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4"/>
  <workbookPr/>
  <mc:AlternateContent xmlns:mc="http://schemas.openxmlformats.org/markup-compatibility/2006">
    <mc:Choice Requires="x15">
      <x15ac:absPath xmlns:x15ac="http://schemas.microsoft.com/office/spreadsheetml/2010/11/ac" url="/Users/ali/dox (3)/Ali/Chipomics/Paper/Metering characterization/Sens. &amp; Actu. A/"/>
    </mc:Choice>
  </mc:AlternateContent>
  <xr:revisionPtr revIDLastSave="0" documentId="13_ncr:1_{118495D1-D61F-EE42-861B-9CCC51FE6D38}" xr6:coauthVersionLast="47" xr6:coauthVersionMax="47" xr10:uidLastSave="{00000000-0000-0000-0000-000000000000}"/>
  <bookViews>
    <workbookView xWindow="780" yWindow="1000" windowWidth="27640" windowHeight="15980" xr2:uid="{D9EED76F-393F-784D-864C-32EFE4B7FE8F}"/>
  </bookViews>
  <sheets>
    <sheet name="deltaVvsLambda" sheetId="1" r:id="rId1"/>
  </sheets>
  <externalReferences>
    <externalReference r:id="rId2"/>
  </externalReferenc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12" i="1" l="1"/>
  <c r="K112" i="1"/>
  <c r="M112" i="1" s="1"/>
  <c r="H112" i="1"/>
  <c r="L111" i="1"/>
  <c r="K111" i="1"/>
  <c r="M111" i="1" s="1"/>
  <c r="H111" i="1"/>
  <c r="L110" i="1"/>
  <c r="K110" i="1"/>
  <c r="M110" i="1" s="1"/>
  <c r="H110" i="1"/>
  <c r="L109" i="1"/>
  <c r="K109" i="1"/>
  <c r="M109" i="1" s="1"/>
  <c r="O109" i="1" s="1"/>
  <c r="H109" i="1"/>
  <c r="P108" i="1"/>
  <c r="O108" i="1"/>
  <c r="L108" i="1"/>
  <c r="N108" i="1" s="1"/>
  <c r="K108" i="1"/>
  <c r="M108" i="1" s="1"/>
  <c r="H108" i="1"/>
  <c r="L107" i="1"/>
  <c r="K107" i="1"/>
  <c r="M107" i="1" s="1"/>
  <c r="P107" i="1" s="1"/>
  <c r="H107" i="1"/>
  <c r="N106" i="1"/>
  <c r="M106" i="1"/>
  <c r="L106" i="1"/>
  <c r="K106" i="1"/>
  <c r="H106" i="1"/>
  <c r="M105" i="1"/>
  <c r="L105" i="1"/>
  <c r="N105" i="1" s="1"/>
  <c r="K105" i="1"/>
  <c r="H105" i="1"/>
  <c r="L104" i="1"/>
  <c r="K104" i="1"/>
  <c r="M104" i="1" s="1"/>
  <c r="H104" i="1"/>
  <c r="L103" i="1"/>
  <c r="K103" i="1"/>
  <c r="M103" i="1" s="1"/>
  <c r="H103" i="1"/>
  <c r="L102" i="1"/>
  <c r="K102" i="1"/>
  <c r="M102" i="1" s="1"/>
  <c r="H102" i="1"/>
  <c r="L101" i="1"/>
  <c r="K101" i="1"/>
  <c r="M101" i="1" s="1"/>
  <c r="O101" i="1" s="1"/>
  <c r="H101" i="1"/>
  <c r="P100" i="1"/>
  <c r="O100" i="1"/>
  <c r="L100" i="1"/>
  <c r="N100" i="1" s="1"/>
  <c r="K100" i="1"/>
  <c r="M100" i="1" s="1"/>
  <c r="H100" i="1"/>
  <c r="L99" i="1"/>
  <c r="K99" i="1"/>
  <c r="M99" i="1" s="1"/>
  <c r="P99" i="1" s="1"/>
  <c r="H99" i="1"/>
  <c r="N98" i="1"/>
  <c r="M98" i="1"/>
  <c r="L98" i="1"/>
  <c r="K98" i="1"/>
  <c r="H98" i="1"/>
  <c r="M97" i="1"/>
  <c r="L97" i="1"/>
  <c r="N97" i="1" s="1"/>
  <c r="K97" i="1"/>
  <c r="H97" i="1"/>
  <c r="L96" i="1"/>
  <c r="K96" i="1"/>
  <c r="M96" i="1" s="1"/>
  <c r="H96" i="1"/>
  <c r="L95" i="1"/>
  <c r="K95" i="1"/>
  <c r="M95" i="1" s="1"/>
  <c r="H95" i="1"/>
  <c r="L94" i="1"/>
  <c r="K94" i="1"/>
  <c r="M94" i="1" s="1"/>
  <c r="H94" i="1"/>
  <c r="L93" i="1"/>
  <c r="K93" i="1"/>
  <c r="M93" i="1" s="1"/>
  <c r="O93" i="1" s="1"/>
  <c r="H93" i="1"/>
  <c r="P92" i="1"/>
  <c r="O92" i="1"/>
  <c r="L92" i="1"/>
  <c r="N92" i="1" s="1"/>
  <c r="K92" i="1"/>
  <c r="M92" i="1" s="1"/>
  <c r="H92" i="1"/>
  <c r="L91" i="1"/>
  <c r="K91" i="1"/>
  <c r="M91" i="1" s="1"/>
  <c r="P91" i="1" s="1"/>
  <c r="H91" i="1"/>
  <c r="N90" i="1"/>
  <c r="M90" i="1"/>
  <c r="L90" i="1"/>
  <c r="K90" i="1"/>
  <c r="H90" i="1"/>
  <c r="M89" i="1"/>
  <c r="L89" i="1"/>
  <c r="N89" i="1" s="1"/>
  <c r="K89" i="1"/>
  <c r="H89" i="1"/>
  <c r="L88" i="1"/>
  <c r="K88" i="1"/>
  <c r="M88" i="1" s="1"/>
  <c r="H88" i="1"/>
  <c r="L87" i="1"/>
  <c r="K87" i="1"/>
  <c r="M87" i="1" s="1"/>
  <c r="H87" i="1"/>
  <c r="L86" i="1"/>
  <c r="K86" i="1"/>
  <c r="M86" i="1" s="1"/>
  <c r="H86" i="1"/>
  <c r="L85" i="1"/>
  <c r="K85" i="1"/>
  <c r="M85" i="1" s="1"/>
  <c r="O85" i="1" s="1"/>
  <c r="H85" i="1"/>
  <c r="P84" i="1"/>
  <c r="O84" i="1"/>
  <c r="L84" i="1"/>
  <c r="N84" i="1" s="1"/>
  <c r="K84" i="1"/>
  <c r="M84" i="1" s="1"/>
  <c r="H84" i="1"/>
  <c r="L83" i="1"/>
  <c r="K83" i="1"/>
  <c r="M83" i="1" s="1"/>
  <c r="P83" i="1" s="1"/>
  <c r="H83" i="1"/>
  <c r="N82" i="1"/>
  <c r="M82" i="1"/>
  <c r="L82" i="1"/>
  <c r="K82" i="1"/>
  <c r="H82" i="1"/>
  <c r="M81" i="1"/>
  <c r="L81" i="1"/>
  <c r="N81" i="1" s="1"/>
  <c r="K81" i="1"/>
  <c r="H81" i="1"/>
  <c r="L80" i="1"/>
  <c r="K80" i="1"/>
  <c r="M80" i="1" s="1"/>
  <c r="H80" i="1"/>
  <c r="L79" i="1"/>
  <c r="K79" i="1"/>
  <c r="M79" i="1" s="1"/>
  <c r="H79" i="1"/>
  <c r="L78" i="1"/>
  <c r="K78" i="1"/>
  <c r="M78" i="1" s="1"/>
  <c r="H78" i="1"/>
  <c r="L77" i="1"/>
  <c r="K77" i="1"/>
  <c r="M77" i="1" s="1"/>
  <c r="O77" i="1" s="1"/>
  <c r="H77" i="1"/>
  <c r="P76" i="1"/>
  <c r="O76" i="1"/>
  <c r="L76" i="1"/>
  <c r="N76" i="1" s="1"/>
  <c r="K76" i="1"/>
  <c r="M76" i="1" s="1"/>
  <c r="H76" i="1"/>
  <c r="L75" i="1"/>
  <c r="K75" i="1"/>
  <c r="M75" i="1" s="1"/>
  <c r="P75" i="1" s="1"/>
  <c r="H75" i="1"/>
  <c r="N74" i="1"/>
  <c r="M74" i="1"/>
  <c r="L74" i="1"/>
  <c r="K74" i="1"/>
  <c r="H74" i="1"/>
  <c r="M73" i="1"/>
  <c r="L73" i="1"/>
  <c r="N73" i="1" s="1"/>
  <c r="K73" i="1"/>
  <c r="H73" i="1"/>
  <c r="L72" i="1"/>
  <c r="K72" i="1"/>
  <c r="M72" i="1" s="1"/>
  <c r="H72" i="1"/>
  <c r="L71" i="1"/>
  <c r="N71" i="1" s="1"/>
  <c r="K71" i="1"/>
  <c r="M71" i="1" s="1"/>
  <c r="H71" i="1"/>
  <c r="L70" i="1"/>
  <c r="K70" i="1"/>
  <c r="M70" i="1" s="1"/>
  <c r="H70" i="1"/>
  <c r="L69" i="1"/>
  <c r="K69" i="1"/>
  <c r="M69" i="1" s="1"/>
  <c r="O69" i="1" s="1"/>
  <c r="H69" i="1"/>
  <c r="P68" i="1"/>
  <c r="O68" i="1"/>
  <c r="L68" i="1"/>
  <c r="N68" i="1" s="1"/>
  <c r="K68" i="1"/>
  <c r="M68" i="1" s="1"/>
  <c r="H68" i="1"/>
  <c r="L67" i="1"/>
  <c r="K67" i="1"/>
  <c r="M67" i="1" s="1"/>
  <c r="P67" i="1" s="1"/>
  <c r="H67" i="1"/>
  <c r="N66" i="1"/>
  <c r="M66" i="1"/>
  <c r="L66" i="1"/>
  <c r="K66" i="1"/>
  <c r="H66" i="1"/>
  <c r="M65" i="1"/>
  <c r="L65" i="1"/>
  <c r="N65" i="1" s="1"/>
  <c r="K65" i="1"/>
  <c r="H65" i="1"/>
  <c r="L64" i="1"/>
  <c r="K64" i="1"/>
  <c r="M64" i="1" s="1"/>
  <c r="H64" i="1"/>
  <c r="L63" i="1"/>
  <c r="K63" i="1"/>
  <c r="M63" i="1" s="1"/>
  <c r="H63" i="1"/>
  <c r="L62" i="1"/>
  <c r="K62" i="1"/>
  <c r="M62" i="1" s="1"/>
  <c r="H62" i="1"/>
  <c r="L61" i="1"/>
  <c r="K61" i="1"/>
  <c r="M61" i="1" s="1"/>
  <c r="O61" i="1" s="1"/>
  <c r="H61" i="1"/>
  <c r="P60" i="1"/>
  <c r="O60" i="1"/>
  <c r="L60" i="1"/>
  <c r="N60" i="1" s="1"/>
  <c r="K60" i="1"/>
  <c r="M60" i="1" s="1"/>
  <c r="H60" i="1"/>
  <c r="L59" i="1"/>
  <c r="K59" i="1"/>
  <c r="M59" i="1" s="1"/>
  <c r="P59" i="1" s="1"/>
  <c r="H59" i="1"/>
  <c r="N58" i="1"/>
  <c r="M58" i="1"/>
  <c r="L58" i="1"/>
  <c r="K58" i="1"/>
  <c r="H58" i="1"/>
  <c r="M57" i="1"/>
  <c r="L57" i="1"/>
  <c r="N57" i="1" s="1"/>
  <c r="K57" i="1"/>
  <c r="H57" i="1"/>
  <c r="L56" i="1"/>
  <c r="K56" i="1"/>
  <c r="M56" i="1" s="1"/>
  <c r="H56" i="1"/>
  <c r="L55" i="1"/>
  <c r="K55" i="1"/>
  <c r="M55" i="1" s="1"/>
  <c r="H55" i="1"/>
  <c r="L54" i="1"/>
  <c r="K54" i="1"/>
  <c r="M54" i="1" s="1"/>
  <c r="H54" i="1"/>
  <c r="L53" i="1"/>
  <c r="K53" i="1"/>
  <c r="M53" i="1" s="1"/>
  <c r="O53" i="1" s="1"/>
  <c r="H53" i="1"/>
  <c r="P52" i="1"/>
  <c r="O52" i="1"/>
  <c r="L52" i="1"/>
  <c r="N52" i="1" s="1"/>
  <c r="K52" i="1"/>
  <c r="M52" i="1" s="1"/>
  <c r="H52" i="1"/>
  <c r="L51" i="1"/>
  <c r="K51" i="1"/>
  <c r="M51" i="1" s="1"/>
  <c r="P51" i="1" s="1"/>
  <c r="H51" i="1"/>
  <c r="N50" i="1"/>
  <c r="M50" i="1"/>
  <c r="L50" i="1"/>
  <c r="K50" i="1"/>
  <c r="H50" i="1"/>
  <c r="M49" i="1"/>
  <c r="L49" i="1"/>
  <c r="N49" i="1" s="1"/>
  <c r="K49" i="1"/>
  <c r="H49" i="1"/>
  <c r="L48" i="1"/>
  <c r="K48" i="1"/>
  <c r="M48" i="1" s="1"/>
  <c r="H48" i="1"/>
  <c r="L47" i="1"/>
  <c r="K47" i="1"/>
  <c r="M47" i="1" s="1"/>
  <c r="H47" i="1"/>
  <c r="L46" i="1"/>
  <c r="K46" i="1"/>
  <c r="M46" i="1" s="1"/>
  <c r="H46" i="1"/>
  <c r="L45" i="1"/>
  <c r="K45" i="1"/>
  <c r="M45" i="1" s="1"/>
  <c r="O45" i="1" s="1"/>
  <c r="H45" i="1"/>
  <c r="P44" i="1"/>
  <c r="O44" i="1"/>
  <c r="L44" i="1"/>
  <c r="N44" i="1" s="1"/>
  <c r="K44" i="1"/>
  <c r="M44" i="1" s="1"/>
  <c r="H44" i="1"/>
  <c r="L43" i="1"/>
  <c r="K43" i="1"/>
  <c r="M43" i="1" s="1"/>
  <c r="P43" i="1" s="1"/>
  <c r="H43" i="1"/>
  <c r="M42" i="1"/>
  <c r="P42" i="1" s="1"/>
  <c r="L42" i="1"/>
  <c r="K42" i="1"/>
  <c r="H42" i="1"/>
  <c r="M41" i="1"/>
  <c r="L41" i="1"/>
  <c r="K41" i="1"/>
  <c r="H41" i="1"/>
  <c r="L40" i="1"/>
  <c r="K40" i="1"/>
  <c r="M40" i="1" s="1"/>
  <c r="H40" i="1"/>
  <c r="L39" i="1"/>
  <c r="N39" i="1" s="1"/>
  <c r="K39" i="1"/>
  <c r="M39" i="1" s="1"/>
  <c r="H39" i="1"/>
  <c r="L38" i="1"/>
  <c r="K38" i="1"/>
  <c r="M38" i="1" s="1"/>
  <c r="H38" i="1"/>
  <c r="L37" i="1"/>
  <c r="K37" i="1"/>
  <c r="M37" i="1" s="1"/>
  <c r="O37" i="1" s="1"/>
  <c r="H37" i="1"/>
  <c r="L36" i="1"/>
  <c r="K36" i="1"/>
  <c r="M36" i="1" s="1"/>
  <c r="P36" i="1" s="1"/>
  <c r="H36" i="1"/>
  <c r="P35" i="1"/>
  <c r="O35" i="1"/>
  <c r="L35" i="1"/>
  <c r="K35" i="1"/>
  <c r="M35" i="1" s="1"/>
  <c r="N35" i="1" s="1"/>
  <c r="H35" i="1"/>
  <c r="M34" i="1"/>
  <c r="P34" i="1" s="1"/>
  <c r="L34" i="1"/>
  <c r="K34" i="1"/>
  <c r="H34" i="1"/>
  <c r="M33" i="1"/>
  <c r="L33" i="1"/>
  <c r="N33" i="1" s="1"/>
  <c r="K33" i="1"/>
  <c r="H33" i="1"/>
  <c r="M32" i="1"/>
  <c r="L32" i="1"/>
  <c r="K32" i="1"/>
  <c r="H32" i="1"/>
  <c r="L31" i="1"/>
  <c r="K31" i="1"/>
  <c r="M31" i="1" s="1"/>
  <c r="H31" i="1"/>
  <c r="L30" i="1"/>
  <c r="K30" i="1"/>
  <c r="M30" i="1" s="1"/>
  <c r="H30" i="1"/>
  <c r="L29" i="1"/>
  <c r="K29" i="1"/>
  <c r="M29" i="1" s="1"/>
  <c r="O29" i="1" s="1"/>
  <c r="H29" i="1"/>
  <c r="P28" i="1"/>
  <c r="O28" i="1"/>
  <c r="L28" i="1"/>
  <c r="N28" i="1" s="1"/>
  <c r="K28" i="1"/>
  <c r="M28" i="1" s="1"/>
  <c r="H28" i="1"/>
  <c r="L27" i="1"/>
  <c r="K27" i="1"/>
  <c r="M27" i="1" s="1"/>
  <c r="P27" i="1" s="1"/>
  <c r="H27" i="1"/>
  <c r="M26" i="1"/>
  <c r="P26" i="1" s="1"/>
  <c r="L26" i="1"/>
  <c r="K26" i="1"/>
  <c r="H26" i="1"/>
  <c r="M25" i="1"/>
  <c r="N25" i="1" s="1"/>
  <c r="L25" i="1"/>
  <c r="K25" i="1"/>
  <c r="H25" i="1"/>
  <c r="L24" i="1"/>
  <c r="K24" i="1"/>
  <c r="M24" i="1" s="1"/>
  <c r="H24" i="1"/>
  <c r="L23" i="1"/>
  <c r="N23" i="1" s="1"/>
  <c r="K23" i="1"/>
  <c r="M23" i="1" s="1"/>
  <c r="H23" i="1"/>
  <c r="L22" i="1"/>
  <c r="K22" i="1"/>
  <c r="M22" i="1" s="1"/>
  <c r="H22" i="1"/>
  <c r="L21" i="1"/>
  <c r="K21" i="1"/>
  <c r="M21" i="1" s="1"/>
  <c r="O21" i="1" s="1"/>
  <c r="H21" i="1"/>
  <c r="L20" i="1"/>
  <c r="K20" i="1"/>
  <c r="M20" i="1" s="1"/>
  <c r="P20" i="1" s="1"/>
  <c r="H20" i="1"/>
  <c r="P19" i="1"/>
  <c r="O19" i="1"/>
  <c r="L19" i="1"/>
  <c r="K19" i="1"/>
  <c r="M19" i="1" s="1"/>
  <c r="N19" i="1" s="1"/>
  <c r="H19" i="1"/>
  <c r="M18" i="1"/>
  <c r="P18" i="1" s="1"/>
  <c r="L18" i="1"/>
  <c r="K18" i="1"/>
  <c r="H18" i="1"/>
  <c r="M17" i="1"/>
  <c r="L17" i="1"/>
  <c r="N17" i="1" s="1"/>
  <c r="K17" i="1"/>
  <c r="H17" i="1"/>
  <c r="M16" i="1"/>
  <c r="L16" i="1"/>
  <c r="K16" i="1"/>
  <c r="H16" i="1"/>
  <c r="L15" i="1"/>
  <c r="K15" i="1"/>
  <c r="M15" i="1" s="1"/>
  <c r="H15" i="1"/>
  <c r="L14" i="1"/>
  <c r="K14" i="1"/>
  <c r="M14" i="1" s="1"/>
  <c r="H14" i="1"/>
  <c r="L13" i="1"/>
  <c r="K13" i="1"/>
  <c r="M13" i="1" s="1"/>
  <c r="O13" i="1" s="1"/>
  <c r="H13" i="1"/>
  <c r="P12" i="1"/>
  <c r="O12" i="1"/>
  <c r="L12" i="1"/>
  <c r="N12" i="1" s="1"/>
  <c r="K12" i="1"/>
  <c r="M12" i="1" s="1"/>
  <c r="H12" i="1"/>
  <c r="L11" i="1"/>
  <c r="K11" i="1"/>
  <c r="M11" i="1" s="1"/>
  <c r="P11" i="1" s="1"/>
  <c r="H11" i="1"/>
  <c r="M10" i="1"/>
  <c r="P10" i="1" s="1"/>
  <c r="L10" i="1"/>
  <c r="K10" i="1"/>
  <c r="H10" i="1"/>
  <c r="M9" i="1"/>
  <c r="L9" i="1"/>
  <c r="K9" i="1"/>
  <c r="H9" i="1"/>
  <c r="L8" i="1"/>
  <c r="K8" i="1"/>
  <c r="M8" i="1" s="1"/>
  <c r="H8" i="1"/>
  <c r="L7" i="1"/>
  <c r="N7" i="1" s="1"/>
  <c r="K7" i="1"/>
  <c r="M7" i="1" s="1"/>
  <c r="H7" i="1"/>
  <c r="L6" i="1"/>
  <c r="K6" i="1"/>
  <c r="M6" i="1" s="1"/>
  <c r="H6" i="1"/>
  <c r="L5" i="1"/>
  <c r="K5" i="1"/>
  <c r="M5" i="1" s="1"/>
  <c r="O5" i="1" s="1"/>
  <c r="H5" i="1"/>
  <c r="L4" i="1"/>
  <c r="K4" i="1"/>
  <c r="M4" i="1" s="1"/>
  <c r="P4" i="1" s="1"/>
  <c r="H4" i="1"/>
  <c r="P3" i="1"/>
  <c r="O3" i="1"/>
  <c r="L3" i="1"/>
  <c r="K3" i="1"/>
  <c r="M3" i="1" s="1"/>
  <c r="N3" i="1" s="1"/>
  <c r="H3" i="1"/>
  <c r="M2" i="1"/>
  <c r="P2" i="1" s="1"/>
  <c r="L2" i="1"/>
  <c r="K2" i="1"/>
  <c r="H2" i="1"/>
  <c r="P40" i="1" l="1"/>
  <c r="O40" i="1"/>
  <c r="P8" i="1"/>
  <c r="O8" i="1"/>
  <c r="P24" i="1"/>
  <c r="O24" i="1"/>
  <c r="O9" i="1"/>
  <c r="P9" i="1"/>
  <c r="P32" i="1"/>
  <c r="O32" i="1"/>
  <c r="P94" i="1"/>
  <c r="O94" i="1"/>
  <c r="P102" i="1"/>
  <c r="O102" i="1"/>
  <c r="P110" i="1"/>
  <c r="O110" i="1"/>
  <c r="N9" i="1"/>
  <c r="N62" i="1"/>
  <c r="N86" i="1"/>
  <c r="N94" i="1"/>
  <c r="N34" i="1"/>
  <c r="N8" i="1"/>
  <c r="O18" i="1"/>
  <c r="N27" i="1"/>
  <c r="N40" i="1"/>
  <c r="N43" i="1"/>
  <c r="P47" i="1"/>
  <c r="O47" i="1"/>
  <c r="O49" i="1"/>
  <c r="P49" i="1"/>
  <c r="P55" i="1"/>
  <c r="O55" i="1"/>
  <c r="O57" i="1"/>
  <c r="P57" i="1"/>
  <c r="P63" i="1"/>
  <c r="O63" i="1"/>
  <c r="P65" i="1"/>
  <c r="O65" i="1"/>
  <c r="P71" i="1"/>
  <c r="O71" i="1"/>
  <c r="O73" i="1"/>
  <c r="P73" i="1"/>
  <c r="P79" i="1"/>
  <c r="O79" i="1"/>
  <c r="O81" i="1"/>
  <c r="P81" i="1"/>
  <c r="P87" i="1"/>
  <c r="O87" i="1"/>
  <c r="P89" i="1"/>
  <c r="O89" i="1"/>
  <c r="P95" i="1"/>
  <c r="O95" i="1"/>
  <c r="P97" i="1"/>
  <c r="O97" i="1"/>
  <c r="P103" i="1"/>
  <c r="O103" i="1"/>
  <c r="P105" i="1"/>
  <c r="O105" i="1"/>
  <c r="P111" i="1"/>
  <c r="O111" i="1"/>
  <c r="P30" i="1"/>
  <c r="O30" i="1"/>
  <c r="O41" i="1"/>
  <c r="P41" i="1"/>
  <c r="P62" i="1"/>
  <c r="O62" i="1"/>
  <c r="N14" i="1"/>
  <c r="N21" i="1"/>
  <c r="N41" i="1"/>
  <c r="P21" i="1"/>
  <c r="P31" i="1"/>
  <c r="O31" i="1"/>
  <c r="N4" i="1"/>
  <c r="O11" i="1"/>
  <c r="N20" i="1"/>
  <c r="P38" i="1"/>
  <c r="O38" i="1"/>
  <c r="N59" i="1"/>
  <c r="N63" i="1"/>
  <c r="N79" i="1"/>
  <c r="N83" i="1"/>
  <c r="N87" i="1"/>
  <c r="N91" i="1"/>
  <c r="N95" i="1"/>
  <c r="N103" i="1"/>
  <c r="N107" i="1"/>
  <c r="N111" i="1"/>
  <c r="P70" i="1"/>
  <c r="O70" i="1"/>
  <c r="P86" i="1"/>
  <c r="O86" i="1"/>
  <c r="N70" i="1"/>
  <c r="N2" i="1"/>
  <c r="N11" i="1"/>
  <c r="N24" i="1"/>
  <c r="O34" i="1"/>
  <c r="P22" i="1"/>
  <c r="O22" i="1"/>
  <c r="N31" i="1"/>
  <c r="N99" i="1"/>
  <c r="O4" i="1"/>
  <c r="O51" i="1"/>
  <c r="N69" i="1"/>
  <c r="O83" i="1"/>
  <c r="O99" i="1"/>
  <c r="O107" i="1"/>
  <c r="P14" i="1"/>
  <c r="O14" i="1"/>
  <c r="O25" i="1"/>
  <c r="P25" i="1"/>
  <c r="P54" i="1"/>
  <c r="O54" i="1"/>
  <c r="P78" i="1"/>
  <c r="O78" i="1"/>
  <c r="N37" i="1"/>
  <c r="N46" i="1"/>
  <c r="N78" i="1"/>
  <c r="P5" i="1"/>
  <c r="P15" i="1"/>
  <c r="O15" i="1"/>
  <c r="N15" i="1"/>
  <c r="N75" i="1"/>
  <c r="P16" i="1"/>
  <c r="O16" i="1"/>
  <c r="P46" i="1"/>
  <c r="O46" i="1"/>
  <c r="N5" i="1"/>
  <c r="N30" i="1"/>
  <c r="N54" i="1"/>
  <c r="N102" i="1"/>
  <c r="N110" i="1"/>
  <c r="N18" i="1"/>
  <c r="P37" i="1"/>
  <c r="O2" i="1"/>
  <c r="P6" i="1"/>
  <c r="O6" i="1"/>
  <c r="P17" i="1"/>
  <c r="O17" i="1"/>
  <c r="O27" i="1"/>
  <c r="P33" i="1"/>
  <c r="O33" i="1"/>
  <c r="N36" i="1"/>
  <c r="O43" i="1"/>
  <c r="N47" i="1"/>
  <c r="N51" i="1"/>
  <c r="N55" i="1"/>
  <c r="N67" i="1"/>
  <c r="N6" i="1"/>
  <c r="N13" i="1"/>
  <c r="O20" i="1"/>
  <c r="N22" i="1"/>
  <c r="N29" i="1"/>
  <c r="O36" i="1"/>
  <c r="N38" i="1"/>
  <c r="N45" i="1"/>
  <c r="N53" i="1"/>
  <c r="O59" i="1"/>
  <c r="N61" i="1"/>
  <c r="O67" i="1"/>
  <c r="O75" i="1"/>
  <c r="N77" i="1"/>
  <c r="N85" i="1"/>
  <c r="O91" i="1"/>
  <c r="N93" i="1"/>
  <c r="N101" i="1"/>
  <c r="N109" i="1"/>
  <c r="N10" i="1"/>
  <c r="P13" i="1"/>
  <c r="N26" i="1"/>
  <c r="P29" i="1"/>
  <c r="N42" i="1"/>
  <c r="P45" i="1"/>
  <c r="P48" i="1"/>
  <c r="O48" i="1"/>
  <c r="P53" i="1"/>
  <c r="P56" i="1"/>
  <c r="O56" i="1"/>
  <c r="P61" i="1"/>
  <c r="P64" i="1"/>
  <c r="O64" i="1"/>
  <c r="P69" i="1"/>
  <c r="P72" i="1"/>
  <c r="O72" i="1"/>
  <c r="P77" i="1"/>
  <c r="P80" i="1"/>
  <c r="O80" i="1"/>
  <c r="P85" i="1"/>
  <c r="P88" i="1"/>
  <c r="O88" i="1"/>
  <c r="P93" i="1"/>
  <c r="P96" i="1"/>
  <c r="O96" i="1"/>
  <c r="P101" i="1"/>
  <c r="P104" i="1"/>
  <c r="O104" i="1"/>
  <c r="P109" i="1"/>
  <c r="P112" i="1"/>
  <c r="O112" i="1"/>
  <c r="P7" i="1"/>
  <c r="O7" i="1"/>
  <c r="O10" i="1"/>
  <c r="N16" i="1"/>
  <c r="P23" i="1"/>
  <c r="O23" i="1"/>
  <c r="O26" i="1"/>
  <c r="N32" i="1"/>
  <c r="P39" i="1"/>
  <c r="O39" i="1"/>
  <c r="O42" i="1"/>
  <c r="N48" i="1"/>
  <c r="O50" i="1"/>
  <c r="P50" i="1"/>
  <c r="N56" i="1"/>
  <c r="O58" i="1"/>
  <c r="P58" i="1"/>
  <c r="N64" i="1"/>
  <c r="P66" i="1"/>
  <c r="O66" i="1"/>
  <c r="N72" i="1"/>
  <c r="P74" i="1"/>
  <c r="O74" i="1"/>
  <c r="N80" i="1"/>
  <c r="O82" i="1"/>
  <c r="P82" i="1"/>
  <c r="N88" i="1"/>
  <c r="O90" i="1"/>
  <c r="P90" i="1"/>
  <c r="N96" i="1"/>
  <c r="O98" i="1"/>
  <c r="P98" i="1"/>
  <c r="N104" i="1"/>
  <c r="O106" i="1"/>
  <c r="P106" i="1"/>
  <c r="N112" i="1"/>
</calcChain>
</file>

<file path=xl/sharedStrings.xml><?xml version="1.0" encoding="utf-8"?>
<sst xmlns="http://schemas.openxmlformats.org/spreadsheetml/2006/main" count="131" uniqueCount="30">
  <si>
    <t>Video n°</t>
  </si>
  <si>
    <t>Model</t>
  </si>
  <si>
    <t>Dispensed volume</t>
  </si>
  <si>
    <t>Burst Speed</t>
  </si>
  <si>
    <t>Run Speed</t>
  </si>
  <si>
    <t>metered volume (µl)</t>
  </si>
  <si>
    <t>nominal volume (µl)</t>
  </si>
  <si>
    <t>ratio metering</t>
  </si>
  <si>
    <t>width[mm]</t>
  </si>
  <si>
    <t>depth[mm]</t>
  </si>
  <si>
    <t>DeltaV[uL]</t>
  </si>
  <si>
    <t>lambda [mm]</t>
  </si>
  <si>
    <t>Deltav/(WHLambda) [-]</t>
  </si>
  <si>
    <t>H/lambda [-]</t>
  </si>
  <si>
    <t>W/lambda [-]</t>
  </si>
  <si>
    <t>radius[SI]</t>
  </si>
  <si>
    <t>sigma[SI]</t>
  </si>
  <si>
    <t>rho[SI]</t>
  </si>
  <si>
    <t>g[SI]</t>
  </si>
  <si>
    <t>1.e</t>
  </si>
  <si>
    <t>2.e</t>
  </si>
  <si>
    <t>1.b</t>
  </si>
  <si>
    <t>2.b</t>
  </si>
  <si>
    <t>1.a</t>
  </si>
  <si>
    <t>2.a</t>
  </si>
  <si>
    <t>1.c</t>
  </si>
  <si>
    <t>2.c</t>
  </si>
  <si>
    <t>1.d</t>
  </si>
  <si>
    <t>2.d</t>
  </si>
  <si>
    <r>
      <t>g-force [</t>
    </r>
    <r>
      <rPr>
        <i/>
        <sz val="12"/>
        <rFont val="Aptos Narrow"/>
        <scheme val="minor"/>
      </rPr>
      <t>g</t>
    </r>
    <r>
      <rPr>
        <sz val="12"/>
        <rFont val="Aptos Narrow"/>
        <scheme val="minor"/>
      </rPr>
      <t>]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</si>
</sst>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0"/>
    <numFmt numFmtId="165" formatCode="0.0000"/>
    <numFmt numFmtId="166" formatCode="0.0E+00"/>
  </numFmts>
  <fonts count="4" x14ac:knownFonts="1">
    <font>
      <sz val="12"/>
      <color theme="1"/>
      <name val="Aptos Narrow"/>
      <family val="2"/>
      <scheme val="minor"/>
    </font>
    <font>
      <sz val="12"/>
      <name val="Aptos Narrow"/>
      <scheme val="minor"/>
    </font>
    <font>
      <b/>
      <sz val="12"/>
      <name val="Aptos Narrow"/>
      <scheme val="minor"/>
    </font>
    <font>
      <i/>
      <sz val="12"/>
      <name val="Aptos Narrow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164" fontId="1" fillId="0" borderId="0" xfId="0" applyNumberFormat="1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2" fontId="1" fillId="0" borderId="0" xfId="0" applyNumberFormat="1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164" fontId="1" fillId="0" borderId="0" xfId="0" applyNumberFormat="1" applyFont="1" applyFill="1" applyAlignment="1">
      <alignment horizontal="center"/>
    </xf>
    <xf numFmtId="0" fontId="1" fillId="0" borderId="0" xfId="0" applyFont="1" applyFill="1" applyAlignment="1">
      <alignment horizontal="center"/>
    </xf>
    <xf numFmtId="2" fontId="1" fillId="0" borderId="0" xfId="0" applyNumberFormat="1" applyFont="1" applyFill="1" applyAlignment="1">
      <alignment horizontal="center"/>
    </xf>
    <xf numFmtId="0" fontId="1" fillId="0" borderId="0" xfId="0" applyFont="1" applyFill="1"/>
    <xf numFmtId="1" fontId="1" fillId="0" borderId="0" xfId="0" applyNumberFormat="1" applyFont="1" applyFill="1"/>
    <xf numFmtId="165" fontId="1" fillId="0" borderId="0" xfId="0" applyNumberFormat="1" applyFont="1" applyFill="1"/>
    <xf numFmtId="2" fontId="1" fillId="0" borderId="0" xfId="0" applyNumberFormat="1" applyFont="1" applyFill="1"/>
    <xf numFmtId="166" fontId="1" fillId="0" borderId="0" xfId="0" applyNumberFormat="1" applyFont="1" applyFill="1"/>
    <xf numFmtId="0" fontId="1" fillId="0" borderId="1" xfId="0" applyFont="1" applyFill="1" applyBorder="1" applyAlignment="1">
      <alignment horizontal="center"/>
    </xf>
    <xf numFmtId="164" fontId="1" fillId="0" borderId="2" xfId="0" applyNumberFormat="1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2" fontId="1" fillId="0" borderId="2" xfId="0" applyNumberFormat="1" applyFont="1" applyFill="1" applyBorder="1" applyAlignment="1">
      <alignment horizontal="center"/>
    </xf>
    <xf numFmtId="0" fontId="0" fillId="0" borderId="0" xfId="0" applyFill="1"/>
    <xf numFmtId="164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2" fontId="0" fillId="0" borderId="0" xfId="0" applyNumberFormat="1" applyFill="1" applyAlignment="1">
      <alignment horizontal="center"/>
    </xf>
    <xf numFmtId="1" fontId="0" fillId="0" borderId="0" xfId="0" applyNumberFormat="1" applyFill="1"/>
    <xf numFmtId="165" fontId="0" fillId="0" borderId="0" xfId="0" applyNumberFormat="1" applyFill="1"/>
    <xf numFmtId="2" fontId="0" fillId="0" borderId="0" xfId="0" applyNumberFormat="1" applyFill="1"/>
    <xf numFmtId="166" fontId="0" fillId="0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mseduculiegebe-my.sharepoint.com/personal/ali_gholizadeh_uliege_be/Documents/Metering/Video_Report-new.xlsx" TargetMode="External"/><Relationship Id="rId1" Type="http://schemas.openxmlformats.org/officeDocument/2006/relationships/externalLinkPath" Target="https://mseduculiegebe-my.sharepoint.com/personal/ali_gholizadeh_uliege_be/Documents/Metering/Video_Report-new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Videos"/>
      <sheetName val="Metering OK"/>
      <sheetName val="Data_Processed"/>
      <sheetName val="Ratio metering"/>
      <sheetName val="L-VS-Omega"/>
      <sheetName val="Capillary Length"/>
      <sheetName val="CAD"/>
      <sheetName val="VolRat._Speed"/>
      <sheetName val="deltaVvsLambda"/>
      <sheetName val="VolRat._InVol."/>
      <sheetName val="Sheet2"/>
      <sheetName val="TABLE-SI"/>
      <sheetName val="3-circui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2">
          <cell r="E2">
            <v>1250</v>
          </cell>
          <cell r="H2">
            <v>1.1479591836734693</v>
          </cell>
          <cell r="N2">
            <v>0.80978866126627624</v>
          </cell>
          <cell r="O2">
            <v>0.85516475004412862</v>
          </cell>
          <cell r="P2">
            <v>5.4730544002824235</v>
          </cell>
        </row>
        <row r="3">
          <cell r="E3">
            <v>1500</v>
          </cell>
          <cell r="H3">
            <v>1.1059594411318605</v>
          </cell>
          <cell r="N3">
            <v>0.6959061426458345</v>
          </cell>
          <cell r="O3">
            <v>1.0261977000529545</v>
          </cell>
          <cell r="P3">
            <v>6.5676652803389093</v>
          </cell>
        </row>
        <row r="4">
          <cell r="E4">
            <v>1500</v>
          </cell>
          <cell r="H4">
            <v>1.0835459183673468</v>
          </cell>
          <cell r="N4">
            <v>0.54870162737525296</v>
          </cell>
          <cell r="O4">
            <v>1.0261977000529545</v>
          </cell>
          <cell r="P4">
            <v>6.5676652803389093</v>
          </cell>
        </row>
        <row r="5">
          <cell r="E5">
            <v>1500</v>
          </cell>
          <cell r="H5">
            <v>1.3176020408163263</v>
          </cell>
          <cell r="N5">
            <v>2.0859038964341678</v>
          </cell>
          <cell r="O5">
            <v>1.0261977000529545</v>
          </cell>
          <cell r="P5">
            <v>6.5676652803389093</v>
          </cell>
        </row>
        <row r="6">
          <cell r="E6">
            <v>1750</v>
          </cell>
          <cell r="H6">
            <v>1.2445178518405573</v>
          </cell>
          <cell r="N6">
            <v>1.873563306948995</v>
          </cell>
          <cell r="O6">
            <v>1.1972306500617802</v>
          </cell>
          <cell r="P6">
            <v>7.6622761603953933</v>
          </cell>
        </row>
        <row r="7">
          <cell r="E7">
            <v>1750</v>
          </cell>
          <cell r="H7">
            <v>1.1900510204081631</v>
          </cell>
          <cell r="N7">
            <v>1.4562234029322865</v>
          </cell>
          <cell r="O7">
            <v>1.1972306500617802</v>
          </cell>
          <cell r="P7">
            <v>7.6622761603953933</v>
          </cell>
        </row>
        <row r="8">
          <cell r="E8">
            <v>1750</v>
          </cell>
          <cell r="H8">
            <v>1.3341836734693875</v>
          </cell>
          <cell r="N8">
            <v>2.560607594417847</v>
          </cell>
          <cell r="O8">
            <v>1.1972306500617802</v>
          </cell>
          <cell r="P8">
            <v>7.6622761603953933</v>
          </cell>
        </row>
        <row r="9">
          <cell r="E9">
            <v>2000</v>
          </cell>
          <cell r="H9">
            <v>1.1962418444895635</v>
          </cell>
          <cell r="N9">
            <v>1.7184676648050314</v>
          </cell>
          <cell r="O9">
            <v>1.3682636000706061</v>
          </cell>
          <cell r="P9">
            <v>8.756887040451879</v>
          </cell>
        </row>
        <row r="10">
          <cell r="N10">
            <v>1.772686958792052</v>
          </cell>
          <cell r="P10">
            <v>9.8514979205083666</v>
          </cell>
        </row>
        <row r="11">
          <cell r="E11">
            <v>2500</v>
          </cell>
          <cell r="H11">
            <v>1.1579972152894253</v>
          </cell>
          <cell r="N11">
            <v>1.7294547087443175</v>
          </cell>
          <cell r="O11">
            <v>1.7103295000882572</v>
          </cell>
          <cell r="P11">
            <v>10.946108800564847</v>
          </cell>
        </row>
        <row r="12">
          <cell r="E12">
            <v>1000</v>
          </cell>
          <cell r="H12">
            <v>0.90306122448979576</v>
          </cell>
          <cell r="N12">
            <v>-0.42444095349129057</v>
          </cell>
          <cell r="O12">
            <v>0.68413180003530305</v>
          </cell>
          <cell r="P12">
            <v>4.3784435202259395</v>
          </cell>
        </row>
        <row r="13">
          <cell r="E13">
            <v>1000</v>
          </cell>
          <cell r="H13">
            <v>0.92474489795918369</v>
          </cell>
          <cell r="N13">
            <v>-0.32950021389455425</v>
          </cell>
          <cell r="O13">
            <v>0.68413180003530305</v>
          </cell>
          <cell r="P13">
            <v>4.3784435202259395</v>
          </cell>
        </row>
        <row r="14">
          <cell r="E14">
            <v>1250</v>
          </cell>
          <cell r="H14">
            <v>0.93431122448979587</v>
          </cell>
          <cell r="N14">
            <v>-0.35951824185528725</v>
          </cell>
          <cell r="O14">
            <v>0.85516475004412862</v>
          </cell>
          <cell r="P14">
            <v>5.4730544002824235</v>
          </cell>
        </row>
        <row r="15">
          <cell r="E15">
            <v>1250</v>
          </cell>
          <cell r="H15">
            <v>0.97831632653061218</v>
          </cell>
          <cell r="N15">
            <v>-0.11867592449592036</v>
          </cell>
          <cell r="O15">
            <v>0.85516475004412862</v>
          </cell>
          <cell r="P15">
            <v>5.4730544002824235</v>
          </cell>
        </row>
        <row r="16">
          <cell r="E16">
            <v>1250</v>
          </cell>
          <cell r="H16">
            <v>0.97448979591836726</v>
          </cell>
          <cell r="N16">
            <v>-0.13961873470108296</v>
          </cell>
          <cell r="O16">
            <v>0.85516475004412862</v>
          </cell>
          <cell r="P16">
            <v>5.4730544002824235</v>
          </cell>
        </row>
        <row r="17">
          <cell r="E17">
            <v>1500</v>
          </cell>
          <cell r="H17">
            <v>0.93494897959183665</v>
          </cell>
          <cell r="N17">
            <v>-0.42723332818531229</v>
          </cell>
          <cell r="O17">
            <v>1.0261977000529545</v>
          </cell>
          <cell r="P17">
            <v>6.5676652803389093</v>
          </cell>
        </row>
        <row r="18">
          <cell r="E18">
            <v>1500</v>
          </cell>
          <cell r="H18">
            <v>0.97321428571428559</v>
          </cell>
          <cell r="N18">
            <v>-0.17591960572336462</v>
          </cell>
          <cell r="O18">
            <v>1.0261977000529545</v>
          </cell>
          <cell r="P18">
            <v>6.5676652803389093</v>
          </cell>
        </row>
        <row r="19">
          <cell r="E19">
            <v>1500</v>
          </cell>
          <cell r="H19">
            <v>0.99362244897959207</v>
          </cell>
          <cell r="N19">
            <v>-4.1885620410322899E-2</v>
          </cell>
          <cell r="O19">
            <v>1.0261977000529545</v>
          </cell>
          <cell r="P19">
            <v>6.5676652803389093</v>
          </cell>
        </row>
        <row r="20">
          <cell r="E20">
            <v>1750</v>
          </cell>
          <cell r="H20">
            <v>1.0127551020408161</v>
          </cell>
          <cell r="N20">
            <v>9.7733114290756082E-2</v>
          </cell>
          <cell r="O20">
            <v>1.1972306500617802</v>
          </cell>
          <cell r="P20">
            <v>7.6622761603953933</v>
          </cell>
        </row>
        <row r="21">
          <cell r="E21">
            <v>1750</v>
          </cell>
          <cell r="H21">
            <v>1.0140306122448979</v>
          </cell>
          <cell r="N21">
            <v>0.10750642571983195</v>
          </cell>
          <cell r="O21">
            <v>1.1972306500617802</v>
          </cell>
          <cell r="P21">
            <v>7.6622761603953933</v>
          </cell>
        </row>
        <row r="22">
          <cell r="E22">
            <v>1750</v>
          </cell>
          <cell r="H22">
            <v>1.0369897959183674</v>
          </cell>
          <cell r="N22">
            <v>0.28342603144319634</v>
          </cell>
          <cell r="O22">
            <v>1.1972306500617802</v>
          </cell>
          <cell r="P22">
            <v>7.6622761603953933</v>
          </cell>
        </row>
        <row r="23">
          <cell r="E23">
            <v>2500</v>
          </cell>
          <cell r="H23">
            <v>1.0051020408163265</v>
          </cell>
          <cell r="N23">
            <v>5.5847493880431663E-2</v>
          </cell>
          <cell r="O23">
            <v>1.7103295000882572</v>
          </cell>
          <cell r="P23">
            <v>10.946108800564847</v>
          </cell>
        </row>
        <row r="24">
          <cell r="E24">
            <v>750</v>
          </cell>
          <cell r="H24">
            <v>1.0462372448979591</v>
          </cell>
          <cell r="N24">
            <v>0.60734149594970599</v>
          </cell>
          <cell r="O24">
            <v>1.0261977000529545</v>
          </cell>
          <cell r="P24">
            <v>3.2838326401694546</v>
          </cell>
        </row>
        <row r="25">
          <cell r="E25">
            <v>750</v>
          </cell>
          <cell r="H25">
            <v>1.004623724489796</v>
          </cell>
          <cell r="N25">
            <v>6.0734149594970373E-2</v>
          </cell>
          <cell r="O25">
            <v>1.0261977000529545</v>
          </cell>
          <cell r="P25">
            <v>3.2838326401694546</v>
          </cell>
        </row>
        <row r="26">
          <cell r="E26">
            <v>1000</v>
          </cell>
          <cell r="H26">
            <v>1.1395089285714284</v>
          </cell>
          <cell r="N26">
            <v>2.4433278572689368</v>
          </cell>
          <cell r="O26">
            <v>1.3682636000706061</v>
          </cell>
          <cell r="P26">
            <v>4.3784435202259395</v>
          </cell>
        </row>
        <row r="27">
          <cell r="E27">
            <v>1000</v>
          </cell>
          <cell r="H27">
            <v>1.0905612244897958</v>
          </cell>
          <cell r="N27">
            <v>1.5860688262042921</v>
          </cell>
          <cell r="O27">
            <v>1.3682636000706061</v>
          </cell>
          <cell r="P27">
            <v>4.3784435202259395</v>
          </cell>
        </row>
        <row r="28">
          <cell r="E28">
            <v>1000</v>
          </cell>
          <cell r="H28">
            <v>1.0868941326530612</v>
          </cell>
          <cell r="N28">
            <v>1.5218442082417951</v>
          </cell>
          <cell r="O28">
            <v>1.3682636000706061</v>
          </cell>
          <cell r="P28">
            <v>4.3784435202259395</v>
          </cell>
        </row>
        <row r="29">
          <cell r="E29">
            <v>1000</v>
          </cell>
          <cell r="H29">
            <v>1.0239158163265305</v>
          </cell>
          <cell r="N29">
            <v>0.4188562041032457</v>
          </cell>
          <cell r="O29">
            <v>1.3682636000706061</v>
          </cell>
          <cell r="P29">
            <v>4.3784435202259395</v>
          </cell>
        </row>
        <row r="30">
          <cell r="E30">
            <v>1250</v>
          </cell>
          <cell r="H30">
            <v>1.052455357142857</v>
          </cell>
          <cell r="N30">
            <v>1.1483640929163981</v>
          </cell>
          <cell r="O30">
            <v>1.7103295000882572</v>
          </cell>
          <cell r="P30">
            <v>5.4730544002824235</v>
          </cell>
        </row>
        <row r="31">
          <cell r="E31">
            <v>1250</v>
          </cell>
          <cell r="H31">
            <v>0.99139030612244883</v>
          </cell>
          <cell r="N31">
            <v>-0.18848529184646326</v>
          </cell>
          <cell r="O31">
            <v>1.7103295000882572</v>
          </cell>
          <cell r="P31">
            <v>5.4730544002824235</v>
          </cell>
        </row>
        <row r="32">
          <cell r="E32">
            <v>1250</v>
          </cell>
          <cell r="H32">
            <v>0.90864158163265296</v>
          </cell>
          <cell r="N32">
            <v>-2.0000383745930059</v>
          </cell>
          <cell r="O32">
            <v>1.7103295000882572</v>
          </cell>
          <cell r="P32">
            <v>5.4730544002824235</v>
          </cell>
        </row>
        <row r="33">
          <cell r="E33">
            <v>1500</v>
          </cell>
          <cell r="H33">
            <v>1.113520408163265</v>
          </cell>
          <cell r="N33">
            <v>2.9822561732151116</v>
          </cell>
          <cell r="O33">
            <v>2.052395400105909</v>
          </cell>
          <cell r="P33">
            <v>6.5676652803389093</v>
          </cell>
        </row>
        <row r="34">
          <cell r="E34">
            <v>1500</v>
          </cell>
          <cell r="H34">
            <v>1.010204081632653</v>
          </cell>
          <cell r="N34">
            <v>0.26806797062607657</v>
          </cell>
          <cell r="O34">
            <v>2.052395400105909</v>
          </cell>
          <cell r="P34">
            <v>6.5676652803389093</v>
          </cell>
        </row>
        <row r="35">
          <cell r="E35">
            <v>1500</v>
          </cell>
          <cell r="H35">
            <v>0.89843749999999989</v>
          </cell>
          <cell r="N35">
            <v>-2.6681140201376841</v>
          </cell>
          <cell r="O35">
            <v>2.052395400105909</v>
          </cell>
          <cell r="P35">
            <v>6.5676652803389093</v>
          </cell>
        </row>
        <row r="36">
          <cell r="E36">
            <v>1750</v>
          </cell>
          <cell r="H36">
            <v>1.0159438775510203</v>
          </cell>
          <cell r="N36">
            <v>0.48866557145378303</v>
          </cell>
          <cell r="O36">
            <v>2.3944613001235604</v>
          </cell>
          <cell r="P36">
            <v>7.6622761603953933</v>
          </cell>
        </row>
        <row r="37">
          <cell r="E37">
            <v>1750</v>
          </cell>
          <cell r="H37">
            <v>1.1122448979591837</v>
          </cell>
          <cell r="N37">
            <v>3.4402056230346649</v>
          </cell>
          <cell r="O37">
            <v>2.3944613001235604</v>
          </cell>
          <cell r="P37">
            <v>7.6622761603953933</v>
          </cell>
        </row>
        <row r="38">
          <cell r="E38">
            <v>1750</v>
          </cell>
          <cell r="H38">
            <v>0.96173469387755095</v>
          </cell>
          <cell r="N38">
            <v>-1.1727973714890942</v>
          </cell>
          <cell r="O38">
            <v>2.3944613001235604</v>
          </cell>
          <cell r="P38">
            <v>7.6622761603953933</v>
          </cell>
        </row>
        <row r="39">
          <cell r="E39">
            <v>2000</v>
          </cell>
          <cell r="H39">
            <v>1.0691964285714286</v>
          </cell>
          <cell r="N39">
            <v>2.4237812344107867</v>
          </cell>
          <cell r="O39">
            <v>2.7365272001412122</v>
          </cell>
          <cell r="P39">
            <v>8.756887040451879</v>
          </cell>
        </row>
        <row r="40">
          <cell r="E40">
            <v>2000</v>
          </cell>
          <cell r="H40">
            <v>1.0750956632653061</v>
          </cell>
          <cell r="N40">
            <v>2.6304169617683879</v>
          </cell>
          <cell r="O40">
            <v>2.7365272001412122</v>
          </cell>
          <cell r="P40">
            <v>8.756887040451879</v>
          </cell>
        </row>
        <row r="41">
          <cell r="E41">
            <v>2000</v>
          </cell>
          <cell r="H41">
            <v>0.97385204081632637</v>
          </cell>
          <cell r="N41">
            <v>-0.91589889963910454</v>
          </cell>
          <cell r="O41">
            <v>2.7365272001412122</v>
          </cell>
          <cell r="P41">
            <v>8.756887040451879</v>
          </cell>
        </row>
        <row r="42">
          <cell r="E42">
            <v>750</v>
          </cell>
          <cell r="H42">
            <v>0.97130102040816313</v>
          </cell>
          <cell r="N42">
            <v>-0.37697058369292435</v>
          </cell>
          <cell r="O42">
            <v>1.0261977000529545</v>
          </cell>
          <cell r="P42">
            <v>3.2838326401694546</v>
          </cell>
        </row>
        <row r="43">
          <cell r="E43">
            <v>750</v>
          </cell>
          <cell r="H43">
            <v>0.94802295918367341</v>
          </cell>
          <cell r="N43">
            <v>-0.68273561268829364</v>
          </cell>
          <cell r="O43">
            <v>1.0261977000529545</v>
          </cell>
          <cell r="P43">
            <v>3.2838326401694546</v>
          </cell>
        </row>
        <row r="44">
          <cell r="E44">
            <v>1000</v>
          </cell>
          <cell r="H44">
            <v>1.0334821428571428</v>
          </cell>
          <cell r="N44">
            <v>0.58639868574454335</v>
          </cell>
          <cell r="O44">
            <v>1.3682636000706061</v>
          </cell>
          <cell r="P44">
            <v>4.3784435202259395</v>
          </cell>
        </row>
        <row r="45">
          <cell r="E45">
            <v>1000</v>
          </cell>
          <cell r="H45">
            <v>0.91342474489795911</v>
          </cell>
          <cell r="N45">
            <v>-1.5162594588537548</v>
          </cell>
          <cell r="O45">
            <v>1.3682636000706061</v>
          </cell>
          <cell r="P45">
            <v>4.3784435202259395</v>
          </cell>
        </row>
        <row r="46">
          <cell r="E46">
            <v>1000</v>
          </cell>
          <cell r="H46">
            <v>0.99808673469387732</v>
          </cell>
          <cell r="N46">
            <v>-3.3508496328263179E-2</v>
          </cell>
          <cell r="O46">
            <v>1.3682636000706061</v>
          </cell>
          <cell r="P46">
            <v>4.3784435202259395</v>
          </cell>
        </row>
        <row r="47">
          <cell r="E47">
            <v>1250</v>
          </cell>
          <cell r="H47">
            <v>1.0417729591836733</v>
          </cell>
          <cell r="N47">
            <v>0.91450271229208435</v>
          </cell>
          <cell r="O47">
            <v>1.7103295000882572</v>
          </cell>
          <cell r="P47">
            <v>5.4730544002824235</v>
          </cell>
        </row>
        <row r="48">
          <cell r="E48">
            <v>1250</v>
          </cell>
          <cell r="H48">
            <v>0.92920918367346927</v>
          </cell>
          <cell r="N48">
            <v>-1.549767955182016</v>
          </cell>
          <cell r="O48">
            <v>1.7103295000882572</v>
          </cell>
          <cell r="P48">
            <v>5.4730544002824235</v>
          </cell>
        </row>
        <row r="49">
          <cell r="N49">
            <v>1.6754248164125515E-2</v>
          </cell>
          <cell r="P49">
            <v>6.5676652803389093</v>
          </cell>
        </row>
        <row r="50">
          <cell r="N50">
            <v>-0.87959802861681968</v>
          </cell>
          <cell r="P50">
            <v>6.5676652803389093</v>
          </cell>
        </row>
        <row r="51">
          <cell r="N51">
            <v>-1.8010816776439644</v>
          </cell>
          <cell r="P51">
            <v>6.5676652803389093</v>
          </cell>
        </row>
        <row r="52">
          <cell r="E52">
            <v>1750</v>
          </cell>
          <cell r="H52">
            <v>1.0092474489795917</v>
          </cell>
          <cell r="N52">
            <v>0.283426031443195</v>
          </cell>
          <cell r="O52">
            <v>2.3944613001235604</v>
          </cell>
          <cell r="P52">
            <v>7.6622761603953933</v>
          </cell>
        </row>
        <row r="53">
          <cell r="E53">
            <v>1750</v>
          </cell>
          <cell r="H53">
            <v>0.98692602040816313</v>
          </cell>
          <cell r="N53">
            <v>-0.40070576859211082</v>
          </cell>
          <cell r="O53">
            <v>2.3944613001235604</v>
          </cell>
          <cell r="P53">
            <v>7.6622761603953933</v>
          </cell>
        </row>
        <row r="54">
          <cell r="E54">
            <v>1750</v>
          </cell>
          <cell r="H54">
            <v>0.86256377551020402</v>
          </cell>
          <cell r="N54">
            <v>-4.2122972259316533</v>
          </cell>
          <cell r="O54">
            <v>2.3944613001235604</v>
          </cell>
          <cell r="P54">
            <v>7.6622761603953933</v>
          </cell>
        </row>
        <row r="55">
          <cell r="E55">
            <v>2000</v>
          </cell>
          <cell r="H55">
            <v>1.0408163265306121</v>
          </cell>
          <cell r="N55">
            <v>1.4296958433390752</v>
          </cell>
          <cell r="O55">
            <v>2.7365272001412122</v>
          </cell>
          <cell r="P55">
            <v>8.756887040451879</v>
          </cell>
        </row>
        <row r="56">
          <cell r="E56">
            <v>2000</v>
          </cell>
          <cell r="H56">
            <v>0.99298469387755095</v>
          </cell>
          <cell r="N56">
            <v>-0.24572897307390773</v>
          </cell>
          <cell r="O56">
            <v>2.7365272001412122</v>
          </cell>
          <cell r="P56">
            <v>8.756887040451879</v>
          </cell>
        </row>
        <row r="57">
          <cell r="E57">
            <v>2000</v>
          </cell>
          <cell r="H57">
            <v>0.90497448979591832</v>
          </cell>
          <cell r="N57">
            <v>-3.3285106352738043</v>
          </cell>
          <cell r="O57">
            <v>2.7365272001412122</v>
          </cell>
          <cell r="P57">
            <v>8.756887040451879</v>
          </cell>
        </row>
        <row r="58">
          <cell r="N58">
            <v>-0.1842967298054308</v>
          </cell>
          <cell r="P58">
            <v>13.135330560677819</v>
          </cell>
        </row>
        <row r="59">
          <cell r="E59">
            <v>750</v>
          </cell>
          <cell r="H59">
            <v>1.1037190755208333</v>
          </cell>
          <cell r="N59">
            <v>0.68119217120702547</v>
          </cell>
          <cell r="O59">
            <v>1.0261977000529545</v>
          </cell>
          <cell r="P59">
            <v>6.5676652803389093</v>
          </cell>
        </row>
        <row r="60">
          <cell r="E60">
            <v>750</v>
          </cell>
          <cell r="H60">
            <v>1.0965983072916665</v>
          </cell>
          <cell r="N60">
            <v>0.6344253489389875</v>
          </cell>
          <cell r="O60">
            <v>1.0261977000529545</v>
          </cell>
          <cell r="P60">
            <v>6.5676652803389093</v>
          </cell>
        </row>
        <row r="61">
          <cell r="E61">
            <v>1000</v>
          </cell>
          <cell r="H61">
            <v>1.1059231228298609</v>
          </cell>
          <cell r="N61">
            <v>0.92755682159300235</v>
          </cell>
          <cell r="O61">
            <v>1.3682636000706061</v>
          </cell>
          <cell r="P61">
            <v>8.756887040451879</v>
          </cell>
        </row>
        <row r="62">
          <cell r="E62">
            <v>1000</v>
          </cell>
          <cell r="H62">
            <v>1.0799831814236109</v>
          </cell>
          <cell r="N62">
            <v>0.70040368486253057</v>
          </cell>
          <cell r="O62">
            <v>1.3682636000706061</v>
          </cell>
          <cell r="P62">
            <v>8.756887040451879</v>
          </cell>
        </row>
        <row r="63">
          <cell r="E63">
            <v>1250</v>
          </cell>
          <cell r="H63">
            <v>1.1125744305700083</v>
          </cell>
          <cell r="N63">
            <v>1.2322519651809443</v>
          </cell>
          <cell r="O63">
            <v>1.7103295000882572</v>
          </cell>
          <cell r="P63">
            <v>10.946108800564847</v>
          </cell>
        </row>
        <row r="64">
          <cell r="E64">
            <v>1250</v>
          </cell>
          <cell r="H64">
            <v>1.1054144965277777</v>
          </cell>
          <cell r="N64">
            <v>1.1538785481498208</v>
          </cell>
          <cell r="O64">
            <v>1.7103295000882572</v>
          </cell>
          <cell r="P64">
            <v>10.946108800564847</v>
          </cell>
        </row>
        <row r="65">
          <cell r="E65">
            <v>1000</v>
          </cell>
          <cell r="H65">
            <v>0.99953545464409721</v>
          </cell>
          <cell r="N65">
            <v>-4.0679712068074914E-3</v>
          </cell>
          <cell r="O65">
            <v>1.3682636000706061</v>
          </cell>
          <cell r="P65">
            <v>8.756887040451879</v>
          </cell>
        </row>
        <row r="66">
          <cell r="E66">
            <v>1000</v>
          </cell>
          <cell r="H66">
            <v>1.0304768880208333</v>
          </cell>
          <cell r="N66">
            <v>0.26688266574293734</v>
          </cell>
          <cell r="O66">
            <v>1.3682636000706061</v>
          </cell>
          <cell r="P66">
            <v>8.756887040451879</v>
          </cell>
        </row>
        <row r="67">
          <cell r="E67">
            <v>1250</v>
          </cell>
          <cell r="H67">
            <v>1.0084364149305554</v>
          </cell>
          <cell r="N67">
            <v>9.2345915716569138E-2</v>
          </cell>
          <cell r="O67">
            <v>1.7103295000882572</v>
          </cell>
          <cell r="P67">
            <v>10.946108800564847</v>
          </cell>
        </row>
        <row r="68">
          <cell r="E68">
            <v>1250</v>
          </cell>
          <cell r="H68">
            <v>1.0076691357072129</v>
          </cell>
          <cell r="N68">
            <v>8.3947193857449309E-2</v>
          </cell>
          <cell r="O68">
            <v>1.7103295000882572</v>
          </cell>
          <cell r="P68">
            <v>10.946108800564847</v>
          </cell>
        </row>
        <row r="69">
          <cell r="E69">
            <v>1000</v>
          </cell>
          <cell r="H69">
            <v>1.0591903688287665</v>
          </cell>
          <cell r="N69">
            <v>0.51832337371619153</v>
          </cell>
          <cell r="O69">
            <v>1.3682636000706061</v>
          </cell>
          <cell r="P69">
            <v>8.756887040451879</v>
          </cell>
        </row>
        <row r="70">
          <cell r="E70">
            <v>1000</v>
          </cell>
          <cell r="H70">
            <v>1.0440402560763888</v>
          </cell>
          <cell r="N70">
            <v>0.38565554769351112</v>
          </cell>
          <cell r="O70">
            <v>1.3682636000706061</v>
          </cell>
          <cell r="P70">
            <v>8.756887040451879</v>
          </cell>
        </row>
        <row r="71">
          <cell r="E71">
            <v>1250</v>
          </cell>
          <cell r="H71">
            <v>0.97774929470486105</v>
          </cell>
          <cell r="N71">
            <v>-0.24355864104989591</v>
          </cell>
          <cell r="O71">
            <v>1.7103295000882572</v>
          </cell>
          <cell r="P71">
            <v>10.946108800564847</v>
          </cell>
        </row>
        <row r="72">
          <cell r="E72">
            <v>1250</v>
          </cell>
          <cell r="H72">
            <v>1.0896045918367345</v>
          </cell>
          <cell r="N72">
            <v>0.98082161127510115</v>
          </cell>
          <cell r="O72">
            <v>1.7103295000882572</v>
          </cell>
          <cell r="P72">
            <v>10.946108800564847</v>
          </cell>
        </row>
        <row r="73">
          <cell r="E73">
            <v>1500</v>
          </cell>
          <cell r="H73">
            <v>0.85554846938775497</v>
          </cell>
          <cell r="N73">
            <v>-1.8974186045877102</v>
          </cell>
          <cell r="O73">
            <v>2.052395400105909</v>
          </cell>
          <cell r="P73">
            <v>13.135330560677819</v>
          </cell>
        </row>
        <row r="74">
          <cell r="E74">
            <v>1750</v>
          </cell>
          <cell r="H74">
            <v>0.86543367346938771</v>
          </cell>
          <cell r="N74">
            <v>-2.0621687115349854</v>
          </cell>
          <cell r="O74">
            <v>2.3944613001235604</v>
          </cell>
          <cell r="P74">
            <v>15.324552320790787</v>
          </cell>
        </row>
        <row r="75">
          <cell r="E75">
            <v>2000</v>
          </cell>
          <cell r="H75">
            <v>0.86957908163265285</v>
          </cell>
          <cell r="N75">
            <v>-2.284162499709709</v>
          </cell>
          <cell r="O75">
            <v>2.7365272001412122</v>
          </cell>
          <cell r="P75">
            <v>17.513774080903758</v>
          </cell>
        </row>
        <row r="76">
          <cell r="E76">
            <v>2000</v>
          </cell>
          <cell r="H76">
            <v>0.99537627551020391</v>
          </cell>
          <cell r="N76">
            <v>-8.0978866126630203E-2</v>
          </cell>
          <cell r="O76">
            <v>2.7365272001412122</v>
          </cell>
          <cell r="P76">
            <v>17.513774080903758</v>
          </cell>
        </row>
        <row r="77">
          <cell r="E77">
            <v>2500</v>
          </cell>
          <cell r="H77">
            <v>0.90593112244897955</v>
          </cell>
          <cell r="N77">
            <v>-2.0593763368409648</v>
          </cell>
          <cell r="O77">
            <v>3.4206590001765145</v>
          </cell>
          <cell r="P77">
            <v>21.892217601129694</v>
          </cell>
        </row>
        <row r="78">
          <cell r="E78">
            <v>750</v>
          </cell>
          <cell r="H78">
            <v>1.1785777777777779</v>
          </cell>
          <cell r="N78">
            <v>1.17283907095119</v>
          </cell>
          <cell r="O78">
            <v>1.0261977000529545</v>
          </cell>
          <cell r="P78">
            <v>6.5676652803389093</v>
          </cell>
        </row>
        <row r="79">
          <cell r="E79">
            <v>750</v>
          </cell>
          <cell r="H79">
            <v>1.0508444444444447</v>
          </cell>
          <cell r="N79">
            <v>0.33392929247589986</v>
          </cell>
          <cell r="O79">
            <v>1.0261977000529545</v>
          </cell>
          <cell r="P79">
            <v>6.5676652803389093</v>
          </cell>
        </row>
        <row r="80">
          <cell r="E80">
            <v>1000</v>
          </cell>
          <cell r="H80">
            <v>1.1786222222222225</v>
          </cell>
          <cell r="N80">
            <v>1.5641746229144948</v>
          </cell>
          <cell r="O80">
            <v>1.3682636000706061</v>
          </cell>
          <cell r="P80">
            <v>8.756887040451879</v>
          </cell>
        </row>
        <row r="81">
          <cell r="E81">
            <v>1000</v>
          </cell>
          <cell r="H81">
            <v>1.073866666666667</v>
          </cell>
          <cell r="N81">
            <v>0.6468420560547139</v>
          </cell>
          <cell r="O81">
            <v>1.3682636000706061</v>
          </cell>
          <cell r="P81">
            <v>8.756887040451879</v>
          </cell>
        </row>
        <row r="82">
          <cell r="E82">
            <v>1000</v>
          </cell>
          <cell r="H82">
            <v>1.0628000000000002</v>
          </cell>
          <cell r="N82">
            <v>0.54993250614037958</v>
          </cell>
          <cell r="O82">
            <v>1.3682636000706061</v>
          </cell>
          <cell r="P82">
            <v>8.756887040451879</v>
          </cell>
        </row>
        <row r="83">
          <cell r="E83">
            <v>1250</v>
          </cell>
          <cell r="H83">
            <v>1.042577777777778</v>
          </cell>
          <cell r="N83">
            <v>0.46606098804183027</v>
          </cell>
          <cell r="O83">
            <v>1.7103295000882572</v>
          </cell>
          <cell r="P83">
            <v>10.946108800564847</v>
          </cell>
        </row>
        <row r="84">
          <cell r="E84">
            <v>1250</v>
          </cell>
          <cell r="H84">
            <v>1.0423111111111114</v>
          </cell>
          <cell r="N84">
            <v>0.46314202569501323</v>
          </cell>
          <cell r="O84">
            <v>1.7103295000882572</v>
          </cell>
          <cell r="P84">
            <v>10.946108800564847</v>
          </cell>
        </row>
        <row r="85">
          <cell r="E85">
            <v>1250</v>
          </cell>
          <cell r="H85">
            <v>1.0346666666666668</v>
          </cell>
          <cell r="N85">
            <v>0.37946510508625031</v>
          </cell>
          <cell r="O85">
            <v>1.7103295000882572</v>
          </cell>
          <cell r="P85">
            <v>10.946108800564847</v>
          </cell>
        </row>
        <row r="86">
          <cell r="E86">
            <v>1500</v>
          </cell>
          <cell r="H86">
            <v>1.0482222222222224</v>
          </cell>
          <cell r="N86">
            <v>0.63341482925935511</v>
          </cell>
          <cell r="O86">
            <v>2.052395400105909</v>
          </cell>
          <cell r="P86">
            <v>13.135330560677819</v>
          </cell>
        </row>
        <row r="87">
          <cell r="E87">
            <v>1500</v>
          </cell>
          <cell r="H87">
            <v>1.0264000000000002</v>
          </cell>
          <cell r="N87">
            <v>0.34677272680189714</v>
          </cell>
          <cell r="O87">
            <v>2.052395400105909</v>
          </cell>
          <cell r="P87">
            <v>13.135330560677819</v>
          </cell>
        </row>
        <row r="88">
          <cell r="E88">
            <v>1500</v>
          </cell>
          <cell r="H88">
            <v>1.0204444444444447</v>
          </cell>
          <cell r="N88">
            <v>0.26854453590719346</v>
          </cell>
          <cell r="O88">
            <v>2.052395400105909</v>
          </cell>
          <cell r="P88">
            <v>13.135330560677819</v>
          </cell>
        </row>
        <row r="89">
          <cell r="E89">
            <v>1750</v>
          </cell>
          <cell r="H89">
            <v>1.047377777777778</v>
          </cell>
          <cell r="N89">
            <v>0.72604323439835727</v>
          </cell>
          <cell r="O89">
            <v>2.3944613001235604</v>
          </cell>
          <cell r="P89">
            <v>15.324552320790787</v>
          </cell>
        </row>
        <row r="90">
          <cell r="E90">
            <v>1750</v>
          </cell>
          <cell r="H90">
            <v>1.0322222222222224</v>
          </cell>
          <cell r="N90">
            <v>0.49379113033659433</v>
          </cell>
          <cell r="O90">
            <v>2.3944613001235604</v>
          </cell>
          <cell r="P90">
            <v>15.324552320790787</v>
          </cell>
        </row>
        <row r="91">
          <cell r="E91">
            <v>1750</v>
          </cell>
          <cell r="H91">
            <v>0.98940832724616512</v>
          </cell>
          <cell r="N91">
            <v>-0.16231264328083611</v>
          </cell>
          <cell r="O91">
            <v>2.3944613001235604</v>
          </cell>
          <cell r="P91">
            <v>15.324552320790787</v>
          </cell>
        </row>
        <row r="92">
          <cell r="E92">
            <v>2000</v>
          </cell>
          <cell r="H92">
            <v>1.0342222222222224</v>
          </cell>
          <cell r="N92">
            <v>0.59936026854648849</v>
          </cell>
          <cell r="O92">
            <v>2.7365272001412122</v>
          </cell>
          <cell r="P92">
            <v>17.513774080903758</v>
          </cell>
        </row>
        <row r="93">
          <cell r="E93">
            <v>2000</v>
          </cell>
          <cell r="H93">
            <v>1.0163555555555557</v>
          </cell>
          <cell r="N93">
            <v>0.28644750496767363</v>
          </cell>
          <cell r="O93">
            <v>2.7365272001412122</v>
          </cell>
          <cell r="P93">
            <v>17.513774080903758</v>
          </cell>
        </row>
        <row r="94">
          <cell r="E94">
            <v>2000</v>
          </cell>
          <cell r="H94">
            <v>1.0286705624543464</v>
          </cell>
          <cell r="N94">
            <v>0.50212975359786405</v>
          </cell>
          <cell r="O94">
            <v>2.7365272001412122</v>
          </cell>
          <cell r="P94">
            <v>17.513774080903758</v>
          </cell>
        </row>
        <row r="95">
          <cell r="E95">
            <v>750</v>
          </cell>
          <cell r="H95">
            <v>0.82133333333333347</v>
          </cell>
          <cell r="N95">
            <v>-0.58671143171027551</v>
          </cell>
          <cell r="O95">
            <v>1.0261977000529545</v>
          </cell>
          <cell r="P95">
            <v>13.135330560677819</v>
          </cell>
        </row>
        <row r="96">
          <cell r="E96">
            <v>1000</v>
          </cell>
          <cell r="H96">
            <v>0.84786666666666688</v>
          </cell>
          <cell r="N96">
            <v>-0.66610720754370534</v>
          </cell>
          <cell r="O96">
            <v>1.3682636000706061</v>
          </cell>
          <cell r="P96">
            <v>17.513774080903758</v>
          </cell>
        </row>
        <row r="97">
          <cell r="N97">
            <v>1.6696464623794922</v>
          </cell>
          <cell r="P97">
            <v>21.892217601129694</v>
          </cell>
        </row>
        <row r="98">
          <cell r="N98">
            <v>-0.55800830196657103</v>
          </cell>
          <cell r="P98">
            <v>21.892217601129694</v>
          </cell>
        </row>
        <row r="99">
          <cell r="E99">
            <v>1500</v>
          </cell>
          <cell r="H99">
            <v>0.77115555555555571</v>
          </cell>
          <cell r="N99">
            <v>-1.502973712376223</v>
          </cell>
          <cell r="O99">
            <v>2.052395400105909</v>
          </cell>
          <cell r="P99">
            <v>26.270661121355637</v>
          </cell>
        </row>
        <row r="100">
          <cell r="E100">
            <v>1500</v>
          </cell>
          <cell r="H100">
            <v>0.97520000000000018</v>
          </cell>
          <cell r="N100">
            <v>-0.16287809895240379</v>
          </cell>
          <cell r="O100">
            <v>2.052395400105909</v>
          </cell>
          <cell r="P100">
            <v>26.270661121355637</v>
          </cell>
        </row>
        <row r="101">
          <cell r="E101">
            <v>1750</v>
          </cell>
          <cell r="H101">
            <v>0.66946666666666677</v>
          </cell>
          <cell r="N101">
            <v>-2.5326376802160229</v>
          </cell>
          <cell r="O101">
            <v>2.3944613001235604</v>
          </cell>
          <cell r="P101">
            <v>30.649104641581573</v>
          </cell>
        </row>
        <row r="102">
          <cell r="E102">
            <v>1750</v>
          </cell>
          <cell r="H102">
            <v>0.77253333333333352</v>
          </cell>
          <cell r="N102">
            <v>-1.7429124172846042</v>
          </cell>
          <cell r="O102">
            <v>2.3944613001235604</v>
          </cell>
          <cell r="P102">
            <v>30.649104641581573</v>
          </cell>
        </row>
        <row r="103">
          <cell r="E103">
            <v>1750</v>
          </cell>
          <cell r="H103">
            <v>0.73960000000000015</v>
          </cell>
          <cell r="N103">
            <v>-1.9952567121669593</v>
          </cell>
          <cell r="O103">
            <v>2.3944613001235604</v>
          </cell>
          <cell r="P103">
            <v>30.649104641581573</v>
          </cell>
        </row>
        <row r="104">
          <cell r="E104">
            <v>1750</v>
          </cell>
          <cell r="H104">
            <v>0.83960000000000024</v>
          </cell>
          <cell r="N104">
            <v>-1.2290290961274193</v>
          </cell>
          <cell r="O104">
            <v>2.3944613001235604</v>
          </cell>
          <cell r="P104">
            <v>30.649104641581573</v>
          </cell>
        </row>
        <row r="105">
          <cell r="E105">
            <v>1750</v>
          </cell>
          <cell r="H105">
            <v>0.80062222222222235</v>
          </cell>
          <cell r="N105">
            <v>-1.5276875935792762</v>
          </cell>
          <cell r="O105">
            <v>2.3944613001235604</v>
          </cell>
          <cell r="P105">
            <v>30.649104641581573</v>
          </cell>
        </row>
        <row r="106">
          <cell r="E106">
            <v>1750</v>
          </cell>
          <cell r="H106">
            <v>0.87800000000000011</v>
          </cell>
          <cell r="N106">
            <v>-0.93479769156823711</v>
          </cell>
          <cell r="O106">
            <v>2.3944613001235604</v>
          </cell>
          <cell r="P106">
            <v>30.649104641581573</v>
          </cell>
        </row>
        <row r="107">
          <cell r="E107">
            <v>1750</v>
          </cell>
          <cell r="H107">
            <v>0.80471111111111127</v>
          </cell>
          <cell r="N107">
            <v>-1.4963573977234372</v>
          </cell>
          <cell r="O107">
            <v>2.3944613001235604</v>
          </cell>
          <cell r="P107">
            <v>30.649104641581573</v>
          </cell>
        </row>
        <row r="108">
          <cell r="E108">
            <v>1750</v>
          </cell>
          <cell r="H108">
            <v>0.94795555555555566</v>
          </cell>
          <cell r="N108">
            <v>-0.39877890594768817</v>
          </cell>
          <cell r="O108">
            <v>2.3944613001235604</v>
          </cell>
          <cell r="P108">
            <v>30.649104641581573</v>
          </cell>
        </row>
        <row r="109">
          <cell r="E109">
            <v>2000</v>
          </cell>
          <cell r="H109">
            <v>0.72417777777777792</v>
          </cell>
          <cell r="N109">
            <v>-2.4153440432464151</v>
          </cell>
          <cell r="O109">
            <v>2.7365272001412122</v>
          </cell>
          <cell r="P109">
            <v>35.027548161807516</v>
          </cell>
        </row>
        <row r="110">
          <cell r="E110">
            <v>2000</v>
          </cell>
          <cell r="H110">
            <v>0.91946666666666688</v>
          </cell>
          <cell r="N110">
            <v>-0.70522130299105645</v>
          </cell>
          <cell r="O110">
            <v>2.7365272001412122</v>
          </cell>
          <cell r="P110">
            <v>35.027548161807516</v>
          </cell>
        </row>
        <row r="111">
          <cell r="E111">
            <v>2250</v>
          </cell>
          <cell r="H111">
            <v>0.74355555555555575</v>
          </cell>
          <cell r="N111">
            <v>-2.5263619111703663</v>
          </cell>
          <cell r="O111">
            <v>3.0785931001588644</v>
          </cell>
          <cell r="P111">
            <v>39.405991682033466</v>
          </cell>
        </row>
        <row r="112">
          <cell r="E112">
            <v>2250</v>
          </cell>
          <cell r="H112">
            <v>0.89666666666666672</v>
          </cell>
          <cell r="N112">
            <v>-1.0179881184525301</v>
          </cell>
          <cell r="O112">
            <v>3.0785931001588644</v>
          </cell>
          <cell r="P112">
            <v>39.405991682033466</v>
          </cell>
        </row>
      </sheetData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CE5C56-0875-3F47-82FF-7E03422FFE54}">
  <dimension ref="A1:W129"/>
  <sheetViews>
    <sheetView tabSelected="1" topLeftCell="A100" zoomScale="69" zoomScaleNormal="251" workbookViewId="0">
      <selection activeCell="S16" sqref="S16"/>
    </sheetView>
  </sheetViews>
  <sheetFormatPr baseColWidth="10" defaultColWidth="11" defaultRowHeight="16" x14ac:dyDescent="0.2"/>
  <cols>
    <col min="1" max="1" width="11" style="19"/>
    <col min="2" max="10" width="11" style="20"/>
    <col min="11" max="13" width="11" style="18"/>
    <col min="14" max="14" width="10.83203125" style="24" bestFit="1" customWidth="1"/>
    <col min="15" max="16384" width="11" style="18"/>
  </cols>
  <sheetData>
    <row r="1" spans="1:23" ht="37" customHeight="1" x14ac:dyDescent="0.2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3" t="s">
        <v>8</v>
      </c>
      <c r="J1" s="3" t="s">
        <v>9</v>
      </c>
      <c r="K1" s="2" t="s">
        <v>29</v>
      </c>
      <c r="L1" s="3" t="s">
        <v>10</v>
      </c>
      <c r="M1" s="3" t="s">
        <v>11</v>
      </c>
      <c r="N1" s="4" t="s">
        <v>12</v>
      </c>
      <c r="O1" s="5" t="s">
        <v>13</v>
      </c>
      <c r="P1" s="5" t="s">
        <v>14</v>
      </c>
      <c r="T1" s="18" t="s">
        <v>15</v>
      </c>
      <c r="U1" s="18" t="s">
        <v>16</v>
      </c>
      <c r="V1" s="18" t="s">
        <v>17</v>
      </c>
      <c r="W1" s="18" t="s">
        <v>18</v>
      </c>
    </row>
    <row r="2" spans="1:23" x14ac:dyDescent="0.2">
      <c r="A2" s="6">
        <v>11</v>
      </c>
      <c r="B2" s="7" t="s">
        <v>19</v>
      </c>
      <c r="C2" s="7">
        <v>3</v>
      </c>
      <c r="D2" s="7">
        <v>250</v>
      </c>
      <c r="E2" s="7">
        <v>1250</v>
      </c>
      <c r="F2" s="8">
        <v>0.73469387755102034</v>
      </c>
      <c r="G2" s="7">
        <v>0.64</v>
      </c>
      <c r="H2" s="8">
        <f t="shared" ref="H2:H58" si="0">F2/G2</f>
        <v>1.1479591836734693</v>
      </c>
      <c r="I2" s="7">
        <v>1.6</v>
      </c>
      <c r="J2" s="7">
        <v>0.25</v>
      </c>
      <c r="K2" s="10">
        <f t="shared" ref="K2:K65" si="1">$T$2*(E2*2*PI()/60)^2/$W$2</f>
        <v>87.332975856281124</v>
      </c>
      <c r="L2" s="11">
        <f>F2-G2</f>
        <v>9.4693877551020322E-2</v>
      </c>
      <c r="M2" s="9">
        <f>SQRT($U$2/($V$2*K2*$W$2))*1000</f>
        <v>0.29234132953574077</v>
      </c>
      <c r="N2" s="12">
        <f t="shared" ref="N2:N65" si="2">L2/(I2*J2*M2)</f>
        <v>0.80978866126627624</v>
      </c>
      <c r="O2" s="13">
        <f>J2/M2</f>
        <v>0.85516475004412862</v>
      </c>
      <c r="P2" s="13">
        <f t="shared" ref="P2:P65" si="3">I2/M2</f>
        <v>5.4730544002824235</v>
      </c>
      <c r="T2" s="18">
        <v>0.05</v>
      </c>
      <c r="U2" s="18">
        <v>7.2999999999999995E-2</v>
      </c>
      <c r="V2" s="18">
        <v>997</v>
      </c>
      <c r="W2" s="18">
        <v>9.81</v>
      </c>
    </row>
    <row r="3" spans="1:23" x14ac:dyDescent="0.2">
      <c r="A3" s="6">
        <v>4</v>
      </c>
      <c r="B3" s="7" t="s">
        <v>19</v>
      </c>
      <c r="C3" s="7">
        <v>1</v>
      </c>
      <c r="D3" s="7">
        <v>250</v>
      </c>
      <c r="E3" s="7">
        <v>1500</v>
      </c>
      <c r="F3" s="8">
        <v>0.70781404232439071</v>
      </c>
      <c r="G3" s="7">
        <v>0.64</v>
      </c>
      <c r="H3" s="8">
        <f t="shared" si="0"/>
        <v>1.1059594411318605</v>
      </c>
      <c r="I3" s="7">
        <v>1.6</v>
      </c>
      <c r="J3" s="7">
        <v>0.25</v>
      </c>
      <c r="K3" s="10">
        <f t="shared" si="1"/>
        <v>125.75948523304484</v>
      </c>
      <c r="L3" s="11">
        <f t="shared" ref="L3:L66" si="4">F3-G3</f>
        <v>6.78140423243907E-2</v>
      </c>
      <c r="M3" s="9">
        <f t="shared" ref="M3:M66" si="5">SQRT($U$2/($V$2*K3*$W$2))*1000</f>
        <v>0.24361777461311726</v>
      </c>
      <c r="N3" s="12">
        <f t="shared" si="2"/>
        <v>0.6959061426458345</v>
      </c>
      <c r="O3" s="13">
        <f t="shared" ref="O3:O66" si="6">J3/M3</f>
        <v>1.0261977000529545</v>
      </c>
      <c r="P3" s="13">
        <f t="shared" si="3"/>
        <v>6.5676652803389093</v>
      </c>
    </row>
    <row r="4" spans="1:23" x14ac:dyDescent="0.2">
      <c r="A4" s="6">
        <v>8</v>
      </c>
      <c r="B4" s="7" t="s">
        <v>19</v>
      </c>
      <c r="C4" s="7">
        <v>2</v>
      </c>
      <c r="D4" s="7">
        <v>250</v>
      </c>
      <c r="E4" s="7">
        <v>1500</v>
      </c>
      <c r="F4" s="8">
        <v>0.69346938775510203</v>
      </c>
      <c r="G4" s="7">
        <v>0.64</v>
      </c>
      <c r="H4" s="8">
        <f t="shared" si="0"/>
        <v>1.0835459183673468</v>
      </c>
      <c r="I4" s="7">
        <v>1.6</v>
      </c>
      <c r="J4" s="7">
        <v>0.25</v>
      </c>
      <c r="K4" s="10">
        <f t="shared" si="1"/>
        <v>125.75948523304484</v>
      </c>
      <c r="L4" s="11">
        <f t="shared" si="4"/>
        <v>5.3469387755102016E-2</v>
      </c>
      <c r="M4" s="9">
        <f t="shared" si="5"/>
        <v>0.24361777461311726</v>
      </c>
      <c r="N4" s="12">
        <f t="shared" si="2"/>
        <v>0.54870162737525296</v>
      </c>
      <c r="O4" s="13">
        <f t="shared" si="6"/>
        <v>1.0261977000529545</v>
      </c>
      <c r="P4" s="13">
        <f t="shared" si="3"/>
        <v>6.5676652803389093</v>
      </c>
    </row>
    <row r="5" spans="1:23" x14ac:dyDescent="0.2">
      <c r="A5" s="6">
        <v>12</v>
      </c>
      <c r="B5" s="7" t="s">
        <v>19</v>
      </c>
      <c r="C5" s="7">
        <v>3</v>
      </c>
      <c r="D5" s="7">
        <v>250</v>
      </c>
      <c r="E5" s="7">
        <v>1500</v>
      </c>
      <c r="F5" s="8">
        <v>0.84326530612244888</v>
      </c>
      <c r="G5" s="7">
        <v>0.64</v>
      </c>
      <c r="H5" s="8">
        <f t="shared" si="0"/>
        <v>1.3176020408163263</v>
      </c>
      <c r="I5" s="7">
        <v>1.6</v>
      </c>
      <c r="J5" s="7">
        <v>0.25</v>
      </c>
      <c r="K5" s="10">
        <f t="shared" si="1"/>
        <v>125.75948523304484</v>
      </c>
      <c r="L5" s="11">
        <f t="shared" si="4"/>
        <v>0.20326530612244886</v>
      </c>
      <c r="M5" s="9">
        <f t="shared" si="5"/>
        <v>0.24361777461311726</v>
      </c>
      <c r="N5" s="12">
        <f t="shared" si="2"/>
        <v>2.0859038964341678</v>
      </c>
      <c r="O5" s="13">
        <f t="shared" si="6"/>
        <v>1.0261977000529545</v>
      </c>
      <c r="P5" s="13">
        <f t="shared" si="3"/>
        <v>6.5676652803389093</v>
      </c>
    </row>
    <row r="6" spans="1:23" x14ac:dyDescent="0.2">
      <c r="A6" s="6">
        <v>5</v>
      </c>
      <c r="B6" s="7" t="s">
        <v>19</v>
      </c>
      <c r="C6" s="7">
        <v>1</v>
      </c>
      <c r="D6" s="7">
        <v>250</v>
      </c>
      <c r="E6" s="7">
        <v>1750</v>
      </c>
      <c r="F6" s="8">
        <v>0.79649142517795668</v>
      </c>
      <c r="G6" s="7">
        <v>0.64</v>
      </c>
      <c r="H6" s="8">
        <f t="shared" si="0"/>
        <v>1.2445178518405573</v>
      </c>
      <c r="I6" s="7">
        <v>1.6</v>
      </c>
      <c r="J6" s="7">
        <v>0.25</v>
      </c>
      <c r="K6" s="10">
        <f t="shared" si="1"/>
        <v>171.17263267831098</v>
      </c>
      <c r="L6" s="11">
        <f t="shared" si="4"/>
        <v>0.15649142517795667</v>
      </c>
      <c r="M6" s="9">
        <f t="shared" si="5"/>
        <v>0.20881523538267197</v>
      </c>
      <c r="N6" s="12">
        <f t="shared" si="2"/>
        <v>1.873563306948995</v>
      </c>
      <c r="O6" s="13">
        <f t="shared" si="6"/>
        <v>1.1972306500617802</v>
      </c>
      <c r="P6" s="13">
        <f t="shared" si="3"/>
        <v>7.6622761603953933</v>
      </c>
    </row>
    <row r="7" spans="1:23" x14ac:dyDescent="0.2">
      <c r="A7" s="6">
        <v>9</v>
      </c>
      <c r="B7" s="7" t="s">
        <v>19</v>
      </c>
      <c r="C7" s="7">
        <v>2</v>
      </c>
      <c r="D7" s="7">
        <v>250</v>
      </c>
      <c r="E7" s="7">
        <v>1750</v>
      </c>
      <c r="F7" s="8">
        <v>0.76163265306122441</v>
      </c>
      <c r="G7" s="7">
        <v>0.64</v>
      </c>
      <c r="H7" s="8">
        <f t="shared" si="0"/>
        <v>1.1900510204081631</v>
      </c>
      <c r="I7" s="7">
        <v>1.6</v>
      </c>
      <c r="J7" s="7">
        <v>0.25</v>
      </c>
      <c r="K7" s="10">
        <f t="shared" si="1"/>
        <v>171.17263267831098</v>
      </c>
      <c r="L7" s="11">
        <f t="shared" si="4"/>
        <v>0.12163265306122439</v>
      </c>
      <c r="M7" s="9">
        <f t="shared" si="5"/>
        <v>0.20881523538267197</v>
      </c>
      <c r="N7" s="12">
        <f t="shared" si="2"/>
        <v>1.4562234029322865</v>
      </c>
      <c r="O7" s="13">
        <f t="shared" si="6"/>
        <v>1.1972306500617802</v>
      </c>
      <c r="P7" s="13">
        <f t="shared" si="3"/>
        <v>7.6622761603953933</v>
      </c>
    </row>
    <row r="8" spans="1:23" x14ac:dyDescent="0.2">
      <c r="A8" s="6">
        <v>13</v>
      </c>
      <c r="B8" s="7" t="s">
        <v>19</v>
      </c>
      <c r="C8" s="7">
        <v>3</v>
      </c>
      <c r="D8" s="7">
        <v>250</v>
      </c>
      <c r="E8" s="7">
        <v>1750</v>
      </c>
      <c r="F8" s="8">
        <v>0.85387755102040808</v>
      </c>
      <c r="G8" s="8">
        <v>0.64</v>
      </c>
      <c r="H8" s="8">
        <f t="shared" si="0"/>
        <v>1.3341836734693875</v>
      </c>
      <c r="I8" s="7">
        <v>1.6</v>
      </c>
      <c r="J8" s="7">
        <v>0.25</v>
      </c>
      <c r="K8" s="10">
        <f t="shared" si="1"/>
        <v>171.17263267831098</v>
      </c>
      <c r="L8" s="11">
        <f t="shared" si="4"/>
        <v>0.21387755102040806</v>
      </c>
      <c r="M8" s="9">
        <f t="shared" si="5"/>
        <v>0.20881523538267197</v>
      </c>
      <c r="N8" s="12">
        <f t="shared" si="2"/>
        <v>2.560607594417847</v>
      </c>
      <c r="O8" s="13">
        <f t="shared" si="6"/>
        <v>1.1972306500617802</v>
      </c>
      <c r="P8" s="13">
        <f t="shared" si="3"/>
        <v>7.6622761603953933</v>
      </c>
    </row>
    <row r="9" spans="1:23" x14ac:dyDescent="0.2">
      <c r="A9" s="6">
        <v>5</v>
      </c>
      <c r="B9" s="7" t="s">
        <v>19</v>
      </c>
      <c r="C9" s="7">
        <v>1</v>
      </c>
      <c r="D9" s="7">
        <v>1750</v>
      </c>
      <c r="E9" s="7">
        <v>2000</v>
      </c>
      <c r="F9" s="8">
        <v>0.76559478047332064</v>
      </c>
      <c r="G9" s="7">
        <v>0.64</v>
      </c>
      <c r="H9" s="8">
        <f t="shared" si="0"/>
        <v>1.1962418444895635</v>
      </c>
      <c r="I9" s="7">
        <v>1.6</v>
      </c>
      <c r="J9" s="7">
        <v>0.25</v>
      </c>
      <c r="K9" s="10">
        <f t="shared" si="1"/>
        <v>223.57241819207965</v>
      </c>
      <c r="L9" s="11">
        <f t="shared" si="4"/>
        <v>0.12559478047332062</v>
      </c>
      <c r="M9" s="9">
        <f t="shared" si="5"/>
        <v>0.18271333095983794</v>
      </c>
      <c r="N9" s="12">
        <f t="shared" si="2"/>
        <v>1.7184676648050314</v>
      </c>
      <c r="O9" s="13">
        <f t="shared" si="6"/>
        <v>1.3682636000706061</v>
      </c>
      <c r="P9" s="13">
        <f t="shared" si="3"/>
        <v>8.756887040451879</v>
      </c>
    </row>
    <row r="10" spans="1:23" ht="1" customHeight="1" x14ac:dyDescent="0.2">
      <c r="A10" s="6">
        <v>5</v>
      </c>
      <c r="B10" s="7" t="s">
        <v>19</v>
      </c>
      <c r="C10" s="7">
        <v>1</v>
      </c>
      <c r="D10" s="7">
        <v>2000</v>
      </c>
      <c r="E10" s="7">
        <v>2250</v>
      </c>
      <c r="F10" s="8">
        <v>0.75516214719643049</v>
      </c>
      <c r="G10" s="7">
        <v>0.64</v>
      </c>
      <c r="H10" s="8">
        <f t="shared" si="0"/>
        <v>1.1799408549944226</v>
      </c>
      <c r="I10" s="7">
        <v>1.6</v>
      </c>
      <c r="J10" s="7">
        <v>0.25</v>
      </c>
      <c r="K10" s="10">
        <f t="shared" si="1"/>
        <v>282.95884177435096</v>
      </c>
      <c r="L10" s="11">
        <f t="shared" si="4"/>
        <v>0.11516214719643048</v>
      </c>
      <c r="M10" s="9">
        <f t="shared" si="5"/>
        <v>0.16241184974207815</v>
      </c>
      <c r="N10" s="12">
        <f t="shared" si="2"/>
        <v>1.772686958792052</v>
      </c>
      <c r="O10" s="13">
        <f t="shared" si="6"/>
        <v>1.5392965500794322</v>
      </c>
      <c r="P10" s="13">
        <f t="shared" si="3"/>
        <v>9.8514979205083666</v>
      </c>
    </row>
    <row r="11" spans="1:23" x14ac:dyDescent="0.2">
      <c r="A11" s="6">
        <v>5</v>
      </c>
      <c r="B11" s="7" t="s">
        <v>19</v>
      </c>
      <c r="C11" s="14">
        <v>1</v>
      </c>
      <c r="D11" s="14">
        <v>2250</v>
      </c>
      <c r="E11" s="14">
        <v>2500</v>
      </c>
      <c r="F11" s="8">
        <v>0.74111821778523224</v>
      </c>
      <c r="G11" s="7">
        <v>0.64</v>
      </c>
      <c r="H11" s="8">
        <f t="shared" si="0"/>
        <v>1.1579972152894253</v>
      </c>
      <c r="I11" s="7">
        <v>1.6</v>
      </c>
      <c r="J11" s="7">
        <v>0.25</v>
      </c>
      <c r="K11" s="10">
        <f t="shared" si="1"/>
        <v>349.33190342512449</v>
      </c>
      <c r="L11" s="11">
        <f t="shared" si="4"/>
        <v>0.10111821778523222</v>
      </c>
      <c r="M11" s="9">
        <f t="shared" si="5"/>
        <v>0.14617066476787038</v>
      </c>
      <c r="N11" s="12">
        <f t="shared" si="2"/>
        <v>1.7294547087443175</v>
      </c>
      <c r="O11" s="13">
        <f t="shared" si="6"/>
        <v>1.7103295000882572</v>
      </c>
      <c r="P11" s="13">
        <f t="shared" si="3"/>
        <v>10.946108800564847</v>
      </c>
    </row>
    <row r="12" spans="1:23" x14ac:dyDescent="0.2">
      <c r="A12" s="6">
        <v>19</v>
      </c>
      <c r="B12" s="7" t="s">
        <v>20</v>
      </c>
      <c r="C12" s="7">
        <v>2</v>
      </c>
      <c r="D12" s="7">
        <v>250</v>
      </c>
      <c r="E12" s="7">
        <v>1000</v>
      </c>
      <c r="F12" s="8">
        <v>0.57795918367346932</v>
      </c>
      <c r="G12" s="8">
        <v>0.64</v>
      </c>
      <c r="H12" s="8">
        <f t="shared" si="0"/>
        <v>0.90306122448979576</v>
      </c>
      <c r="I12" s="7">
        <v>1.6</v>
      </c>
      <c r="J12" s="7">
        <v>0.25</v>
      </c>
      <c r="K12" s="10">
        <f t="shared" si="1"/>
        <v>55.893104548019913</v>
      </c>
      <c r="L12" s="11">
        <f t="shared" si="4"/>
        <v>-6.204081632653069E-2</v>
      </c>
      <c r="M12" s="9">
        <f t="shared" si="5"/>
        <v>0.36542666191967588</v>
      </c>
      <c r="N12" s="12">
        <f t="shared" si="2"/>
        <v>-0.42444095349129057</v>
      </c>
      <c r="O12" s="13">
        <f t="shared" si="6"/>
        <v>0.68413180003530305</v>
      </c>
      <c r="P12" s="13">
        <f t="shared" si="3"/>
        <v>4.3784435202259395</v>
      </c>
    </row>
    <row r="13" spans="1:23" x14ac:dyDescent="0.2">
      <c r="A13" s="6">
        <v>23</v>
      </c>
      <c r="B13" s="7" t="s">
        <v>20</v>
      </c>
      <c r="C13" s="7">
        <v>3</v>
      </c>
      <c r="D13" s="7">
        <v>250</v>
      </c>
      <c r="E13" s="7">
        <v>1000</v>
      </c>
      <c r="F13" s="8">
        <v>0.59183673469387754</v>
      </c>
      <c r="G13" s="8">
        <v>0.64</v>
      </c>
      <c r="H13" s="8">
        <f t="shared" si="0"/>
        <v>0.92474489795918369</v>
      </c>
      <c r="I13" s="7">
        <v>1.6</v>
      </c>
      <c r="J13" s="7">
        <v>0.25</v>
      </c>
      <c r="K13" s="10">
        <f t="shared" si="1"/>
        <v>55.893104548019913</v>
      </c>
      <c r="L13" s="11">
        <f t="shared" si="4"/>
        <v>-4.8163265306122471E-2</v>
      </c>
      <c r="M13" s="9">
        <f t="shared" si="5"/>
        <v>0.36542666191967588</v>
      </c>
      <c r="N13" s="12">
        <f t="shared" si="2"/>
        <v>-0.32950021389455425</v>
      </c>
      <c r="O13" s="13">
        <f t="shared" si="6"/>
        <v>0.68413180003530305</v>
      </c>
      <c r="P13" s="13">
        <f t="shared" si="3"/>
        <v>4.3784435202259395</v>
      </c>
    </row>
    <row r="14" spans="1:23" x14ac:dyDescent="0.2">
      <c r="A14" s="6">
        <v>20</v>
      </c>
      <c r="B14" s="7" t="s">
        <v>20</v>
      </c>
      <c r="C14" s="7">
        <v>2</v>
      </c>
      <c r="D14" s="7">
        <v>250</v>
      </c>
      <c r="E14" s="7">
        <v>1250</v>
      </c>
      <c r="F14" s="8">
        <v>0.59795918367346934</v>
      </c>
      <c r="G14" s="8">
        <v>0.64</v>
      </c>
      <c r="H14" s="8">
        <f t="shared" si="0"/>
        <v>0.93431122448979587</v>
      </c>
      <c r="I14" s="7">
        <v>1.6</v>
      </c>
      <c r="J14" s="7">
        <v>0.25</v>
      </c>
      <c r="K14" s="10">
        <f t="shared" si="1"/>
        <v>87.332975856281124</v>
      </c>
      <c r="L14" s="11">
        <f t="shared" si="4"/>
        <v>-4.2040816326530672E-2</v>
      </c>
      <c r="M14" s="9">
        <f t="shared" si="5"/>
        <v>0.29234132953574077</v>
      </c>
      <c r="N14" s="12">
        <f t="shared" si="2"/>
        <v>-0.35951824185528725</v>
      </c>
      <c r="O14" s="13">
        <f t="shared" si="6"/>
        <v>0.85516475004412862</v>
      </c>
      <c r="P14" s="13">
        <f t="shared" si="3"/>
        <v>5.4730544002824235</v>
      </c>
    </row>
    <row r="15" spans="1:23" x14ac:dyDescent="0.2">
      <c r="A15" s="6">
        <v>16</v>
      </c>
      <c r="B15" s="7" t="s">
        <v>20</v>
      </c>
      <c r="C15" s="7">
        <v>1</v>
      </c>
      <c r="D15" s="7">
        <v>250</v>
      </c>
      <c r="E15" s="7">
        <v>1250</v>
      </c>
      <c r="F15" s="8">
        <v>0.62612244897959179</v>
      </c>
      <c r="G15" s="8">
        <v>0.64</v>
      </c>
      <c r="H15" s="8">
        <f t="shared" si="0"/>
        <v>0.97831632653061218</v>
      </c>
      <c r="I15" s="7">
        <v>1.6</v>
      </c>
      <c r="J15" s="7">
        <v>0.25</v>
      </c>
      <c r="K15" s="10">
        <f t="shared" si="1"/>
        <v>87.332975856281124</v>
      </c>
      <c r="L15" s="11">
        <f t="shared" si="4"/>
        <v>-1.3877551020408219E-2</v>
      </c>
      <c r="M15" s="9">
        <f t="shared" si="5"/>
        <v>0.29234132953574077</v>
      </c>
      <c r="N15" s="12">
        <f t="shared" si="2"/>
        <v>-0.11867592449592036</v>
      </c>
      <c r="O15" s="13">
        <f t="shared" si="6"/>
        <v>0.85516475004412862</v>
      </c>
      <c r="P15" s="13">
        <f t="shared" si="3"/>
        <v>5.4730544002824235</v>
      </c>
    </row>
    <row r="16" spans="1:23" x14ac:dyDescent="0.2">
      <c r="A16" s="6">
        <v>24</v>
      </c>
      <c r="B16" s="7" t="s">
        <v>20</v>
      </c>
      <c r="C16" s="7">
        <v>3</v>
      </c>
      <c r="D16" s="7">
        <v>250</v>
      </c>
      <c r="E16" s="7">
        <v>1250</v>
      </c>
      <c r="F16" s="8">
        <v>0.62367346938775503</v>
      </c>
      <c r="G16" s="8">
        <v>0.64</v>
      </c>
      <c r="H16" s="8">
        <f t="shared" si="0"/>
        <v>0.97448979591836726</v>
      </c>
      <c r="I16" s="7">
        <v>1.6</v>
      </c>
      <c r="J16" s="7">
        <v>0.25</v>
      </c>
      <c r="K16" s="10">
        <f t="shared" si="1"/>
        <v>87.332975856281124</v>
      </c>
      <c r="L16" s="11">
        <f t="shared" si="4"/>
        <v>-1.6326530612244983E-2</v>
      </c>
      <c r="M16" s="9">
        <f t="shared" si="5"/>
        <v>0.29234132953574077</v>
      </c>
      <c r="N16" s="12">
        <f t="shared" si="2"/>
        <v>-0.13961873470108296</v>
      </c>
      <c r="O16" s="13">
        <f t="shared" si="6"/>
        <v>0.85516475004412862</v>
      </c>
      <c r="P16" s="13">
        <f t="shared" si="3"/>
        <v>5.4730544002824235</v>
      </c>
    </row>
    <row r="17" spans="1:16" x14ac:dyDescent="0.2">
      <c r="A17" s="6">
        <v>21</v>
      </c>
      <c r="B17" s="7" t="s">
        <v>20</v>
      </c>
      <c r="C17" s="7">
        <v>2</v>
      </c>
      <c r="D17" s="7">
        <v>250</v>
      </c>
      <c r="E17" s="7">
        <v>1500</v>
      </c>
      <c r="F17" s="8">
        <v>0.59836734693877547</v>
      </c>
      <c r="G17" s="8">
        <v>0.64</v>
      </c>
      <c r="H17" s="8">
        <f t="shared" si="0"/>
        <v>0.93494897959183665</v>
      </c>
      <c r="I17" s="7">
        <v>1.6</v>
      </c>
      <c r="J17" s="7">
        <v>0.25</v>
      </c>
      <c r="K17" s="10">
        <f t="shared" si="1"/>
        <v>125.75948523304484</v>
      </c>
      <c r="L17" s="11">
        <f t="shared" si="4"/>
        <v>-4.1632653061224545E-2</v>
      </c>
      <c r="M17" s="9">
        <f t="shared" si="5"/>
        <v>0.24361777461311726</v>
      </c>
      <c r="N17" s="12">
        <f t="shared" si="2"/>
        <v>-0.42723332818531229</v>
      </c>
      <c r="O17" s="13">
        <f t="shared" si="6"/>
        <v>1.0261977000529545</v>
      </c>
      <c r="P17" s="13">
        <f t="shared" si="3"/>
        <v>6.5676652803389093</v>
      </c>
    </row>
    <row r="18" spans="1:16" x14ac:dyDescent="0.2">
      <c r="A18" s="6">
        <v>17</v>
      </c>
      <c r="B18" s="7" t="s">
        <v>20</v>
      </c>
      <c r="C18" s="7">
        <v>1</v>
      </c>
      <c r="D18" s="7">
        <v>250</v>
      </c>
      <c r="E18" s="7">
        <v>1500</v>
      </c>
      <c r="F18" s="8">
        <v>0.62285714285714278</v>
      </c>
      <c r="G18" s="8">
        <v>0.64</v>
      </c>
      <c r="H18" s="8">
        <f t="shared" si="0"/>
        <v>0.97321428571428559</v>
      </c>
      <c r="I18" s="7">
        <v>1.6</v>
      </c>
      <c r="J18" s="7">
        <v>0.25</v>
      </c>
      <c r="K18" s="10">
        <f t="shared" si="1"/>
        <v>125.75948523304484</v>
      </c>
      <c r="L18" s="11">
        <f t="shared" si="4"/>
        <v>-1.7142857142857237E-2</v>
      </c>
      <c r="M18" s="9">
        <f t="shared" si="5"/>
        <v>0.24361777461311726</v>
      </c>
      <c r="N18" s="12">
        <f t="shared" si="2"/>
        <v>-0.17591960572336462</v>
      </c>
      <c r="O18" s="13">
        <f t="shared" si="6"/>
        <v>1.0261977000529545</v>
      </c>
      <c r="P18" s="13">
        <f t="shared" si="3"/>
        <v>6.5676652803389093</v>
      </c>
    </row>
    <row r="19" spans="1:16" x14ac:dyDescent="0.2">
      <c r="A19" s="6">
        <v>25</v>
      </c>
      <c r="B19" s="7" t="s">
        <v>20</v>
      </c>
      <c r="C19" s="7">
        <v>3</v>
      </c>
      <c r="D19" s="7">
        <v>250</v>
      </c>
      <c r="E19" s="7">
        <v>1500</v>
      </c>
      <c r="F19" s="8">
        <v>0.63591836734693896</v>
      </c>
      <c r="G19" s="8">
        <v>0.64</v>
      </c>
      <c r="H19" s="8">
        <f t="shared" si="0"/>
        <v>0.99362244897959207</v>
      </c>
      <c r="I19" s="7">
        <v>1.6</v>
      </c>
      <c r="J19" s="7">
        <v>0.25</v>
      </c>
      <c r="K19" s="10">
        <f t="shared" si="1"/>
        <v>125.75948523304484</v>
      </c>
      <c r="L19" s="11">
        <f t="shared" si="4"/>
        <v>-4.0816326530610514E-3</v>
      </c>
      <c r="M19" s="9">
        <f t="shared" si="5"/>
        <v>0.24361777461311726</v>
      </c>
      <c r="N19" s="12">
        <f t="shared" si="2"/>
        <v>-4.1885620410322899E-2</v>
      </c>
      <c r="O19" s="13">
        <f t="shared" si="6"/>
        <v>1.0261977000529545</v>
      </c>
      <c r="P19" s="13">
        <f t="shared" si="3"/>
        <v>6.5676652803389093</v>
      </c>
    </row>
    <row r="20" spans="1:16" x14ac:dyDescent="0.2">
      <c r="A20" s="6">
        <v>18</v>
      </c>
      <c r="B20" s="7" t="s">
        <v>20</v>
      </c>
      <c r="C20" s="7">
        <v>1</v>
      </c>
      <c r="D20" s="7">
        <v>250</v>
      </c>
      <c r="E20" s="7">
        <v>1750</v>
      </c>
      <c r="F20" s="8">
        <v>0.64816326530612234</v>
      </c>
      <c r="G20" s="8">
        <v>0.64</v>
      </c>
      <c r="H20" s="8">
        <f t="shared" si="0"/>
        <v>1.0127551020408161</v>
      </c>
      <c r="I20" s="7">
        <v>1.6</v>
      </c>
      <c r="J20" s="7">
        <v>0.25</v>
      </c>
      <c r="K20" s="10">
        <f t="shared" si="1"/>
        <v>171.17263267831098</v>
      </c>
      <c r="L20" s="11">
        <f t="shared" si="4"/>
        <v>8.1632653061223248E-3</v>
      </c>
      <c r="M20" s="9">
        <f t="shared" si="5"/>
        <v>0.20881523538267197</v>
      </c>
      <c r="N20" s="12">
        <f t="shared" si="2"/>
        <v>9.7733114290756082E-2</v>
      </c>
      <c r="O20" s="13">
        <f t="shared" si="6"/>
        <v>1.1972306500617802</v>
      </c>
      <c r="P20" s="13">
        <f t="shared" si="3"/>
        <v>7.6622761603953933</v>
      </c>
    </row>
    <row r="21" spans="1:16" x14ac:dyDescent="0.2">
      <c r="A21" s="6">
        <v>26</v>
      </c>
      <c r="B21" s="7" t="s">
        <v>20</v>
      </c>
      <c r="C21" s="7">
        <v>3</v>
      </c>
      <c r="D21" s="7">
        <v>250</v>
      </c>
      <c r="E21" s="7">
        <v>1750</v>
      </c>
      <c r="F21" s="8">
        <v>0.64897959183673459</v>
      </c>
      <c r="G21" s="8">
        <v>0.64</v>
      </c>
      <c r="H21" s="8">
        <f t="shared" si="0"/>
        <v>1.0140306122448979</v>
      </c>
      <c r="I21" s="7">
        <v>1.6</v>
      </c>
      <c r="J21" s="7">
        <v>0.25</v>
      </c>
      <c r="K21" s="10">
        <f t="shared" si="1"/>
        <v>171.17263267831098</v>
      </c>
      <c r="L21" s="11">
        <f t="shared" si="4"/>
        <v>8.9795918367345795E-3</v>
      </c>
      <c r="M21" s="9">
        <f t="shared" si="5"/>
        <v>0.20881523538267197</v>
      </c>
      <c r="N21" s="12">
        <f t="shared" si="2"/>
        <v>0.10750642571983195</v>
      </c>
      <c r="O21" s="13">
        <f t="shared" si="6"/>
        <v>1.1972306500617802</v>
      </c>
      <c r="P21" s="13">
        <f t="shared" si="3"/>
        <v>7.6622761603953933</v>
      </c>
    </row>
    <row r="22" spans="1:16" x14ac:dyDescent="0.2">
      <c r="A22" s="6">
        <v>22</v>
      </c>
      <c r="B22" s="7" t="s">
        <v>20</v>
      </c>
      <c r="C22" s="7">
        <v>2</v>
      </c>
      <c r="D22" s="7">
        <v>250</v>
      </c>
      <c r="E22" s="7">
        <v>1750</v>
      </c>
      <c r="F22" s="8">
        <v>0.66367346938775507</v>
      </c>
      <c r="G22" s="8">
        <v>0.64</v>
      </c>
      <c r="H22" s="8">
        <f t="shared" si="0"/>
        <v>1.0369897959183674</v>
      </c>
      <c r="I22" s="7">
        <v>1.6</v>
      </c>
      <c r="J22" s="7">
        <v>0.25</v>
      </c>
      <c r="K22" s="10">
        <f t="shared" si="1"/>
        <v>171.17263267831098</v>
      </c>
      <c r="L22" s="11">
        <f t="shared" si="4"/>
        <v>2.3673469387755053E-2</v>
      </c>
      <c r="M22" s="9">
        <f t="shared" si="5"/>
        <v>0.20881523538267197</v>
      </c>
      <c r="N22" s="12">
        <f t="shared" si="2"/>
        <v>0.28342603144319634</v>
      </c>
      <c r="O22" s="13">
        <f t="shared" si="6"/>
        <v>1.1972306500617802</v>
      </c>
      <c r="P22" s="13">
        <f t="shared" si="3"/>
        <v>7.6622761603953933</v>
      </c>
    </row>
    <row r="23" spans="1:16" ht="17" thickBot="1" x14ac:dyDescent="0.25">
      <c r="A23" s="15">
        <v>15</v>
      </c>
      <c r="B23" s="16" t="s">
        <v>20</v>
      </c>
      <c r="C23" s="16">
        <v>1</v>
      </c>
      <c r="D23" s="16">
        <v>2250</v>
      </c>
      <c r="E23" s="16">
        <v>2500</v>
      </c>
      <c r="F23" s="17">
        <v>0.64326530612244892</v>
      </c>
      <c r="G23" s="17">
        <v>0.64</v>
      </c>
      <c r="H23" s="17">
        <f t="shared" si="0"/>
        <v>1.0051020408163265</v>
      </c>
      <c r="I23" s="7">
        <v>1.6</v>
      </c>
      <c r="J23" s="7">
        <v>0.25</v>
      </c>
      <c r="K23" s="10">
        <f t="shared" si="1"/>
        <v>349.33190342512449</v>
      </c>
      <c r="L23" s="11">
        <f t="shared" si="4"/>
        <v>3.2653061224489077E-3</v>
      </c>
      <c r="M23" s="9">
        <f t="shared" si="5"/>
        <v>0.14617066476787038</v>
      </c>
      <c r="N23" s="12">
        <f t="shared" si="2"/>
        <v>5.5847493880431663E-2</v>
      </c>
      <c r="O23" s="13">
        <f t="shared" si="6"/>
        <v>1.7103295000882572</v>
      </c>
      <c r="P23" s="13">
        <f t="shared" si="3"/>
        <v>10.946108800564847</v>
      </c>
    </row>
    <row r="24" spans="1:16" ht="17" thickTop="1" x14ac:dyDescent="0.2">
      <c r="A24" s="6">
        <v>28</v>
      </c>
      <c r="B24" s="7" t="s">
        <v>21</v>
      </c>
      <c r="C24" s="7">
        <v>7</v>
      </c>
      <c r="D24" s="7">
        <v>250</v>
      </c>
      <c r="E24" s="7">
        <v>750</v>
      </c>
      <c r="F24" s="8">
        <v>5.3567346938775504</v>
      </c>
      <c r="G24" s="8">
        <v>5.12</v>
      </c>
      <c r="H24" s="8">
        <f t="shared" si="0"/>
        <v>1.0462372448979591</v>
      </c>
      <c r="I24" s="8">
        <v>1.6</v>
      </c>
      <c r="J24" s="8">
        <v>0.5</v>
      </c>
      <c r="K24" s="10">
        <f t="shared" si="1"/>
        <v>31.43987130826121</v>
      </c>
      <c r="L24" s="11">
        <f t="shared" si="4"/>
        <v>0.23673469387755031</v>
      </c>
      <c r="M24" s="9">
        <f t="shared" si="5"/>
        <v>0.48723554922623452</v>
      </c>
      <c r="N24" s="12">
        <f t="shared" si="2"/>
        <v>0.60734149594970599</v>
      </c>
      <c r="O24" s="13">
        <f t="shared" si="6"/>
        <v>1.0261977000529545</v>
      </c>
      <c r="P24" s="13">
        <f t="shared" si="3"/>
        <v>3.2838326401694546</v>
      </c>
    </row>
    <row r="25" spans="1:16" x14ac:dyDescent="0.2">
      <c r="A25" s="6">
        <v>41</v>
      </c>
      <c r="B25" s="7" t="s">
        <v>21</v>
      </c>
      <c r="C25" s="7">
        <v>9</v>
      </c>
      <c r="D25" s="7">
        <v>250</v>
      </c>
      <c r="E25" s="7">
        <v>750</v>
      </c>
      <c r="F25" s="8">
        <v>5.143673469387755</v>
      </c>
      <c r="G25" s="8">
        <v>5.12</v>
      </c>
      <c r="H25" s="8">
        <f t="shared" si="0"/>
        <v>1.004623724489796</v>
      </c>
      <c r="I25" s="8">
        <v>1.6</v>
      </c>
      <c r="J25" s="8">
        <v>0.5</v>
      </c>
      <c r="K25" s="10">
        <f t="shared" si="1"/>
        <v>31.43987130826121</v>
      </c>
      <c r="L25" s="11">
        <f t="shared" si="4"/>
        <v>2.3673469387754942E-2</v>
      </c>
      <c r="M25" s="9">
        <f t="shared" si="5"/>
        <v>0.48723554922623452</v>
      </c>
      <c r="N25" s="12">
        <f t="shared" si="2"/>
        <v>6.0734149594970373E-2</v>
      </c>
      <c r="O25" s="13">
        <f t="shared" si="6"/>
        <v>1.0261977000529545</v>
      </c>
      <c r="P25" s="13">
        <f t="shared" si="3"/>
        <v>3.2838326401694546</v>
      </c>
    </row>
    <row r="26" spans="1:16" x14ac:dyDescent="0.2">
      <c r="A26" s="6">
        <v>29</v>
      </c>
      <c r="B26" s="7" t="s">
        <v>21</v>
      </c>
      <c r="C26" s="7">
        <v>7</v>
      </c>
      <c r="D26" s="7">
        <v>250</v>
      </c>
      <c r="E26" s="7">
        <v>1000</v>
      </c>
      <c r="F26" s="8">
        <v>5.8342857142857136</v>
      </c>
      <c r="G26" s="8">
        <v>5.12</v>
      </c>
      <c r="H26" s="8">
        <f t="shared" si="0"/>
        <v>1.1395089285714284</v>
      </c>
      <c r="I26" s="8">
        <v>1.6</v>
      </c>
      <c r="J26" s="8">
        <v>0.5</v>
      </c>
      <c r="K26" s="10">
        <f t="shared" si="1"/>
        <v>55.893104548019913</v>
      </c>
      <c r="L26" s="11">
        <f t="shared" si="4"/>
        <v>0.71428571428571352</v>
      </c>
      <c r="M26" s="9">
        <f t="shared" si="5"/>
        <v>0.36542666191967588</v>
      </c>
      <c r="N26" s="12">
        <f t="shared" si="2"/>
        <v>2.4433278572689368</v>
      </c>
      <c r="O26" s="13">
        <f t="shared" si="6"/>
        <v>1.3682636000706061</v>
      </c>
      <c r="P26" s="13">
        <f t="shared" si="3"/>
        <v>4.3784435202259395</v>
      </c>
    </row>
    <row r="27" spans="1:16" x14ac:dyDescent="0.2">
      <c r="A27" s="6">
        <v>34</v>
      </c>
      <c r="B27" s="7" t="s">
        <v>21</v>
      </c>
      <c r="C27" s="7">
        <v>8</v>
      </c>
      <c r="D27" s="7">
        <v>750</v>
      </c>
      <c r="E27" s="7">
        <v>1000</v>
      </c>
      <c r="F27" s="8">
        <v>5.5836734693877546</v>
      </c>
      <c r="G27" s="8">
        <v>5.12</v>
      </c>
      <c r="H27" s="8">
        <f t="shared" si="0"/>
        <v>1.0905612244897958</v>
      </c>
      <c r="I27" s="8">
        <v>1.6</v>
      </c>
      <c r="J27" s="8">
        <v>0.5</v>
      </c>
      <c r="K27" s="10">
        <f t="shared" si="1"/>
        <v>55.893104548019913</v>
      </c>
      <c r="L27" s="11">
        <f t="shared" si="4"/>
        <v>0.46367346938775444</v>
      </c>
      <c r="M27" s="9">
        <f t="shared" si="5"/>
        <v>0.36542666191967588</v>
      </c>
      <c r="N27" s="12">
        <f t="shared" si="2"/>
        <v>1.5860688262042921</v>
      </c>
      <c r="O27" s="13">
        <f t="shared" si="6"/>
        <v>1.3682636000706061</v>
      </c>
      <c r="P27" s="13">
        <f t="shared" si="3"/>
        <v>4.3784435202259395</v>
      </c>
    </row>
    <row r="28" spans="1:16" x14ac:dyDescent="0.2">
      <c r="A28" s="6">
        <v>35</v>
      </c>
      <c r="B28" s="7" t="s">
        <v>21</v>
      </c>
      <c r="C28" s="7">
        <v>8</v>
      </c>
      <c r="D28" s="7">
        <v>250</v>
      </c>
      <c r="E28" s="7">
        <v>1000</v>
      </c>
      <c r="F28" s="8">
        <v>5.5648979591836731</v>
      </c>
      <c r="G28" s="8">
        <v>5.12</v>
      </c>
      <c r="H28" s="8">
        <f t="shared" si="0"/>
        <v>1.0868941326530612</v>
      </c>
      <c r="I28" s="8">
        <v>1.6</v>
      </c>
      <c r="J28" s="8">
        <v>0.5</v>
      </c>
      <c r="K28" s="10">
        <f t="shared" si="1"/>
        <v>55.893104548019913</v>
      </c>
      <c r="L28" s="11">
        <f t="shared" si="4"/>
        <v>0.44489795918367303</v>
      </c>
      <c r="M28" s="9">
        <f t="shared" si="5"/>
        <v>0.36542666191967588</v>
      </c>
      <c r="N28" s="12">
        <f t="shared" si="2"/>
        <v>1.5218442082417951</v>
      </c>
      <c r="O28" s="13">
        <f t="shared" si="6"/>
        <v>1.3682636000706061</v>
      </c>
      <c r="P28" s="13">
        <f t="shared" si="3"/>
        <v>4.3784435202259395</v>
      </c>
    </row>
    <row r="29" spans="1:16" x14ac:dyDescent="0.2">
      <c r="A29" s="6">
        <v>42</v>
      </c>
      <c r="B29" s="7" t="s">
        <v>21</v>
      </c>
      <c r="C29" s="7">
        <v>9</v>
      </c>
      <c r="D29" s="7">
        <v>250</v>
      </c>
      <c r="E29" s="7">
        <v>1000</v>
      </c>
      <c r="F29" s="8">
        <v>5.2424489795918365</v>
      </c>
      <c r="G29" s="8">
        <v>5.12</v>
      </c>
      <c r="H29" s="8">
        <f t="shared" si="0"/>
        <v>1.0239158163265305</v>
      </c>
      <c r="I29" s="8">
        <v>1.6</v>
      </c>
      <c r="J29" s="8">
        <v>0.5</v>
      </c>
      <c r="K29" s="10">
        <f t="shared" si="1"/>
        <v>55.893104548019913</v>
      </c>
      <c r="L29" s="11">
        <f t="shared" si="4"/>
        <v>0.12244897959183643</v>
      </c>
      <c r="M29" s="9">
        <f t="shared" si="5"/>
        <v>0.36542666191967588</v>
      </c>
      <c r="N29" s="12">
        <f t="shared" si="2"/>
        <v>0.4188562041032457</v>
      </c>
      <c r="O29" s="13">
        <f t="shared" si="6"/>
        <v>1.3682636000706061</v>
      </c>
      <c r="P29" s="13">
        <f t="shared" si="3"/>
        <v>4.3784435202259395</v>
      </c>
    </row>
    <row r="30" spans="1:16" x14ac:dyDescent="0.2">
      <c r="A30" s="6">
        <v>30</v>
      </c>
      <c r="B30" s="7" t="s">
        <v>21</v>
      </c>
      <c r="C30" s="7">
        <v>7</v>
      </c>
      <c r="D30" s="7">
        <v>250</v>
      </c>
      <c r="E30" s="7">
        <v>1250</v>
      </c>
      <c r="F30" s="8">
        <v>5.3885714285714279</v>
      </c>
      <c r="G30" s="8">
        <v>5.12</v>
      </c>
      <c r="H30" s="8">
        <f t="shared" si="0"/>
        <v>1.052455357142857</v>
      </c>
      <c r="I30" s="8">
        <v>1.6</v>
      </c>
      <c r="J30" s="8">
        <v>0.5</v>
      </c>
      <c r="K30" s="10">
        <f t="shared" si="1"/>
        <v>87.332975856281124</v>
      </c>
      <c r="L30" s="11">
        <f t="shared" si="4"/>
        <v>0.26857142857142779</v>
      </c>
      <c r="M30" s="9">
        <f t="shared" si="5"/>
        <v>0.29234132953574077</v>
      </c>
      <c r="N30" s="12">
        <f t="shared" si="2"/>
        <v>1.1483640929163981</v>
      </c>
      <c r="O30" s="13">
        <f t="shared" si="6"/>
        <v>1.7103295000882572</v>
      </c>
      <c r="P30" s="13">
        <f t="shared" si="3"/>
        <v>5.4730544002824235</v>
      </c>
    </row>
    <row r="31" spans="1:16" x14ac:dyDescent="0.2">
      <c r="A31" s="6">
        <v>36</v>
      </c>
      <c r="B31" s="7" t="s">
        <v>21</v>
      </c>
      <c r="C31" s="7">
        <v>8</v>
      </c>
      <c r="D31" s="7">
        <v>250</v>
      </c>
      <c r="E31" s="7">
        <v>1250</v>
      </c>
      <c r="F31" s="8">
        <v>5.0759183673469384</v>
      </c>
      <c r="G31" s="8">
        <v>5.12</v>
      </c>
      <c r="H31" s="8">
        <f t="shared" si="0"/>
        <v>0.99139030612244883</v>
      </c>
      <c r="I31" s="8">
        <v>1.6</v>
      </c>
      <c r="J31" s="8">
        <v>0.5</v>
      </c>
      <c r="K31" s="10">
        <f t="shared" si="1"/>
        <v>87.332975856281124</v>
      </c>
      <c r="L31" s="11">
        <f t="shared" si="4"/>
        <v>-4.4081632653061753E-2</v>
      </c>
      <c r="M31" s="9">
        <f t="shared" si="5"/>
        <v>0.29234132953574077</v>
      </c>
      <c r="N31" s="12">
        <f t="shared" si="2"/>
        <v>-0.18848529184646326</v>
      </c>
      <c r="O31" s="13">
        <f t="shared" si="6"/>
        <v>1.7103295000882572</v>
      </c>
      <c r="P31" s="13">
        <f t="shared" si="3"/>
        <v>5.4730544002824235</v>
      </c>
    </row>
    <row r="32" spans="1:16" x14ac:dyDescent="0.2">
      <c r="A32" s="6">
        <v>43</v>
      </c>
      <c r="B32" s="7" t="s">
        <v>21</v>
      </c>
      <c r="C32" s="7">
        <v>9</v>
      </c>
      <c r="D32" s="7">
        <v>250</v>
      </c>
      <c r="E32" s="7">
        <v>1250</v>
      </c>
      <c r="F32" s="8">
        <v>4.6522448979591831</v>
      </c>
      <c r="G32" s="8">
        <v>5.12</v>
      </c>
      <c r="H32" s="8">
        <f t="shared" si="0"/>
        <v>0.90864158163265296</v>
      </c>
      <c r="I32" s="8">
        <v>1.6</v>
      </c>
      <c r="J32" s="8">
        <v>0.5</v>
      </c>
      <c r="K32" s="10">
        <f t="shared" si="1"/>
        <v>87.332975856281124</v>
      </c>
      <c r="L32" s="11">
        <f t="shared" si="4"/>
        <v>-0.46775510204081705</v>
      </c>
      <c r="M32" s="9">
        <f t="shared" si="5"/>
        <v>0.29234132953574077</v>
      </c>
      <c r="N32" s="12">
        <f t="shared" si="2"/>
        <v>-2.0000383745930059</v>
      </c>
      <c r="O32" s="13">
        <f t="shared" si="6"/>
        <v>1.7103295000882572</v>
      </c>
      <c r="P32" s="13">
        <f t="shared" si="3"/>
        <v>5.4730544002824235</v>
      </c>
    </row>
    <row r="33" spans="1:16" x14ac:dyDescent="0.2">
      <c r="A33" s="6">
        <v>31</v>
      </c>
      <c r="B33" s="7" t="s">
        <v>21</v>
      </c>
      <c r="C33" s="7">
        <v>7</v>
      </c>
      <c r="D33" s="7">
        <v>250</v>
      </c>
      <c r="E33" s="7">
        <v>1500</v>
      </c>
      <c r="F33" s="8">
        <v>5.7012244897959174</v>
      </c>
      <c r="G33" s="8">
        <v>5.12</v>
      </c>
      <c r="H33" s="8">
        <f t="shared" si="0"/>
        <v>1.113520408163265</v>
      </c>
      <c r="I33" s="8">
        <v>1.6</v>
      </c>
      <c r="J33" s="8">
        <v>0.5</v>
      </c>
      <c r="K33" s="10">
        <f t="shared" si="1"/>
        <v>125.75948523304484</v>
      </c>
      <c r="L33" s="11">
        <f t="shared" si="4"/>
        <v>0.58122448979591734</v>
      </c>
      <c r="M33" s="9">
        <f t="shared" si="5"/>
        <v>0.24361777461311726</v>
      </c>
      <c r="N33" s="12">
        <f t="shared" si="2"/>
        <v>2.9822561732151116</v>
      </c>
      <c r="O33" s="13">
        <f t="shared" si="6"/>
        <v>2.052395400105909</v>
      </c>
      <c r="P33" s="13">
        <f t="shared" si="3"/>
        <v>6.5676652803389093</v>
      </c>
    </row>
    <row r="34" spans="1:16" x14ac:dyDescent="0.2">
      <c r="A34" s="6">
        <v>37</v>
      </c>
      <c r="B34" s="7" t="s">
        <v>21</v>
      </c>
      <c r="C34" s="7">
        <v>8</v>
      </c>
      <c r="D34" s="7">
        <v>250</v>
      </c>
      <c r="E34" s="7">
        <v>1500</v>
      </c>
      <c r="F34" s="8">
        <v>5.1722448979591835</v>
      </c>
      <c r="G34" s="8">
        <v>5.12</v>
      </c>
      <c r="H34" s="8">
        <f t="shared" si="0"/>
        <v>1.010204081632653</v>
      </c>
      <c r="I34" s="8">
        <v>1.6</v>
      </c>
      <c r="J34" s="8">
        <v>0.5</v>
      </c>
      <c r="K34" s="10">
        <f t="shared" si="1"/>
        <v>125.75948523304484</v>
      </c>
      <c r="L34" s="11">
        <f t="shared" si="4"/>
        <v>5.2244897959183412E-2</v>
      </c>
      <c r="M34" s="9">
        <f t="shared" si="5"/>
        <v>0.24361777461311726</v>
      </c>
      <c r="N34" s="12">
        <f t="shared" si="2"/>
        <v>0.26806797062607657</v>
      </c>
      <c r="O34" s="13">
        <f t="shared" si="6"/>
        <v>2.052395400105909</v>
      </c>
      <c r="P34" s="13">
        <f t="shared" si="3"/>
        <v>6.5676652803389093</v>
      </c>
    </row>
    <row r="35" spans="1:16" x14ac:dyDescent="0.2">
      <c r="A35" s="6">
        <v>44</v>
      </c>
      <c r="B35" s="7" t="s">
        <v>21</v>
      </c>
      <c r="C35" s="7">
        <v>9</v>
      </c>
      <c r="D35" s="7">
        <v>250</v>
      </c>
      <c r="E35" s="7">
        <v>1500</v>
      </c>
      <c r="F35" s="8">
        <v>4.5999999999999996</v>
      </c>
      <c r="G35" s="8">
        <v>5.12</v>
      </c>
      <c r="H35" s="8">
        <f t="shared" si="0"/>
        <v>0.89843749999999989</v>
      </c>
      <c r="I35" s="8">
        <v>1.6</v>
      </c>
      <c r="J35" s="8">
        <v>0.5</v>
      </c>
      <c r="K35" s="10">
        <f t="shared" si="1"/>
        <v>125.75948523304484</v>
      </c>
      <c r="L35" s="11">
        <f t="shared" si="4"/>
        <v>-0.52000000000000046</v>
      </c>
      <c r="M35" s="9">
        <f t="shared" si="5"/>
        <v>0.24361777461311726</v>
      </c>
      <c r="N35" s="12">
        <f t="shared" si="2"/>
        <v>-2.6681140201376841</v>
      </c>
      <c r="O35" s="13">
        <f t="shared" si="6"/>
        <v>2.052395400105909</v>
      </c>
      <c r="P35" s="13">
        <f t="shared" si="3"/>
        <v>6.5676652803389093</v>
      </c>
    </row>
    <row r="36" spans="1:16" x14ac:dyDescent="0.2">
      <c r="A36" s="6">
        <v>32</v>
      </c>
      <c r="B36" s="7" t="s">
        <v>21</v>
      </c>
      <c r="C36" s="7">
        <v>7</v>
      </c>
      <c r="D36" s="7">
        <v>250</v>
      </c>
      <c r="E36" s="7">
        <v>1750</v>
      </c>
      <c r="F36" s="8">
        <v>5.2016326530612238</v>
      </c>
      <c r="G36" s="8">
        <v>5.12</v>
      </c>
      <c r="H36" s="8">
        <f t="shared" si="0"/>
        <v>1.0159438775510203</v>
      </c>
      <c r="I36" s="8">
        <v>1.6</v>
      </c>
      <c r="J36" s="8">
        <v>0.5</v>
      </c>
      <c r="K36" s="10">
        <f t="shared" si="1"/>
        <v>171.17263267831098</v>
      </c>
      <c r="L36" s="11">
        <f t="shared" si="4"/>
        <v>8.1632653061223692E-2</v>
      </c>
      <c r="M36" s="9">
        <f t="shared" si="5"/>
        <v>0.20881523538267197</v>
      </c>
      <c r="N36" s="12">
        <f t="shared" si="2"/>
        <v>0.48866557145378303</v>
      </c>
      <c r="O36" s="13">
        <f t="shared" si="6"/>
        <v>2.3944613001235604</v>
      </c>
      <c r="P36" s="13">
        <f t="shared" si="3"/>
        <v>7.6622761603953933</v>
      </c>
    </row>
    <row r="37" spans="1:16" x14ac:dyDescent="0.2">
      <c r="A37" s="6">
        <v>38</v>
      </c>
      <c r="B37" s="7" t="s">
        <v>21</v>
      </c>
      <c r="C37" s="7">
        <v>8</v>
      </c>
      <c r="D37" s="7">
        <v>250</v>
      </c>
      <c r="E37" s="7">
        <v>1750</v>
      </c>
      <c r="F37" s="8">
        <v>5.6946938775510203</v>
      </c>
      <c r="G37" s="8">
        <v>5.12</v>
      </c>
      <c r="H37" s="8">
        <f t="shared" si="0"/>
        <v>1.1122448979591837</v>
      </c>
      <c r="I37" s="8">
        <v>1.6</v>
      </c>
      <c r="J37" s="8">
        <v>0.5</v>
      </c>
      <c r="K37" s="10">
        <f t="shared" si="1"/>
        <v>171.17263267831098</v>
      </c>
      <c r="L37" s="11">
        <f t="shared" si="4"/>
        <v>0.57469387755102019</v>
      </c>
      <c r="M37" s="9">
        <f t="shared" si="5"/>
        <v>0.20881523538267197</v>
      </c>
      <c r="N37" s="12">
        <f t="shared" si="2"/>
        <v>3.4402056230346649</v>
      </c>
      <c r="O37" s="13">
        <f t="shared" si="6"/>
        <v>2.3944613001235604</v>
      </c>
      <c r="P37" s="13">
        <f t="shared" si="3"/>
        <v>7.6622761603953933</v>
      </c>
    </row>
    <row r="38" spans="1:16" x14ac:dyDescent="0.2">
      <c r="A38" s="6">
        <v>45</v>
      </c>
      <c r="B38" s="7" t="s">
        <v>21</v>
      </c>
      <c r="C38" s="7">
        <v>9</v>
      </c>
      <c r="D38" s="7">
        <v>250</v>
      </c>
      <c r="E38" s="7">
        <v>1750</v>
      </c>
      <c r="F38" s="8">
        <v>4.9240816326530608</v>
      </c>
      <c r="G38" s="8">
        <v>5.12</v>
      </c>
      <c r="H38" s="8">
        <f t="shared" si="0"/>
        <v>0.96173469387755095</v>
      </c>
      <c r="I38" s="8">
        <v>1.6</v>
      </c>
      <c r="J38" s="8">
        <v>0.5</v>
      </c>
      <c r="K38" s="10">
        <f t="shared" si="1"/>
        <v>171.17263267831098</v>
      </c>
      <c r="L38" s="11">
        <f t="shared" si="4"/>
        <v>-0.19591836734693935</v>
      </c>
      <c r="M38" s="9">
        <f t="shared" si="5"/>
        <v>0.20881523538267197</v>
      </c>
      <c r="N38" s="12">
        <f t="shared" si="2"/>
        <v>-1.1727973714890942</v>
      </c>
      <c r="O38" s="13">
        <f t="shared" si="6"/>
        <v>2.3944613001235604</v>
      </c>
      <c r="P38" s="13">
        <f t="shared" si="3"/>
        <v>7.6622761603953933</v>
      </c>
    </row>
    <row r="39" spans="1:16" x14ac:dyDescent="0.2">
      <c r="A39" s="6">
        <v>33</v>
      </c>
      <c r="B39" s="7" t="s">
        <v>21</v>
      </c>
      <c r="C39" s="7">
        <v>7</v>
      </c>
      <c r="D39" s="7">
        <v>250</v>
      </c>
      <c r="E39" s="7">
        <v>2000</v>
      </c>
      <c r="F39" s="8">
        <v>5.4742857142857142</v>
      </c>
      <c r="G39" s="8">
        <v>5.12</v>
      </c>
      <c r="H39" s="8">
        <f t="shared" si="0"/>
        <v>1.0691964285714286</v>
      </c>
      <c r="I39" s="8">
        <v>1.6</v>
      </c>
      <c r="J39" s="8">
        <v>0.5</v>
      </c>
      <c r="K39" s="10">
        <f t="shared" si="1"/>
        <v>223.57241819207965</v>
      </c>
      <c r="L39" s="11">
        <f t="shared" si="4"/>
        <v>0.35428571428571409</v>
      </c>
      <c r="M39" s="9">
        <f t="shared" si="5"/>
        <v>0.18271333095983794</v>
      </c>
      <c r="N39" s="12">
        <f t="shared" si="2"/>
        <v>2.4237812344107867</v>
      </c>
      <c r="O39" s="13">
        <f t="shared" si="6"/>
        <v>2.7365272001412122</v>
      </c>
      <c r="P39" s="13">
        <f t="shared" si="3"/>
        <v>8.756887040451879</v>
      </c>
    </row>
    <row r="40" spans="1:16" x14ac:dyDescent="0.2">
      <c r="A40" s="6">
        <v>39</v>
      </c>
      <c r="B40" s="7" t="s">
        <v>21</v>
      </c>
      <c r="C40" s="7">
        <v>8</v>
      </c>
      <c r="D40" s="7">
        <v>250</v>
      </c>
      <c r="E40" s="7">
        <v>2000</v>
      </c>
      <c r="F40" s="8">
        <v>5.5044897959183672</v>
      </c>
      <c r="G40" s="8">
        <v>5.12</v>
      </c>
      <c r="H40" s="8">
        <f t="shared" si="0"/>
        <v>1.0750956632653061</v>
      </c>
      <c r="I40" s="8">
        <v>1.6</v>
      </c>
      <c r="J40" s="8">
        <v>0.5</v>
      </c>
      <c r="K40" s="10">
        <f t="shared" si="1"/>
        <v>223.57241819207965</v>
      </c>
      <c r="L40" s="11">
        <f t="shared" si="4"/>
        <v>0.38448979591836707</v>
      </c>
      <c r="M40" s="9">
        <f t="shared" si="5"/>
        <v>0.18271333095983794</v>
      </c>
      <c r="N40" s="12">
        <f t="shared" si="2"/>
        <v>2.6304169617683879</v>
      </c>
      <c r="O40" s="13">
        <f t="shared" si="6"/>
        <v>2.7365272001412122</v>
      </c>
      <c r="P40" s="13">
        <f t="shared" si="3"/>
        <v>8.756887040451879</v>
      </c>
    </row>
    <row r="41" spans="1:16" x14ac:dyDescent="0.2">
      <c r="A41" s="6">
        <v>46</v>
      </c>
      <c r="B41" s="7" t="s">
        <v>21</v>
      </c>
      <c r="C41" s="14">
        <v>9</v>
      </c>
      <c r="D41" s="14">
        <v>250</v>
      </c>
      <c r="E41" s="14">
        <v>2000</v>
      </c>
      <c r="F41" s="8">
        <v>4.9861224489795912</v>
      </c>
      <c r="G41" s="8">
        <v>5.12</v>
      </c>
      <c r="H41" s="8">
        <f t="shared" si="0"/>
        <v>0.97385204081632637</v>
      </c>
      <c r="I41" s="8">
        <v>1.6</v>
      </c>
      <c r="J41" s="8">
        <v>0.5</v>
      </c>
      <c r="K41" s="10">
        <f t="shared" si="1"/>
        <v>223.57241819207965</v>
      </c>
      <c r="L41" s="11">
        <f t="shared" si="4"/>
        <v>-0.13387755102040888</v>
      </c>
      <c r="M41" s="9">
        <f t="shared" si="5"/>
        <v>0.18271333095983794</v>
      </c>
      <c r="N41" s="12">
        <f t="shared" si="2"/>
        <v>-0.91589889963910454</v>
      </c>
      <c r="O41" s="13">
        <f t="shared" si="6"/>
        <v>2.7365272001412122</v>
      </c>
      <c r="P41" s="13">
        <f t="shared" si="3"/>
        <v>8.756887040451879</v>
      </c>
    </row>
    <row r="42" spans="1:16" x14ac:dyDescent="0.2">
      <c r="A42" s="6">
        <v>54</v>
      </c>
      <c r="B42" s="7" t="s">
        <v>22</v>
      </c>
      <c r="C42" s="7">
        <v>8</v>
      </c>
      <c r="D42" s="7">
        <v>250</v>
      </c>
      <c r="E42" s="7">
        <v>750</v>
      </c>
      <c r="F42" s="8">
        <v>4.9730612244897952</v>
      </c>
      <c r="G42" s="8">
        <v>5.12</v>
      </c>
      <c r="H42" s="8">
        <f t="shared" si="0"/>
        <v>0.97130102040816313</v>
      </c>
      <c r="I42" s="8">
        <v>1.6</v>
      </c>
      <c r="J42" s="8">
        <v>0.5</v>
      </c>
      <c r="K42" s="10">
        <f t="shared" si="1"/>
        <v>31.43987130826121</v>
      </c>
      <c r="L42" s="11">
        <f t="shared" si="4"/>
        <v>-0.14693877551020496</v>
      </c>
      <c r="M42" s="9">
        <f t="shared" si="5"/>
        <v>0.48723554922623452</v>
      </c>
      <c r="N42" s="12">
        <f t="shared" si="2"/>
        <v>-0.37697058369292435</v>
      </c>
      <c r="O42" s="13">
        <f t="shared" si="6"/>
        <v>1.0261977000529545</v>
      </c>
      <c r="P42" s="13">
        <f t="shared" si="3"/>
        <v>3.2838326401694546</v>
      </c>
    </row>
    <row r="43" spans="1:16" x14ac:dyDescent="0.2">
      <c r="A43" s="6">
        <v>61</v>
      </c>
      <c r="B43" s="7" t="s">
        <v>22</v>
      </c>
      <c r="C43" s="7">
        <v>9</v>
      </c>
      <c r="D43" s="7">
        <v>250</v>
      </c>
      <c r="E43" s="7">
        <v>750</v>
      </c>
      <c r="F43" s="8">
        <v>4.8538775510204077</v>
      </c>
      <c r="G43" s="8">
        <v>5.12</v>
      </c>
      <c r="H43" s="8">
        <f t="shared" si="0"/>
        <v>0.94802295918367341</v>
      </c>
      <c r="I43" s="8">
        <v>1.6</v>
      </c>
      <c r="J43" s="8">
        <v>0.5</v>
      </c>
      <c r="K43" s="10">
        <f t="shared" si="1"/>
        <v>31.43987130826121</v>
      </c>
      <c r="L43" s="11">
        <f t="shared" si="4"/>
        <v>-0.26612244897959236</v>
      </c>
      <c r="M43" s="9">
        <f t="shared" si="5"/>
        <v>0.48723554922623452</v>
      </c>
      <c r="N43" s="12">
        <f t="shared" si="2"/>
        <v>-0.68273561268829364</v>
      </c>
      <c r="O43" s="13">
        <f t="shared" si="6"/>
        <v>1.0261977000529545</v>
      </c>
      <c r="P43" s="13">
        <f t="shared" si="3"/>
        <v>3.2838326401694546</v>
      </c>
    </row>
    <row r="44" spans="1:16" x14ac:dyDescent="0.2">
      <c r="A44" s="6">
        <v>48</v>
      </c>
      <c r="B44" s="7" t="s">
        <v>22</v>
      </c>
      <c r="C44" s="7">
        <v>7</v>
      </c>
      <c r="D44" s="7">
        <v>250</v>
      </c>
      <c r="E44" s="7">
        <v>1000</v>
      </c>
      <c r="F44" s="8">
        <v>5.2914285714285709</v>
      </c>
      <c r="G44" s="8">
        <v>5.12</v>
      </c>
      <c r="H44" s="8">
        <f t="shared" si="0"/>
        <v>1.0334821428571428</v>
      </c>
      <c r="I44" s="8">
        <v>1.6</v>
      </c>
      <c r="J44" s="8">
        <v>0.5</v>
      </c>
      <c r="K44" s="10">
        <f t="shared" si="1"/>
        <v>55.893104548019913</v>
      </c>
      <c r="L44" s="11">
        <f t="shared" si="4"/>
        <v>0.17142857142857082</v>
      </c>
      <c r="M44" s="9">
        <f t="shared" si="5"/>
        <v>0.36542666191967588</v>
      </c>
      <c r="N44" s="12">
        <f t="shared" si="2"/>
        <v>0.58639868574454335</v>
      </c>
      <c r="O44" s="13">
        <f t="shared" si="6"/>
        <v>1.3682636000706061</v>
      </c>
      <c r="P44" s="13">
        <f t="shared" si="3"/>
        <v>4.3784435202259395</v>
      </c>
    </row>
    <row r="45" spans="1:16" x14ac:dyDescent="0.2">
      <c r="A45" s="6">
        <v>54</v>
      </c>
      <c r="B45" s="7" t="s">
        <v>22</v>
      </c>
      <c r="C45" s="7">
        <v>8</v>
      </c>
      <c r="D45" s="7">
        <v>750</v>
      </c>
      <c r="E45" s="7">
        <v>1000</v>
      </c>
      <c r="F45" s="8">
        <v>4.6767346938775507</v>
      </c>
      <c r="G45" s="8">
        <v>5.12</v>
      </c>
      <c r="H45" s="8">
        <f t="shared" si="0"/>
        <v>0.91342474489795911</v>
      </c>
      <c r="I45" s="8">
        <v>1.6</v>
      </c>
      <c r="J45" s="8">
        <v>0.5</v>
      </c>
      <c r="K45" s="10">
        <f t="shared" si="1"/>
        <v>55.893104548019913</v>
      </c>
      <c r="L45" s="11">
        <f t="shared" si="4"/>
        <v>-0.44326530612244941</v>
      </c>
      <c r="M45" s="9">
        <f t="shared" si="5"/>
        <v>0.36542666191967588</v>
      </c>
      <c r="N45" s="12">
        <f t="shared" si="2"/>
        <v>-1.5162594588537548</v>
      </c>
      <c r="O45" s="13">
        <f t="shared" si="6"/>
        <v>1.3682636000706061</v>
      </c>
      <c r="P45" s="13">
        <f t="shared" si="3"/>
        <v>4.3784435202259395</v>
      </c>
    </row>
    <row r="46" spans="1:16" x14ac:dyDescent="0.2">
      <c r="A46" s="6">
        <v>62</v>
      </c>
      <c r="B46" s="7" t="s">
        <v>22</v>
      </c>
      <c r="C46" s="7">
        <v>9</v>
      </c>
      <c r="D46" s="7">
        <v>250</v>
      </c>
      <c r="E46" s="7">
        <v>1000</v>
      </c>
      <c r="F46" s="8">
        <v>5.1102040816326522</v>
      </c>
      <c r="G46" s="8">
        <v>5.12</v>
      </c>
      <c r="H46" s="8">
        <f t="shared" si="0"/>
        <v>0.99808673469387732</v>
      </c>
      <c r="I46" s="8">
        <v>1.6</v>
      </c>
      <c r="J46" s="8">
        <v>0.5</v>
      </c>
      <c r="K46" s="10">
        <f t="shared" si="1"/>
        <v>55.893104548019913</v>
      </c>
      <c r="L46" s="11">
        <f t="shared" si="4"/>
        <v>-9.7959183673479444E-3</v>
      </c>
      <c r="M46" s="9">
        <f t="shared" si="5"/>
        <v>0.36542666191967588</v>
      </c>
      <c r="N46" s="12">
        <f t="shared" si="2"/>
        <v>-3.3508496328263179E-2</v>
      </c>
      <c r="O46" s="13">
        <f t="shared" si="6"/>
        <v>1.3682636000706061</v>
      </c>
      <c r="P46" s="13">
        <f t="shared" si="3"/>
        <v>4.3784435202259395</v>
      </c>
    </row>
    <row r="47" spans="1:16" x14ac:dyDescent="0.2">
      <c r="A47" s="6">
        <v>49</v>
      </c>
      <c r="B47" s="7" t="s">
        <v>22</v>
      </c>
      <c r="C47" s="7">
        <v>7</v>
      </c>
      <c r="D47" s="7">
        <v>250</v>
      </c>
      <c r="E47" s="7">
        <v>1250</v>
      </c>
      <c r="F47" s="8">
        <v>5.3338775510204073</v>
      </c>
      <c r="G47" s="8">
        <v>5.12</v>
      </c>
      <c r="H47" s="8">
        <f t="shared" si="0"/>
        <v>1.0417729591836733</v>
      </c>
      <c r="I47" s="8">
        <v>1.6</v>
      </c>
      <c r="J47" s="8">
        <v>0.5</v>
      </c>
      <c r="K47" s="10">
        <f t="shared" si="1"/>
        <v>87.332975856281124</v>
      </c>
      <c r="L47" s="11">
        <f t="shared" si="4"/>
        <v>0.21387755102040718</v>
      </c>
      <c r="M47" s="9">
        <f t="shared" si="5"/>
        <v>0.29234132953574077</v>
      </c>
      <c r="N47" s="12">
        <f t="shared" si="2"/>
        <v>0.91450271229208435</v>
      </c>
      <c r="O47" s="13">
        <f t="shared" si="6"/>
        <v>1.7103295000882572</v>
      </c>
      <c r="P47" s="13">
        <f t="shared" si="3"/>
        <v>5.4730544002824235</v>
      </c>
    </row>
    <row r="48" spans="1:16" x14ac:dyDescent="0.2">
      <c r="A48" s="6">
        <v>63</v>
      </c>
      <c r="B48" s="7" t="s">
        <v>22</v>
      </c>
      <c r="C48" s="7">
        <v>9</v>
      </c>
      <c r="D48" s="7">
        <v>250</v>
      </c>
      <c r="E48" s="7">
        <v>1250</v>
      </c>
      <c r="F48" s="8">
        <v>4.7575510204081626</v>
      </c>
      <c r="G48" s="8">
        <v>5.12</v>
      </c>
      <c r="H48" s="8">
        <f t="shared" si="0"/>
        <v>0.92920918367346927</v>
      </c>
      <c r="I48" s="8">
        <v>1.6</v>
      </c>
      <c r="J48" s="8">
        <v>0.5</v>
      </c>
      <c r="K48" s="10">
        <f t="shared" si="1"/>
        <v>87.332975856281124</v>
      </c>
      <c r="L48" s="11">
        <f t="shared" si="4"/>
        <v>-0.36244897959183753</v>
      </c>
      <c r="M48" s="9">
        <f t="shared" si="5"/>
        <v>0.29234132953574077</v>
      </c>
      <c r="N48" s="12">
        <f t="shared" si="2"/>
        <v>-1.549767955182016</v>
      </c>
      <c r="O48" s="13">
        <f t="shared" si="6"/>
        <v>1.7103295000882572</v>
      </c>
      <c r="P48" s="13">
        <f t="shared" si="3"/>
        <v>5.4730544002824235</v>
      </c>
    </row>
    <row r="49" spans="1:16" x14ac:dyDescent="0.2">
      <c r="A49" s="6">
        <v>49</v>
      </c>
      <c r="B49" s="7" t="s">
        <v>22</v>
      </c>
      <c r="C49" s="7">
        <v>7</v>
      </c>
      <c r="D49" s="7">
        <v>1250</v>
      </c>
      <c r="E49" s="7">
        <v>1500</v>
      </c>
      <c r="F49" s="8">
        <v>5.1232653061224482</v>
      </c>
      <c r="G49" s="8">
        <v>5.12</v>
      </c>
      <c r="H49" s="8">
        <f t="shared" si="0"/>
        <v>1.0006377551020407</v>
      </c>
      <c r="I49" s="8">
        <v>1.6</v>
      </c>
      <c r="J49" s="8">
        <v>0.5</v>
      </c>
      <c r="K49" s="10">
        <f t="shared" si="1"/>
        <v>125.75948523304484</v>
      </c>
      <c r="L49" s="11">
        <f t="shared" si="4"/>
        <v>3.2653061224481306E-3</v>
      </c>
      <c r="M49" s="9">
        <f t="shared" si="5"/>
        <v>0.24361777461311726</v>
      </c>
      <c r="N49" s="12">
        <f t="shared" si="2"/>
        <v>1.6754248164125515E-2</v>
      </c>
      <c r="O49" s="13">
        <f t="shared" si="6"/>
        <v>2.052395400105909</v>
      </c>
      <c r="P49" s="13">
        <f t="shared" si="3"/>
        <v>6.5676652803389093</v>
      </c>
    </row>
    <row r="50" spans="1:16" x14ac:dyDescent="0.2">
      <c r="A50" s="6">
        <v>50</v>
      </c>
      <c r="B50" s="7" t="s">
        <v>22</v>
      </c>
      <c r="C50" s="7">
        <v>7</v>
      </c>
      <c r="D50" s="7">
        <v>250</v>
      </c>
      <c r="E50" s="7">
        <v>1500</v>
      </c>
      <c r="F50" s="8">
        <v>4.9485714285714284</v>
      </c>
      <c r="G50" s="8">
        <v>5.12</v>
      </c>
      <c r="H50" s="8">
        <f t="shared" si="0"/>
        <v>0.9665178571428571</v>
      </c>
      <c r="I50" s="8">
        <v>1.6</v>
      </c>
      <c r="J50" s="8">
        <v>0.5</v>
      </c>
      <c r="K50" s="10">
        <f t="shared" si="1"/>
        <v>125.75948523304484</v>
      </c>
      <c r="L50" s="11">
        <f t="shared" si="4"/>
        <v>-0.17142857142857171</v>
      </c>
      <c r="M50" s="9">
        <f t="shared" si="5"/>
        <v>0.24361777461311726</v>
      </c>
      <c r="N50" s="12">
        <f t="shared" si="2"/>
        <v>-0.87959802861681968</v>
      </c>
      <c r="O50" s="13">
        <f t="shared" si="6"/>
        <v>2.052395400105909</v>
      </c>
      <c r="P50" s="13">
        <f t="shared" si="3"/>
        <v>6.5676652803389093</v>
      </c>
    </row>
    <row r="51" spans="1:16" x14ac:dyDescent="0.2">
      <c r="A51" s="6">
        <v>64</v>
      </c>
      <c r="B51" s="7" t="s">
        <v>22</v>
      </c>
      <c r="C51" s="7">
        <v>9</v>
      </c>
      <c r="D51" s="7">
        <v>250</v>
      </c>
      <c r="E51" s="7">
        <v>1500</v>
      </c>
      <c r="F51" s="8">
        <v>4.7689795918367341</v>
      </c>
      <c r="G51" s="8">
        <v>5.12</v>
      </c>
      <c r="H51" s="8">
        <f t="shared" si="0"/>
        <v>0.93144132653061207</v>
      </c>
      <c r="I51" s="8">
        <v>1.6</v>
      </c>
      <c r="J51" s="8">
        <v>0.5</v>
      </c>
      <c r="K51" s="10">
        <f t="shared" si="1"/>
        <v>125.75948523304484</v>
      </c>
      <c r="L51" s="11">
        <f t="shared" si="4"/>
        <v>-0.35102040816326596</v>
      </c>
      <c r="M51" s="9">
        <f t="shared" si="5"/>
        <v>0.24361777461311726</v>
      </c>
      <c r="N51" s="12">
        <f t="shared" si="2"/>
        <v>-1.8010816776439644</v>
      </c>
      <c r="O51" s="13">
        <f t="shared" si="6"/>
        <v>2.052395400105909</v>
      </c>
      <c r="P51" s="13">
        <f t="shared" si="3"/>
        <v>6.5676652803389093</v>
      </c>
    </row>
    <row r="52" spans="1:16" x14ac:dyDescent="0.2">
      <c r="A52" s="6">
        <v>51</v>
      </c>
      <c r="B52" s="7" t="s">
        <v>22</v>
      </c>
      <c r="C52" s="7">
        <v>7</v>
      </c>
      <c r="D52" s="7">
        <v>250</v>
      </c>
      <c r="E52" s="7">
        <v>1750</v>
      </c>
      <c r="F52" s="8">
        <v>5.16734693877551</v>
      </c>
      <c r="G52" s="8">
        <v>5.12</v>
      </c>
      <c r="H52" s="8">
        <f t="shared" si="0"/>
        <v>1.0092474489795917</v>
      </c>
      <c r="I52" s="8">
        <v>1.6</v>
      </c>
      <c r="J52" s="8">
        <v>0.5</v>
      </c>
      <c r="K52" s="10">
        <f t="shared" si="1"/>
        <v>171.17263267831098</v>
      </c>
      <c r="L52" s="11">
        <f t="shared" si="4"/>
        <v>4.7346938775509884E-2</v>
      </c>
      <c r="M52" s="9">
        <f t="shared" si="5"/>
        <v>0.20881523538267197</v>
      </c>
      <c r="N52" s="12">
        <f t="shared" si="2"/>
        <v>0.283426031443195</v>
      </c>
      <c r="O52" s="13">
        <f t="shared" si="6"/>
        <v>2.3944613001235604</v>
      </c>
      <c r="P52" s="13">
        <f t="shared" si="3"/>
        <v>7.6622761603953933</v>
      </c>
    </row>
    <row r="53" spans="1:16" x14ac:dyDescent="0.2">
      <c r="A53" s="6">
        <v>58</v>
      </c>
      <c r="B53" s="7" t="s">
        <v>22</v>
      </c>
      <c r="C53" s="7">
        <v>8</v>
      </c>
      <c r="D53" s="7">
        <v>250</v>
      </c>
      <c r="E53" s="7">
        <v>1750</v>
      </c>
      <c r="F53" s="8">
        <v>5.0530612244897952</v>
      </c>
      <c r="G53" s="8">
        <v>5.12</v>
      </c>
      <c r="H53" s="8">
        <f t="shared" si="0"/>
        <v>0.98692602040816313</v>
      </c>
      <c r="I53" s="8">
        <v>1.6</v>
      </c>
      <c r="J53" s="8">
        <v>0.5</v>
      </c>
      <c r="K53" s="10">
        <f t="shared" si="1"/>
        <v>171.17263267831098</v>
      </c>
      <c r="L53" s="11">
        <f t="shared" si="4"/>
        <v>-6.6938775510204884E-2</v>
      </c>
      <c r="M53" s="9">
        <f t="shared" si="5"/>
        <v>0.20881523538267197</v>
      </c>
      <c r="N53" s="12">
        <f t="shared" si="2"/>
        <v>-0.40070576859211082</v>
      </c>
      <c r="O53" s="13">
        <f t="shared" si="6"/>
        <v>2.3944613001235604</v>
      </c>
      <c r="P53" s="13">
        <f t="shared" si="3"/>
        <v>7.6622761603953933</v>
      </c>
    </row>
    <row r="54" spans="1:16" x14ac:dyDescent="0.2">
      <c r="A54" s="6">
        <v>65</v>
      </c>
      <c r="B54" s="7" t="s">
        <v>22</v>
      </c>
      <c r="C54" s="7">
        <v>9</v>
      </c>
      <c r="D54" s="7">
        <v>250</v>
      </c>
      <c r="E54" s="7">
        <v>1750</v>
      </c>
      <c r="F54" s="8">
        <v>4.4163265306122446</v>
      </c>
      <c r="G54" s="8">
        <v>5.12</v>
      </c>
      <c r="H54" s="8">
        <f t="shared" si="0"/>
        <v>0.86256377551020402</v>
      </c>
      <c r="I54" s="8">
        <v>1.6</v>
      </c>
      <c r="J54" s="8">
        <v>0.5</v>
      </c>
      <c r="K54" s="10">
        <f t="shared" si="1"/>
        <v>171.17263267831098</v>
      </c>
      <c r="L54" s="11">
        <f t="shared" si="4"/>
        <v>-0.70367346938775555</v>
      </c>
      <c r="M54" s="9">
        <f t="shared" si="5"/>
        <v>0.20881523538267197</v>
      </c>
      <c r="N54" s="12">
        <f t="shared" si="2"/>
        <v>-4.2122972259316533</v>
      </c>
      <c r="O54" s="13">
        <f t="shared" si="6"/>
        <v>2.3944613001235604</v>
      </c>
      <c r="P54" s="13">
        <f t="shared" si="3"/>
        <v>7.6622761603953933</v>
      </c>
    </row>
    <row r="55" spans="1:16" x14ac:dyDescent="0.2">
      <c r="A55" s="6">
        <v>52</v>
      </c>
      <c r="B55" s="7" t="s">
        <v>22</v>
      </c>
      <c r="C55" s="7">
        <v>7</v>
      </c>
      <c r="D55" s="7">
        <v>250</v>
      </c>
      <c r="E55" s="7">
        <v>2000</v>
      </c>
      <c r="F55" s="8">
        <v>5.3289795918367338</v>
      </c>
      <c r="G55" s="8">
        <v>5.12</v>
      </c>
      <c r="H55" s="8">
        <f t="shared" si="0"/>
        <v>1.0408163265306121</v>
      </c>
      <c r="I55" s="8">
        <v>1.6</v>
      </c>
      <c r="J55" s="8">
        <v>0.5</v>
      </c>
      <c r="K55" s="10">
        <f t="shared" si="1"/>
        <v>223.57241819207965</v>
      </c>
      <c r="L55" s="11">
        <f t="shared" si="4"/>
        <v>0.20897959183673365</v>
      </c>
      <c r="M55" s="9">
        <f t="shared" si="5"/>
        <v>0.18271333095983794</v>
      </c>
      <c r="N55" s="12">
        <f t="shared" si="2"/>
        <v>1.4296958433390752</v>
      </c>
      <c r="O55" s="13">
        <f t="shared" si="6"/>
        <v>2.7365272001412122</v>
      </c>
      <c r="P55" s="13">
        <f t="shared" si="3"/>
        <v>8.756887040451879</v>
      </c>
    </row>
    <row r="56" spans="1:16" x14ac:dyDescent="0.2">
      <c r="A56" s="6">
        <v>59</v>
      </c>
      <c r="B56" s="7" t="s">
        <v>22</v>
      </c>
      <c r="C56" s="7">
        <v>8</v>
      </c>
      <c r="D56" s="7">
        <v>250</v>
      </c>
      <c r="E56" s="7">
        <v>2000</v>
      </c>
      <c r="F56" s="8">
        <v>5.0840816326530609</v>
      </c>
      <c r="G56" s="8">
        <v>5.12</v>
      </c>
      <c r="H56" s="8">
        <f t="shared" si="0"/>
        <v>0.99298469387755095</v>
      </c>
      <c r="I56" s="8">
        <v>1.6</v>
      </c>
      <c r="J56" s="8">
        <v>0.5</v>
      </c>
      <c r="K56" s="10">
        <f t="shared" si="1"/>
        <v>223.57241819207965</v>
      </c>
      <c r="L56" s="11">
        <f t="shared" si="4"/>
        <v>-3.5918367346939206E-2</v>
      </c>
      <c r="M56" s="9">
        <f t="shared" si="5"/>
        <v>0.18271333095983794</v>
      </c>
      <c r="N56" s="12">
        <f t="shared" si="2"/>
        <v>-0.24572897307390773</v>
      </c>
      <c r="O56" s="13">
        <f t="shared" si="6"/>
        <v>2.7365272001412122</v>
      </c>
      <c r="P56" s="13">
        <f t="shared" si="3"/>
        <v>8.756887040451879</v>
      </c>
    </row>
    <row r="57" spans="1:16" x14ac:dyDescent="0.2">
      <c r="A57" s="6">
        <v>66</v>
      </c>
      <c r="B57" s="7" t="s">
        <v>22</v>
      </c>
      <c r="C57" s="7">
        <v>9</v>
      </c>
      <c r="D57" s="7">
        <v>250</v>
      </c>
      <c r="E57" s="7">
        <v>2000</v>
      </c>
      <c r="F57" s="8">
        <v>4.6334693877551016</v>
      </c>
      <c r="G57" s="8">
        <v>5.12</v>
      </c>
      <c r="H57" s="8">
        <f t="shared" si="0"/>
        <v>0.90497448979591832</v>
      </c>
      <c r="I57" s="8">
        <v>1.6</v>
      </c>
      <c r="J57" s="8">
        <v>0.5</v>
      </c>
      <c r="K57" s="10">
        <f t="shared" si="1"/>
        <v>223.57241819207965</v>
      </c>
      <c r="L57" s="11">
        <f t="shared" si="4"/>
        <v>-0.48653061224489846</v>
      </c>
      <c r="M57" s="9">
        <f t="shared" si="5"/>
        <v>0.18271333095983794</v>
      </c>
      <c r="N57" s="12">
        <f t="shared" si="2"/>
        <v>-3.3285106352738043</v>
      </c>
      <c r="O57" s="13">
        <f t="shared" si="6"/>
        <v>2.7365272001412122</v>
      </c>
      <c r="P57" s="13">
        <f t="shared" si="3"/>
        <v>8.756887040451879</v>
      </c>
    </row>
    <row r="58" spans="1:16" ht="17" thickBot="1" x14ac:dyDescent="0.25">
      <c r="A58" s="15">
        <v>52</v>
      </c>
      <c r="B58" s="16" t="s">
        <v>22</v>
      </c>
      <c r="C58" s="16">
        <v>7</v>
      </c>
      <c r="D58" s="16">
        <v>1750</v>
      </c>
      <c r="E58" s="16">
        <v>3000</v>
      </c>
      <c r="F58" s="17">
        <v>5.1020408163265305</v>
      </c>
      <c r="G58" s="17">
        <v>5.12</v>
      </c>
      <c r="H58" s="17">
        <f t="shared" si="0"/>
        <v>0.99649234693877542</v>
      </c>
      <c r="I58" s="8">
        <v>1.6</v>
      </c>
      <c r="J58" s="8">
        <v>0.5</v>
      </c>
      <c r="K58" s="10">
        <f t="shared" si="1"/>
        <v>503.03794093217937</v>
      </c>
      <c r="L58" s="11">
        <f t="shared" si="4"/>
        <v>-1.7959183673469603E-2</v>
      </c>
      <c r="M58" s="9">
        <f t="shared" si="5"/>
        <v>0.12180888730655863</v>
      </c>
      <c r="N58" s="12">
        <f t="shared" si="2"/>
        <v>-0.1842967298054308</v>
      </c>
      <c r="O58" s="13">
        <f t="shared" si="6"/>
        <v>4.1047908002118181</v>
      </c>
      <c r="P58" s="13">
        <f t="shared" si="3"/>
        <v>13.135330560677819</v>
      </c>
    </row>
    <row r="59" spans="1:16" ht="17" thickTop="1" x14ac:dyDescent="0.2">
      <c r="A59" s="6">
        <v>67</v>
      </c>
      <c r="B59" s="7" t="s">
        <v>23</v>
      </c>
      <c r="C59" s="7">
        <v>8</v>
      </c>
      <c r="D59" s="7">
        <v>250</v>
      </c>
      <c r="E59" s="7">
        <v>750</v>
      </c>
      <c r="F59" s="8">
        <v>5.6510416666666661</v>
      </c>
      <c r="G59" s="8">
        <v>5.12</v>
      </c>
      <c r="H59" s="8">
        <f>F59/G59</f>
        <v>1.1037190755208333</v>
      </c>
      <c r="I59" s="8">
        <v>3.2</v>
      </c>
      <c r="J59" s="8">
        <v>0.5</v>
      </c>
      <c r="K59" s="10">
        <f t="shared" si="1"/>
        <v>31.43987130826121</v>
      </c>
      <c r="L59" s="11">
        <f t="shared" si="4"/>
        <v>0.53104166666666597</v>
      </c>
      <c r="M59" s="9">
        <f t="shared" si="5"/>
        <v>0.48723554922623452</v>
      </c>
      <c r="N59" s="12">
        <f t="shared" si="2"/>
        <v>0.68119217120702547</v>
      </c>
      <c r="O59" s="13">
        <f t="shared" si="6"/>
        <v>1.0261977000529545</v>
      </c>
      <c r="P59" s="13">
        <f t="shared" si="3"/>
        <v>6.5676652803389093</v>
      </c>
    </row>
    <row r="60" spans="1:16" x14ac:dyDescent="0.2">
      <c r="A60" s="6">
        <v>71</v>
      </c>
      <c r="B60" s="7" t="s">
        <v>23</v>
      </c>
      <c r="C60" s="7">
        <v>9</v>
      </c>
      <c r="D60" s="7">
        <v>250</v>
      </c>
      <c r="E60" s="7">
        <v>750</v>
      </c>
      <c r="F60" s="8">
        <v>5.614583333333333</v>
      </c>
      <c r="G60" s="8">
        <v>5.12</v>
      </c>
      <c r="H60" s="8">
        <f t="shared" ref="H60:H123" si="7">F60/G60</f>
        <v>1.0965983072916665</v>
      </c>
      <c r="I60" s="8">
        <v>3.2</v>
      </c>
      <c r="J60" s="8">
        <v>0.5</v>
      </c>
      <c r="K60" s="10">
        <f t="shared" si="1"/>
        <v>31.43987130826121</v>
      </c>
      <c r="L60" s="11">
        <f t="shared" si="4"/>
        <v>0.49458333333333293</v>
      </c>
      <c r="M60" s="9">
        <f t="shared" si="5"/>
        <v>0.48723554922623452</v>
      </c>
      <c r="N60" s="12">
        <f t="shared" si="2"/>
        <v>0.6344253489389875</v>
      </c>
      <c r="O60" s="13">
        <f t="shared" si="6"/>
        <v>1.0261977000529545</v>
      </c>
      <c r="P60" s="13">
        <f t="shared" si="3"/>
        <v>6.5676652803389093</v>
      </c>
    </row>
    <row r="61" spans="1:16" x14ac:dyDescent="0.2">
      <c r="A61" s="6">
        <v>68</v>
      </c>
      <c r="B61" s="7" t="s">
        <v>23</v>
      </c>
      <c r="C61" s="7">
        <v>8</v>
      </c>
      <c r="D61" s="7">
        <v>250</v>
      </c>
      <c r="E61" s="7">
        <v>1000</v>
      </c>
      <c r="F61" s="8">
        <v>5.6623263888888884</v>
      </c>
      <c r="G61" s="8">
        <v>5.12</v>
      </c>
      <c r="H61" s="8">
        <f t="shared" si="7"/>
        <v>1.1059231228298609</v>
      </c>
      <c r="I61" s="8">
        <v>3.2</v>
      </c>
      <c r="J61" s="8">
        <v>0.5</v>
      </c>
      <c r="K61" s="10">
        <f t="shared" si="1"/>
        <v>55.893104548019913</v>
      </c>
      <c r="L61" s="11">
        <f t="shared" si="4"/>
        <v>0.54232638888888829</v>
      </c>
      <c r="M61" s="9">
        <f t="shared" si="5"/>
        <v>0.36542666191967588</v>
      </c>
      <c r="N61" s="12">
        <f t="shared" si="2"/>
        <v>0.92755682159300235</v>
      </c>
      <c r="O61" s="13">
        <f t="shared" si="6"/>
        <v>1.3682636000706061</v>
      </c>
      <c r="P61" s="13">
        <f t="shared" si="3"/>
        <v>8.756887040451879</v>
      </c>
    </row>
    <row r="62" spans="1:16" x14ac:dyDescent="0.2">
      <c r="A62" s="6">
        <v>72</v>
      </c>
      <c r="B62" s="7" t="s">
        <v>23</v>
      </c>
      <c r="C62" s="7">
        <v>9</v>
      </c>
      <c r="D62" s="7">
        <v>250</v>
      </c>
      <c r="E62" s="7">
        <v>1000</v>
      </c>
      <c r="F62" s="8">
        <v>5.5295138888888884</v>
      </c>
      <c r="G62" s="8">
        <v>5.12</v>
      </c>
      <c r="H62" s="8">
        <f t="shared" si="7"/>
        <v>1.0799831814236109</v>
      </c>
      <c r="I62" s="8">
        <v>3.2</v>
      </c>
      <c r="J62" s="8">
        <v>0.5</v>
      </c>
      <c r="K62" s="10">
        <f t="shared" si="1"/>
        <v>55.893104548019913</v>
      </c>
      <c r="L62" s="11">
        <f t="shared" si="4"/>
        <v>0.40951388888888829</v>
      </c>
      <c r="M62" s="9">
        <f t="shared" si="5"/>
        <v>0.36542666191967588</v>
      </c>
      <c r="N62" s="12">
        <f t="shared" si="2"/>
        <v>0.70040368486253057</v>
      </c>
      <c r="O62" s="13">
        <f t="shared" si="6"/>
        <v>1.3682636000706061</v>
      </c>
      <c r="P62" s="13">
        <f t="shared" si="3"/>
        <v>8.756887040451879</v>
      </c>
    </row>
    <row r="63" spans="1:16" x14ac:dyDescent="0.2">
      <c r="A63" s="6">
        <v>69</v>
      </c>
      <c r="B63" s="7" t="s">
        <v>23</v>
      </c>
      <c r="C63" s="7">
        <v>8</v>
      </c>
      <c r="D63" s="7">
        <v>250</v>
      </c>
      <c r="E63" s="7">
        <v>1250</v>
      </c>
      <c r="F63" s="8">
        <v>5.6963810845184426</v>
      </c>
      <c r="G63" s="8">
        <v>5.12</v>
      </c>
      <c r="H63" s="8">
        <f t="shared" si="7"/>
        <v>1.1125744305700083</v>
      </c>
      <c r="I63" s="8">
        <v>3.2</v>
      </c>
      <c r="J63" s="8">
        <v>0.5</v>
      </c>
      <c r="K63" s="10">
        <f t="shared" si="1"/>
        <v>87.332975856281124</v>
      </c>
      <c r="L63" s="11">
        <f t="shared" si="4"/>
        <v>0.5763810845184425</v>
      </c>
      <c r="M63" s="9">
        <f t="shared" si="5"/>
        <v>0.29234132953574077</v>
      </c>
      <c r="N63" s="12">
        <f t="shared" si="2"/>
        <v>1.2322519651809443</v>
      </c>
      <c r="O63" s="13">
        <f t="shared" si="6"/>
        <v>1.7103295000882572</v>
      </c>
      <c r="P63" s="13">
        <f t="shared" si="3"/>
        <v>10.946108800564847</v>
      </c>
    </row>
    <row r="64" spans="1:16" x14ac:dyDescent="0.2">
      <c r="A64" s="6">
        <v>73</v>
      </c>
      <c r="B64" s="7" t="s">
        <v>23</v>
      </c>
      <c r="C64" s="14">
        <v>9</v>
      </c>
      <c r="D64" s="14">
        <v>250</v>
      </c>
      <c r="E64" s="14">
        <v>1250</v>
      </c>
      <c r="F64" s="8">
        <v>5.6597222222222223</v>
      </c>
      <c r="G64" s="8">
        <v>5.12</v>
      </c>
      <c r="H64" s="8">
        <f t="shared" si="7"/>
        <v>1.1054144965277777</v>
      </c>
      <c r="I64" s="8">
        <v>3.2</v>
      </c>
      <c r="J64" s="8">
        <v>0.5</v>
      </c>
      <c r="K64" s="10">
        <f t="shared" si="1"/>
        <v>87.332975856281124</v>
      </c>
      <c r="L64" s="11">
        <f t="shared" si="4"/>
        <v>0.53972222222222221</v>
      </c>
      <c r="M64" s="9">
        <f t="shared" si="5"/>
        <v>0.29234132953574077</v>
      </c>
      <c r="N64" s="12">
        <f t="shared" si="2"/>
        <v>1.1538785481498208</v>
      </c>
      <c r="O64" s="13">
        <f t="shared" si="6"/>
        <v>1.7103295000882572</v>
      </c>
      <c r="P64" s="13">
        <f t="shared" si="3"/>
        <v>10.946108800564847</v>
      </c>
    </row>
    <row r="65" spans="1:16" x14ac:dyDescent="0.2">
      <c r="A65" s="6">
        <v>74</v>
      </c>
      <c r="B65" s="7" t="s">
        <v>24</v>
      </c>
      <c r="C65" s="7">
        <v>8</v>
      </c>
      <c r="D65" s="7">
        <v>250</v>
      </c>
      <c r="E65" s="7">
        <v>1000</v>
      </c>
      <c r="F65" s="8">
        <v>5.1176215277777777</v>
      </c>
      <c r="G65" s="8">
        <v>5.12</v>
      </c>
      <c r="H65" s="8">
        <f t="shared" si="7"/>
        <v>0.99953545464409721</v>
      </c>
      <c r="I65" s="8">
        <v>3.2</v>
      </c>
      <c r="J65" s="8">
        <v>0.5</v>
      </c>
      <c r="K65" s="10">
        <f t="shared" si="1"/>
        <v>55.893104548019913</v>
      </c>
      <c r="L65" s="11">
        <f t="shared" si="4"/>
        <v>-2.3784722222224275E-3</v>
      </c>
      <c r="M65" s="9">
        <f t="shared" si="5"/>
        <v>0.36542666191967588</v>
      </c>
      <c r="N65" s="12">
        <f t="shared" si="2"/>
        <v>-4.0679712068074914E-3</v>
      </c>
      <c r="O65" s="13">
        <f t="shared" si="6"/>
        <v>1.3682636000706061</v>
      </c>
      <c r="P65" s="13">
        <f t="shared" si="3"/>
        <v>8.756887040451879</v>
      </c>
    </row>
    <row r="66" spans="1:16" x14ac:dyDescent="0.2">
      <c r="A66" s="6">
        <v>76</v>
      </c>
      <c r="B66" s="7" t="s">
        <v>24</v>
      </c>
      <c r="C66" s="7">
        <v>9</v>
      </c>
      <c r="D66" s="7">
        <v>250</v>
      </c>
      <c r="E66" s="7">
        <v>1000</v>
      </c>
      <c r="F66" s="8">
        <v>5.2760416666666661</v>
      </c>
      <c r="G66" s="8">
        <v>5.12</v>
      </c>
      <c r="H66" s="8">
        <f t="shared" si="7"/>
        <v>1.0304768880208333</v>
      </c>
      <c r="I66" s="8">
        <v>3.2</v>
      </c>
      <c r="J66" s="8">
        <v>0.5</v>
      </c>
      <c r="K66" s="10">
        <f t="shared" ref="K66:K128" si="8">$T$2*(E66*2*PI()/60)^2/$W$2</f>
        <v>55.893104548019913</v>
      </c>
      <c r="L66" s="11">
        <f t="shared" si="4"/>
        <v>0.15604166666666597</v>
      </c>
      <c r="M66" s="9">
        <f t="shared" si="5"/>
        <v>0.36542666191967588</v>
      </c>
      <c r="N66" s="12">
        <f t="shared" ref="N66:N128" si="9">L66/(I66*J66*M66)</f>
        <v>0.26688266574293734</v>
      </c>
      <c r="O66" s="13">
        <f t="shared" si="6"/>
        <v>1.3682636000706061</v>
      </c>
      <c r="P66" s="13">
        <f t="shared" ref="P66:P128" si="10">I66/M66</f>
        <v>8.756887040451879</v>
      </c>
    </row>
    <row r="67" spans="1:16" x14ac:dyDescent="0.2">
      <c r="A67" s="6">
        <v>77</v>
      </c>
      <c r="B67" s="7" t="s">
        <v>24</v>
      </c>
      <c r="C67" s="7">
        <v>9</v>
      </c>
      <c r="D67" s="7">
        <v>250</v>
      </c>
      <c r="E67" s="7">
        <v>1250</v>
      </c>
      <c r="F67" s="8">
        <v>5.1631944444444438</v>
      </c>
      <c r="G67" s="8">
        <v>5.12</v>
      </c>
      <c r="H67" s="8">
        <f t="shared" si="7"/>
        <v>1.0084364149305554</v>
      </c>
      <c r="I67" s="8">
        <v>3.2</v>
      </c>
      <c r="J67" s="8">
        <v>0.5</v>
      </c>
      <c r="K67" s="10">
        <f t="shared" si="8"/>
        <v>87.332975856281124</v>
      </c>
      <c r="L67" s="11">
        <f t="shared" ref="L67:L128" si="11">F67-G67</f>
        <v>4.3194444444443647E-2</v>
      </c>
      <c r="M67" s="9">
        <f t="shared" ref="M67:M128" si="12">SQRT($U$2/($V$2*K67*$W$2))*1000</f>
        <v>0.29234132953574077</v>
      </c>
      <c r="N67" s="12">
        <f t="shared" si="9"/>
        <v>9.2345915716569138E-2</v>
      </c>
      <c r="O67" s="13">
        <f t="shared" ref="O67:O128" si="13">J67/M67</f>
        <v>1.7103295000882572</v>
      </c>
      <c r="P67" s="13">
        <f t="shared" si="10"/>
        <v>10.946108800564847</v>
      </c>
    </row>
    <row r="68" spans="1:16" ht="17" thickBot="1" x14ac:dyDescent="0.25">
      <c r="A68" s="15">
        <v>75</v>
      </c>
      <c r="B68" s="16" t="s">
        <v>24</v>
      </c>
      <c r="C68" s="16">
        <v>8</v>
      </c>
      <c r="D68" s="16">
        <v>250</v>
      </c>
      <c r="E68" s="16">
        <v>1250</v>
      </c>
      <c r="F68" s="17">
        <v>5.1592659748209302</v>
      </c>
      <c r="G68" s="17">
        <v>5.12</v>
      </c>
      <c r="H68" s="17">
        <f t="shared" si="7"/>
        <v>1.0076691357072129</v>
      </c>
      <c r="I68" s="8">
        <v>3.2</v>
      </c>
      <c r="J68" s="8">
        <v>0.5</v>
      </c>
      <c r="K68" s="10">
        <f t="shared" si="8"/>
        <v>87.332975856281124</v>
      </c>
      <c r="L68" s="11">
        <f t="shared" si="11"/>
        <v>3.9265974820930083E-2</v>
      </c>
      <c r="M68" s="9">
        <f t="shared" si="12"/>
        <v>0.29234132953574077</v>
      </c>
      <c r="N68" s="12">
        <f t="shared" si="9"/>
        <v>8.3947193857449309E-2</v>
      </c>
      <c r="O68" s="13">
        <f t="shared" si="13"/>
        <v>1.7103295000882572</v>
      </c>
      <c r="P68" s="13">
        <f t="shared" si="10"/>
        <v>10.946108800564847</v>
      </c>
    </row>
    <row r="69" spans="1:16" ht="17" thickTop="1" x14ac:dyDescent="0.2">
      <c r="A69" s="6">
        <v>79</v>
      </c>
      <c r="B69" s="7" t="s">
        <v>25</v>
      </c>
      <c r="C69" s="7">
        <v>8</v>
      </c>
      <c r="D69" s="7">
        <v>250</v>
      </c>
      <c r="E69" s="7">
        <v>1000</v>
      </c>
      <c r="F69" s="8">
        <v>5.4230546884032842</v>
      </c>
      <c r="G69" s="8">
        <v>5.12</v>
      </c>
      <c r="H69" s="8">
        <f t="shared" si="7"/>
        <v>1.0591903688287665</v>
      </c>
      <c r="I69" s="8">
        <v>3.2</v>
      </c>
      <c r="J69" s="8">
        <v>0.5</v>
      </c>
      <c r="K69" s="10">
        <f t="shared" si="8"/>
        <v>55.893104548019913</v>
      </c>
      <c r="L69" s="11">
        <f t="shared" si="11"/>
        <v>0.30305468840328409</v>
      </c>
      <c r="M69" s="9">
        <f t="shared" si="12"/>
        <v>0.36542666191967588</v>
      </c>
      <c r="N69" s="12">
        <f t="shared" si="9"/>
        <v>0.51832337371619153</v>
      </c>
      <c r="O69" s="13">
        <f t="shared" si="13"/>
        <v>1.3682636000706061</v>
      </c>
      <c r="P69" s="13">
        <f t="shared" si="10"/>
        <v>8.756887040451879</v>
      </c>
    </row>
    <row r="70" spans="1:16" x14ac:dyDescent="0.2">
      <c r="A70" s="6">
        <v>82</v>
      </c>
      <c r="B70" s="7" t="s">
        <v>25</v>
      </c>
      <c r="C70" s="7">
        <v>9</v>
      </c>
      <c r="D70" s="7">
        <v>250</v>
      </c>
      <c r="E70" s="7">
        <v>1000</v>
      </c>
      <c r="F70" s="8">
        <v>5.3454861111111107</v>
      </c>
      <c r="G70" s="8">
        <v>5.12</v>
      </c>
      <c r="H70" s="8">
        <f t="shared" si="7"/>
        <v>1.0440402560763888</v>
      </c>
      <c r="I70" s="8">
        <v>3.2</v>
      </c>
      <c r="J70" s="8">
        <v>0.5</v>
      </c>
      <c r="K70" s="10">
        <f t="shared" si="8"/>
        <v>55.893104548019913</v>
      </c>
      <c r="L70" s="11">
        <f t="shared" si="11"/>
        <v>0.22548611111111061</v>
      </c>
      <c r="M70" s="9">
        <f t="shared" si="12"/>
        <v>0.36542666191967588</v>
      </c>
      <c r="N70" s="12">
        <f t="shared" si="9"/>
        <v>0.38565554769351112</v>
      </c>
      <c r="O70" s="13">
        <f t="shared" si="13"/>
        <v>1.3682636000706061</v>
      </c>
      <c r="P70" s="13">
        <f t="shared" si="10"/>
        <v>8.756887040451879</v>
      </c>
    </row>
    <row r="71" spans="1:16" x14ac:dyDescent="0.2">
      <c r="A71" s="6">
        <v>83</v>
      </c>
      <c r="B71" s="7" t="s">
        <v>25</v>
      </c>
      <c r="C71" s="7">
        <v>9</v>
      </c>
      <c r="D71" s="7">
        <v>250</v>
      </c>
      <c r="E71" s="7">
        <v>1250</v>
      </c>
      <c r="F71" s="8">
        <v>5.0060763888888884</v>
      </c>
      <c r="G71" s="8">
        <v>5.12</v>
      </c>
      <c r="H71" s="8">
        <f t="shared" si="7"/>
        <v>0.97774929470486105</v>
      </c>
      <c r="I71" s="8">
        <v>3.2</v>
      </c>
      <c r="J71" s="8">
        <v>0.5</v>
      </c>
      <c r="K71" s="10">
        <f t="shared" si="8"/>
        <v>87.332975856281124</v>
      </c>
      <c r="L71" s="11">
        <f t="shared" si="11"/>
        <v>-0.11392361111111171</v>
      </c>
      <c r="M71" s="9">
        <f t="shared" si="12"/>
        <v>0.29234132953574077</v>
      </c>
      <c r="N71" s="12">
        <f t="shared" si="9"/>
        <v>-0.24355864104989591</v>
      </c>
      <c r="O71" s="13">
        <f t="shared" si="13"/>
        <v>1.7103295000882572</v>
      </c>
      <c r="P71" s="13">
        <f t="shared" si="10"/>
        <v>10.946108800564847</v>
      </c>
    </row>
    <row r="72" spans="1:16" x14ac:dyDescent="0.2">
      <c r="A72" s="6">
        <v>86</v>
      </c>
      <c r="B72" s="7" t="s">
        <v>26</v>
      </c>
      <c r="C72" s="7">
        <v>9</v>
      </c>
      <c r="D72" s="7">
        <v>250</v>
      </c>
      <c r="E72" s="7">
        <v>1250</v>
      </c>
      <c r="F72" s="8">
        <v>5.578775510204081</v>
      </c>
      <c r="G72" s="8">
        <v>5.12</v>
      </c>
      <c r="H72" s="8">
        <f t="shared" si="7"/>
        <v>1.0896045918367345</v>
      </c>
      <c r="I72" s="8">
        <v>3.2</v>
      </c>
      <c r="J72" s="8">
        <v>0.5</v>
      </c>
      <c r="K72" s="10">
        <f t="shared" si="8"/>
        <v>87.332975856281124</v>
      </c>
      <c r="L72" s="11">
        <f t="shared" si="11"/>
        <v>0.45877551020408092</v>
      </c>
      <c r="M72" s="9">
        <f t="shared" si="12"/>
        <v>0.29234132953574077</v>
      </c>
      <c r="N72" s="12">
        <f t="shared" si="9"/>
        <v>0.98082161127510115</v>
      </c>
      <c r="O72" s="13">
        <f t="shared" si="13"/>
        <v>1.7103295000882572</v>
      </c>
      <c r="P72" s="13">
        <f t="shared" si="10"/>
        <v>10.946108800564847</v>
      </c>
    </row>
    <row r="73" spans="1:16" x14ac:dyDescent="0.2">
      <c r="A73" s="6">
        <v>87</v>
      </c>
      <c r="B73" s="7" t="s">
        <v>26</v>
      </c>
      <c r="C73" s="7">
        <v>9</v>
      </c>
      <c r="D73" s="7">
        <v>250</v>
      </c>
      <c r="E73" s="7">
        <v>1500</v>
      </c>
      <c r="F73" s="8">
        <v>4.3804081632653054</v>
      </c>
      <c r="G73" s="8">
        <v>5.12</v>
      </c>
      <c r="H73" s="8">
        <f t="shared" si="7"/>
        <v>0.85554846938775497</v>
      </c>
      <c r="I73" s="8">
        <v>3.2</v>
      </c>
      <c r="J73" s="8">
        <v>0.5</v>
      </c>
      <c r="K73" s="10">
        <f t="shared" si="8"/>
        <v>125.75948523304484</v>
      </c>
      <c r="L73" s="11">
        <f t="shared" si="11"/>
        <v>-0.73959183673469475</v>
      </c>
      <c r="M73" s="9">
        <f t="shared" si="12"/>
        <v>0.24361777461311726</v>
      </c>
      <c r="N73" s="12">
        <f t="shared" si="9"/>
        <v>-1.8974186045877102</v>
      </c>
      <c r="O73" s="13">
        <f t="shared" si="13"/>
        <v>2.052395400105909</v>
      </c>
      <c r="P73" s="13">
        <f t="shared" si="10"/>
        <v>13.135330560677819</v>
      </c>
    </row>
    <row r="74" spans="1:16" x14ac:dyDescent="0.2">
      <c r="A74" s="6">
        <v>88</v>
      </c>
      <c r="B74" s="7" t="s">
        <v>26</v>
      </c>
      <c r="C74" s="7">
        <v>9</v>
      </c>
      <c r="D74" s="7">
        <v>250</v>
      </c>
      <c r="E74" s="7">
        <v>1750</v>
      </c>
      <c r="F74" s="8">
        <v>4.4310204081632651</v>
      </c>
      <c r="G74" s="8">
        <v>5.12</v>
      </c>
      <c r="H74" s="8">
        <f t="shared" si="7"/>
        <v>0.86543367346938771</v>
      </c>
      <c r="I74" s="8">
        <v>3.2</v>
      </c>
      <c r="J74" s="8">
        <v>0.5</v>
      </c>
      <c r="K74" s="10">
        <f t="shared" si="8"/>
        <v>171.17263267831098</v>
      </c>
      <c r="L74" s="11">
        <f t="shared" si="11"/>
        <v>-0.68897959183673496</v>
      </c>
      <c r="M74" s="9">
        <f t="shared" si="12"/>
        <v>0.20881523538267197</v>
      </c>
      <c r="N74" s="12">
        <f t="shared" si="9"/>
        <v>-2.0621687115349854</v>
      </c>
      <c r="O74" s="13">
        <f t="shared" si="13"/>
        <v>2.3944613001235604</v>
      </c>
      <c r="P74" s="13">
        <f t="shared" si="10"/>
        <v>15.324552320790787</v>
      </c>
    </row>
    <row r="75" spans="1:16" x14ac:dyDescent="0.2">
      <c r="A75" s="6">
        <v>89</v>
      </c>
      <c r="B75" s="7" t="s">
        <v>26</v>
      </c>
      <c r="C75" s="7">
        <v>9</v>
      </c>
      <c r="D75" s="7">
        <v>250</v>
      </c>
      <c r="E75" s="7">
        <v>2000</v>
      </c>
      <c r="F75" s="8">
        <v>4.4522448979591829</v>
      </c>
      <c r="G75" s="8">
        <v>5.12</v>
      </c>
      <c r="H75" s="8">
        <f t="shared" si="7"/>
        <v>0.86957908163265285</v>
      </c>
      <c r="I75" s="8">
        <v>3.2</v>
      </c>
      <c r="J75" s="8">
        <v>0.5</v>
      </c>
      <c r="K75" s="10">
        <f t="shared" si="8"/>
        <v>223.57241819207965</v>
      </c>
      <c r="L75" s="11">
        <f t="shared" si="11"/>
        <v>-0.66775510204081723</v>
      </c>
      <c r="M75" s="9">
        <f t="shared" si="12"/>
        <v>0.18271333095983794</v>
      </c>
      <c r="N75" s="12">
        <f t="shared" si="9"/>
        <v>-2.284162499709709</v>
      </c>
      <c r="O75" s="13">
        <f t="shared" si="13"/>
        <v>2.7365272001412122</v>
      </c>
      <c r="P75" s="13">
        <f t="shared" si="10"/>
        <v>17.513774080903758</v>
      </c>
    </row>
    <row r="76" spans="1:16" x14ac:dyDescent="0.2">
      <c r="A76" s="6">
        <v>90</v>
      </c>
      <c r="B76" s="7" t="s">
        <v>26</v>
      </c>
      <c r="C76" s="7">
        <v>9</v>
      </c>
      <c r="D76" s="7">
        <v>250</v>
      </c>
      <c r="E76" s="7">
        <v>2000</v>
      </c>
      <c r="F76" s="8">
        <v>5.0963265306122443</v>
      </c>
      <c r="G76" s="8">
        <v>5.12</v>
      </c>
      <c r="H76" s="8">
        <f t="shared" si="7"/>
        <v>0.99537627551020391</v>
      </c>
      <c r="I76" s="8">
        <v>3.2</v>
      </c>
      <c r="J76" s="8">
        <v>0.5</v>
      </c>
      <c r="K76" s="10">
        <f t="shared" si="8"/>
        <v>223.57241819207965</v>
      </c>
      <c r="L76" s="11">
        <f t="shared" si="11"/>
        <v>-2.367346938775583E-2</v>
      </c>
      <c r="M76" s="9">
        <f t="shared" si="12"/>
        <v>0.18271333095983794</v>
      </c>
      <c r="N76" s="12">
        <f t="shared" si="9"/>
        <v>-8.0978866126630203E-2</v>
      </c>
      <c r="O76" s="13">
        <f t="shared" si="13"/>
        <v>2.7365272001412122</v>
      </c>
      <c r="P76" s="13">
        <f t="shared" si="10"/>
        <v>17.513774080903758</v>
      </c>
    </row>
    <row r="77" spans="1:16" ht="17" thickBot="1" x14ac:dyDescent="0.25">
      <c r="A77" s="15">
        <v>91</v>
      </c>
      <c r="B77" s="16" t="s">
        <v>26</v>
      </c>
      <c r="C77" s="16">
        <v>9</v>
      </c>
      <c r="D77" s="16">
        <v>250</v>
      </c>
      <c r="E77" s="16">
        <v>2500</v>
      </c>
      <c r="F77" s="17">
        <v>4.6383673469387752</v>
      </c>
      <c r="G77" s="17">
        <v>5.12</v>
      </c>
      <c r="H77" s="17">
        <f t="shared" si="7"/>
        <v>0.90593112244897955</v>
      </c>
      <c r="I77" s="8">
        <v>3.2</v>
      </c>
      <c r="J77" s="8">
        <v>0.5</v>
      </c>
      <c r="K77" s="10">
        <f t="shared" si="8"/>
        <v>349.33190342512449</v>
      </c>
      <c r="L77" s="11">
        <f t="shared" si="11"/>
        <v>-0.48163265306122494</v>
      </c>
      <c r="M77" s="9">
        <f t="shared" si="12"/>
        <v>0.14617066476787038</v>
      </c>
      <c r="N77" s="12">
        <f t="shared" si="9"/>
        <v>-2.0593763368409648</v>
      </c>
      <c r="O77" s="13">
        <f t="shared" si="13"/>
        <v>3.4206590001765145</v>
      </c>
      <c r="P77" s="13">
        <f t="shared" si="10"/>
        <v>21.892217601129694</v>
      </c>
    </row>
    <row r="78" spans="1:16" ht="17" thickTop="1" x14ac:dyDescent="0.2">
      <c r="A78" s="6">
        <v>100</v>
      </c>
      <c r="B78" s="7" t="s">
        <v>27</v>
      </c>
      <c r="C78" s="7">
        <v>8</v>
      </c>
      <c r="D78" s="7">
        <v>250</v>
      </c>
      <c r="E78" s="7">
        <v>750</v>
      </c>
      <c r="F78" s="8">
        <v>6.0343182222222236</v>
      </c>
      <c r="G78" s="8">
        <v>5.12</v>
      </c>
      <c r="H78" s="8">
        <f t="shared" si="7"/>
        <v>1.1785777777777779</v>
      </c>
      <c r="I78" s="8">
        <v>3.2</v>
      </c>
      <c r="J78" s="8">
        <v>0.5</v>
      </c>
      <c r="K78" s="10">
        <f t="shared" si="8"/>
        <v>31.43987130826121</v>
      </c>
      <c r="L78" s="11">
        <f t="shared" si="11"/>
        <v>0.91431822222222348</v>
      </c>
      <c r="M78" s="9">
        <f t="shared" si="12"/>
        <v>0.48723554922623452</v>
      </c>
      <c r="N78" s="12">
        <f t="shared" si="9"/>
        <v>1.17283907095119</v>
      </c>
      <c r="O78" s="13">
        <f t="shared" si="13"/>
        <v>1.0261977000529545</v>
      </c>
      <c r="P78" s="13">
        <f t="shared" si="10"/>
        <v>6.5676652803389093</v>
      </c>
    </row>
    <row r="79" spans="1:16" x14ac:dyDescent="0.2">
      <c r="A79" s="6">
        <v>107</v>
      </c>
      <c r="B79" s="7" t="s">
        <v>27</v>
      </c>
      <c r="C79" s="7">
        <v>9</v>
      </c>
      <c r="D79" s="7">
        <v>250</v>
      </c>
      <c r="E79" s="7">
        <v>750</v>
      </c>
      <c r="F79" s="8">
        <v>5.3803235555555569</v>
      </c>
      <c r="G79" s="8">
        <v>5.12</v>
      </c>
      <c r="H79" s="8">
        <f t="shared" si="7"/>
        <v>1.0508444444444447</v>
      </c>
      <c r="I79" s="8">
        <v>3.2</v>
      </c>
      <c r="J79" s="8">
        <v>0.5</v>
      </c>
      <c r="K79" s="10">
        <f t="shared" si="8"/>
        <v>31.43987130826121</v>
      </c>
      <c r="L79" s="11">
        <f t="shared" si="11"/>
        <v>0.26032355555555675</v>
      </c>
      <c r="M79" s="9">
        <f t="shared" si="12"/>
        <v>0.48723554922623452</v>
      </c>
      <c r="N79" s="12">
        <f t="shared" si="9"/>
        <v>0.33392929247589986</v>
      </c>
      <c r="O79" s="13">
        <f t="shared" si="13"/>
        <v>1.0261977000529545</v>
      </c>
      <c r="P79" s="13">
        <f t="shared" si="10"/>
        <v>6.5676652803389093</v>
      </c>
    </row>
    <row r="80" spans="1:16" x14ac:dyDescent="0.2">
      <c r="A80" s="6">
        <v>94</v>
      </c>
      <c r="B80" s="7" t="s">
        <v>27</v>
      </c>
      <c r="C80" s="7">
        <v>7</v>
      </c>
      <c r="D80" s="7">
        <v>250</v>
      </c>
      <c r="E80" s="7">
        <v>1000</v>
      </c>
      <c r="F80" s="8">
        <v>6.0345457777777787</v>
      </c>
      <c r="G80" s="8">
        <v>5.12</v>
      </c>
      <c r="H80" s="8">
        <f t="shared" si="7"/>
        <v>1.1786222222222225</v>
      </c>
      <c r="I80" s="8">
        <v>3.2</v>
      </c>
      <c r="J80" s="8">
        <v>0.5</v>
      </c>
      <c r="K80" s="10">
        <f t="shared" si="8"/>
        <v>55.893104548019913</v>
      </c>
      <c r="L80" s="11">
        <f t="shared" si="11"/>
        <v>0.91454577777777857</v>
      </c>
      <c r="M80" s="9">
        <f t="shared" si="12"/>
        <v>0.36542666191967588</v>
      </c>
      <c r="N80" s="12">
        <f t="shared" si="9"/>
        <v>1.5641746229144948</v>
      </c>
      <c r="O80" s="13">
        <f t="shared" si="13"/>
        <v>1.3682636000706061</v>
      </c>
      <c r="P80" s="13">
        <f t="shared" si="10"/>
        <v>8.756887040451879</v>
      </c>
    </row>
    <row r="81" spans="1:16" x14ac:dyDescent="0.2">
      <c r="A81" s="6">
        <v>101</v>
      </c>
      <c r="B81" s="7" t="s">
        <v>27</v>
      </c>
      <c r="C81" s="7">
        <v>8</v>
      </c>
      <c r="D81" s="7">
        <v>250</v>
      </c>
      <c r="E81" s="7">
        <v>1000</v>
      </c>
      <c r="F81" s="8">
        <v>5.4981973333333345</v>
      </c>
      <c r="G81" s="8">
        <v>5.12</v>
      </c>
      <c r="H81" s="8">
        <f t="shared" si="7"/>
        <v>1.073866666666667</v>
      </c>
      <c r="I81" s="8">
        <v>3.2</v>
      </c>
      <c r="J81" s="8">
        <v>0.5</v>
      </c>
      <c r="K81" s="10">
        <f t="shared" si="8"/>
        <v>55.893104548019913</v>
      </c>
      <c r="L81" s="11">
        <f t="shared" si="11"/>
        <v>0.37819733333333438</v>
      </c>
      <c r="M81" s="9">
        <f t="shared" si="12"/>
        <v>0.36542666191967588</v>
      </c>
      <c r="N81" s="12">
        <f t="shared" si="9"/>
        <v>0.6468420560547139</v>
      </c>
      <c r="O81" s="13">
        <f t="shared" si="13"/>
        <v>1.3682636000706061</v>
      </c>
      <c r="P81" s="13">
        <f t="shared" si="10"/>
        <v>8.756887040451879</v>
      </c>
    </row>
    <row r="82" spans="1:16" x14ac:dyDescent="0.2">
      <c r="A82" s="6">
        <v>108</v>
      </c>
      <c r="B82" s="7" t="s">
        <v>27</v>
      </c>
      <c r="C82" s="7">
        <v>9</v>
      </c>
      <c r="D82" s="7">
        <v>250</v>
      </c>
      <c r="E82" s="7">
        <v>1000</v>
      </c>
      <c r="F82" s="8">
        <v>5.441536000000001</v>
      </c>
      <c r="G82" s="8">
        <v>5.12</v>
      </c>
      <c r="H82" s="8">
        <f t="shared" si="7"/>
        <v>1.0628000000000002</v>
      </c>
      <c r="I82" s="8">
        <v>3.2</v>
      </c>
      <c r="J82" s="8">
        <v>0.5</v>
      </c>
      <c r="K82" s="10">
        <f t="shared" si="8"/>
        <v>55.893104548019913</v>
      </c>
      <c r="L82" s="11">
        <f t="shared" si="11"/>
        <v>0.32153600000000093</v>
      </c>
      <c r="M82" s="9">
        <f t="shared" si="12"/>
        <v>0.36542666191967588</v>
      </c>
      <c r="N82" s="12">
        <f t="shared" si="9"/>
        <v>0.54993250614037958</v>
      </c>
      <c r="O82" s="13">
        <f t="shared" si="13"/>
        <v>1.3682636000706061</v>
      </c>
      <c r="P82" s="13">
        <f t="shared" si="10"/>
        <v>8.756887040451879</v>
      </c>
    </row>
    <row r="83" spans="1:16" x14ac:dyDescent="0.2">
      <c r="A83" s="6">
        <v>95</v>
      </c>
      <c r="B83" s="7" t="s">
        <v>27</v>
      </c>
      <c r="C83" s="7">
        <v>7</v>
      </c>
      <c r="D83" s="7">
        <v>250</v>
      </c>
      <c r="E83" s="7">
        <v>1250</v>
      </c>
      <c r="F83" s="8">
        <v>5.3379982222222235</v>
      </c>
      <c r="G83" s="8">
        <v>5.12</v>
      </c>
      <c r="H83" s="8">
        <f t="shared" si="7"/>
        <v>1.042577777777778</v>
      </c>
      <c r="I83" s="8">
        <v>3.2</v>
      </c>
      <c r="J83" s="8">
        <v>0.5</v>
      </c>
      <c r="K83" s="10">
        <f t="shared" si="8"/>
        <v>87.332975856281124</v>
      </c>
      <c r="L83" s="11">
        <f t="shared" si="11"/>
        <v>0.21799822222222343</v>
      </c>
      <c r="M83" s="9">
        <f t="shared" si="12"/>
        <v>0.29234132953574077</v>
      </c>
      <c r="N83" s="12">
        <f t="shared" si="9"/>
        <v>0.46606098804183027</v>
      </c>
      <c r="O83" s="13">
        <f t="shared" si="13"/>
        <v>1.7103295000882572</v>
      </c>
      <c r="P83" s="13">
        <f t="shared" si="10"/>
        <v>10.946108800564847</v>
      </c>
    </row>
    <row r="84" spans="1:16" x14ac:dyDescent="0.2">
      <c r="A84" s="6">
        <v>102</v>
      </c>
      <c r="B84" s="7" t="s">
        <v>27</v>
      </c>
      <c r="C84" s="7">
        <v>8</v>
      </c>
      <c r="D84" s="7">
        <v>250</v>
      </c>
      <c r="E84" s="7">
        <v>1250</v>
      </c>
      <c r="F84" s="8">
        <v>5.3366328888888903</v>
      </c>
      <c r="G84" s="8">
        <v>5.12</v>
      </c>
      <c r="H84" s="8">
        <f t="shared" si="7"/>
        <v>1.0423111111111114</v>
      </c>
      <c r="I84" s="8">
        <v>3.2</v>
      </c>
      <c r="J84" s="8">
        <v>0.5</v>
      </c>
      <c r="K84" s="10">
        <f t="shared" si="8"/>
        <v>87.332975856281124</v>
      </c>
      <c r="L84" s="11">
        <f t="shared" si="11"/>
        <v>0.21663288888889021</v>
      </c>
      <c r="M84" s="9">
        <f t="shared" si="12"/>
        <v>0.29234132953574077</v>
      </c>
      <c r="N84" s="12">
        <f t="shared" si="9"/>
        <v>0.46314202569501323</v>
      </c>
      <c r="O84" s="13">
        <f t="shared" si="13"/>
        <v>1.7103295000882572</v>
      </c>
      <c r="P84" s="13">
        <f t="shared" si="10"/>
        <v>10.946108800564847</v>
      </c>
    </row>
    <row r="85" spans="1:16" x14ac:dyDescent="0.2">
      <c r="A85" s="6">
        <v>109</v>
      </c>
      <c r="B85" s="7" t="s">
        <v>27</v>
      </c>
      <c r="C85" s="7">
        <v>9</v>
      </c>
      <c r="D85" s="7">
        <v>250</v>
      </c>
      <c r="E85" s="7">
        <v>1250</v>
      </c>
      <c r="F85" s="8">
        <v>5.2974933333333345</v>
      </c>
      <c r="G85" s="8">
        <v>5.12</v>
      </c>
      <c r="H85" s="8">
        <f t="shared" si="7"/>
        <v>1.0346666666666668</v>
      </c>
      <c r="I85" s="8">
        <v>3.2</v>
      </c>
      <c r="J85" s="8">
        <v>0.5</v>
      </c>
      <c r="K85" s="10">
        <f t="shared" si="8"/>
        <v>87.332975856281124</v>
      </c>
      <c r="L85" s="11">
        <f t="shared" si="11"/>
        <v>0.17749333333333439</v>
      </c>
      <c r="M85" s="9">
        <f t="shared" si="12"/>
        <v>0.29234132953574077</v>
      </c>
      <c r="N85" s="12">
        <f t="shared" si="9"/>
        <v>0.37946510508625031</v>
      </c>
      <c r="O85" s="13">
        <f t="shared" si="13"/>
        <v>1.7103295000882572</v>
      </c>
      <c r="P85" s="13">
        <f t="shared" si="10"/>
        <v>10.946108800564847</v>
      </c>
    </row>
    <row r="86" spans="1:16" x14ac:dyDescent="0.2">
      <c r="A86" s="6">
        <v>96</v>
      </c>
      <c r="B86" s="7" t="s">
        <v>27</v>
      </c>
      <c r="C86" s="7">
        <v>7</v>
      </c>
      <c r="D86" s="7">
        <v>250</v>
      </c>
      <c r="E86" s="7">
        <v>1500</v>
      </c>
      <c r="F86" s="8">
        <v>5.3668977777777789</v>
      </c>
      <c r="G86" s="8">
        <v>5.12</v>
      </c>
      <c r="H86" s="8">
        <f t="shared" si="7"/>
        <v>1.0482222222222224</v>
      </c>
      <c r="I86" s="8">
        <v>3.2</v>
      </c>
      <c r="J86" s="8">
        <v>0.5</v>
      </c>
      <c r="K86" s="10">
        <f t="shared" si="8"/>
        <v>125.75948523304484</v>
      </c>
      <c r="L86" s="11">
        <f t="shared" si="11"/>
        <v>0.24689777777777877</v>
      </c>
      <c r="M86" s="9">
        <f t="shared" si="12"/>
        <v>0.24361777461311726</v>
      </c>
      <c r="N86" s="12">
        <f t="shared" si="9"/>
        <v>0.63341482925935511</v>
      </c>
      <c r="O86" s="13">
        <f t="shared" si="13"/>
        <v>2.052395400105909</v>
      </c>
      <c r="P86" s="13">
        <f t="shared" si="10"/>
        <v>13.135330560677819</v>
      </c>
    </row>
    <row r="87" spans="1:16" x14ac:dyDescent="0.2">
      <c r="A87" s="6">
        <v>103</v>
      </c>
      <c r="B87" s="7" t="s">
        <v>27</v>
      </c>
      <c r="C87" s="7">
        <v>8</v>
      </c>
      <c r="D87" s="7">
        <v>250</v>
      </c>
      <c r="E87" s="7">
        <v>1500</v>
      </c>
      <c r="F87" s="8">
        <v>5.2551680000000012</v>
      </c>
      <c r="G87" s="8">
        <v>5.12</v>
      </c>
      <c r="H87" s="8">
        <f t="shared" si="7"/>
        <v>1.0264000000000002</v>
      </c>
      <c r="I87" s="8">
        <v>3.2</v>
      </c>
      <c r="J87" s="8">
        <v>0.5</v>
      </c>
      <c r="K87" s="10">
        <f t="shared" si="8"/>
        <v>125.75948523304484</v>
      </c>
      <c r="L87" s="11">
        <f t="shared" si="11"/>
        <v>0.13516800000000107</v>
      </c>
      <c r="M87" s="9">
        <f t="shared" si="12"/>
        <v>0.24361777461311726</v>
      </c>
      <c r="N87" s="12">
        <f t="shared" si="9"/>
        <v>0.34677272680189714</v>
      </c>
      <c r="O87" s="13">
        <f t="shared" si="13"/>
        <v>2.052395400105909</v>
      </c>
      <c r="P87" s="13">
        <f t="shared" si="10"/>
        <v>13.135330560677819</v>
      </c>
    </row>
    <row r="88" spans="1:16" x14ac:dyDescent="0.2">
      <c r="A88" s="6">
        <v>110</v>
      </c>
      <c r="B88" s="7" t="s">
        <v>27</v>
      </c>
      <c r="C88" s="7">
        <v>9</v>
      </c>
      <c r="D88" s="7">
        <v>250</v>
      </c>
      <c r="E88" s="7">
        <v>1500</v>
      </c>
      <c r="F88" s="8">
        <v>5.2246755555555566</v>
      </c>
      <c r="G88" s="8">
        <v>5.12</v>
      </c>
      <c r="H88" s="8">
        <f t="shared" si="7"/>
        <v>1.0204444444444447</v>
      </c>
      <c r="I88" s="8">
        <v>3.2</v>
      </c>
      <c r="J88" s="8">
        <v>0.5</v>
      </c>
      <c r="K88" s="10">
        <f t="shared" si="8"/>
        <v>125.75948523304484</v>
      </c>
      <c r="L88" s="11">
        <f t="shared" si="11"/>
        <v>0.10467555555555652</v>
      </c>
      <c r="M88" s="9">
        <f t="shared" si="12"/>
        <v>0.24361777461311726</v>
      </c>
      <c r="N88" s="12">
        <f t="shared" si="9"/>
        <v>0.26854453590719346</v>
      </c>
      <c r="O88" s="13">
        <f t="shared" si="13"/>
        <v>2.052395400105909</v>
      </c>
      <c r="P88" s="13">
        <f t="shared" si="10"/>
        <v>13.135330560677819</v>
      </c>
    </row>
    <row r="89" spans="1:16" x14ac:dyDescent="0.2">
      <c r="A89" s="6">
        <v>97</v>
      </c>
      <c r="B89" s="7" t="s">
        <v>27</v>
      </c>
      <c r="C89" s="7">
        <v>7</v>
      </c>
      <c r="D89" s="7">
        <v>250</v>
      </c>
      <c r="E89" s="7">
        <v>1750</v>
      </c>
      <c r="F89" s="8">
        <v>5.3625742222222232</v>
      </c>
      <c r="G89" s="8">
        <v>5.12</v>
      </c>
      <c r="H89" s="8">
        <f t="shared" si="7"/>
        <v>1.047377777777778</v>
      </c>
      <c r="I89" s="8">
        <v>3.2</v>
      </c>
      <c r="J89" s="8">
        <v>0.5</v>
      </c>
      <c r="K89" s="10">
        <f t="shared" si="8"/>
        <v>171.17263267831098</v>
      </c>
      <c r="L89" s="11">
        <f t="shared" si="11"/>
        <v>0.24257422222222313</v>
      </c>
      <c r="M89" s="9">
        <f t="shared" si="12"/>
        <v>0.20881523538267197</v>
      </c>
      <c r="N89" s="12">
        <f t="shared" si="9"/>
        <v>0.72604323439835727</v>
      </c>
      <c r="O89" s="13">
        <f t="shared" si="13"/>
        <v>2.3944613001235604</v>
      </c>
      <c r="P89" s="13">
        <f t="shared" si="10"/>
        <v>15.324552320790787</v>
      </c>
    </row>
    <row r="90" spans="1:16" x14ac:dyDescent="0.2">
      <c r="A90" s="6">
        <v>104</v>
      </c>
      <c r="B90" s="7" t="s">
        <v>27</v>
      </c>
      <c r="C90" s="7">
        <v>8</v>
      </c>
      <c r="D90" s="7">
        <v>250</v>
      </c>
      <c r="E90" s="7">
        <v>1750</v>
      </c>
      <c r="F90" s="8">
        <v>5.2849777777777787</v>
      </c>
      <c r="G90" s="8">
        <v>5.12</v>
      </c>
      <c r="H90" s="8">
        <f t="shared" si="7"/>
        <v>1.0322222222222224</v>
      </c>
      <c r="I90" s="8">
        <v>3.2</v>
      </c>
      <c r="J90" s="8">
        <v>0.5</v>
      </c>
      <c r="K90" s="10">
        <f t="shared" si="8"/>
        <v>171.17263267831098</v>
      </c>
      <c r="L90" s="11">
        <f t="shared" si="11"/>
        <v>0.16497777777777856</v>
      </c>
      <c r="M90" s="9">
        <f t="shared" si="12"/>
        <v>0.20881523538267197</v>
      </c>
      <c r="N90" s="12">
        <f t="shared" si="9"/>
        <v>0.49379113033659433</v>
      </c>
      <c r="O90" s="13">
        <f t="shared" si="13"/>
        <v>2.3944613001235604</v>
      </c>
      <c r="P90" s="13">
        <f t="shared" si="10"/>
        <v>15.324552320790787</v>
      </c>
    </row>
    <row r="91" spans="1:16" x14ac:dyDescent="0.2">
      <c r="A91" s="6">
        <v>111</v>
      </c>
      <c r="B91" s="7" t="s">
        <v>27</v>
      </c>
      <c r="C91" s="7">
        <v>9</v>
      </c>
      <c r="D91" s="7">
        <v>250</v>
      </c>
      <c r="E91" s="7">
        <v>1750</v>
      </c>
      <c r="F91" s="8">
        <v>5.0657706355003658</v>
      </c>
      <c r="G91" s="8">
        <v>5.12</v>
      </c>
      <c r="H91" s="8">
        <f t="shared" si="7"/>
        <v>0.98940832724616512</v>
      </c>
      <c r="I91" s="8">
        <v>3.2</v>
      </c>
      <c r="J91" s="8">
        <v>0.5</v>
      </c>
      <c r="K91" s="10">
        <f t="shared" si="8"/>
        <v>171.17263267831098</v>
      </c>
      <c r="L91" s="11">
        <f t="shared" si="11"/>
        <v>-5.4229364499634336E-2</v>
      </c>
      <c r="M91" s="9">
        <f t="shared" si="12"/>
        <v>0.20881523538267197</v>
      </c>
      <c r="N91" s="12">
        <f t="shared" si="9"/>
        <v>-0.16231264328083611</v>
      </c>
      <c r="O91" s="13">
        <f t="shared" si="13"/>
        <v>2.3944613001235604</v>
      </c>
      <c r="P91" s="13">
        <f t="shared" si="10"/>
        <v>15.324552320790787</v>
      </c>
    </row>
    <row r="92" spans="1:16" x14ac:dyDescent="0.2">
      <c r="A92" s="6">
        <v>98</v>
      </c>
      <c r="B92" s="7" t="s">
        <v>27</v>
      </c>
      <c r="C92" s="7">
        <v>7</v>
      </c>
      <c r="D92" s="7">
        <v>250</v>
      </c>
      <c r="E92" s="7">
        <v>2000</v>
      </c>
      <c r="F92" s="8">
        <v>5.2952177777777791</v>
      </c>
      <c r="G92" s="8">
        <v>5.12</v>
      </c>
      <c r="H92" s="8">
        <f t="shared" si="7"/>
        <v>1.0342222222222224</v>
      </c>
      <c r="I92" s="8">
        <v>3.2</v>
      </c>
      <c r="J92" s="8">
        <v>0.5</v>
      </c>
      <c r="K92" s="10">
        <f t="shared" si="8"/>
        <v>223.57241819207965</v>
      </c>
      <c r="L92" s="11">
        <f t="shared" si="11"/>
        <v>0.17521777777777903</v>
      </c>
      <c r="M92" s="9">
        <f t="shared" si="12"/>
        <v>0.18271333095983794</v>
      </c>
      <c r="N92" s="12">
        <f t="shared" si="9"/>
        <v>0.59936026854648849</v>
      </c>
      <c r="O92" s="13">
        <f t="shared" si="13"/>
        <v>2.7365272001412122</v>
      </c>
      <c r="P92" s="13">
        <f t="shared" si="10"/>
        <v>17.513774080903758</v>
      </c>
    </row>
    <row r="93" spans="1:16" x14ac:dyDescent="0.2">
      <c r="A93" s="6">
        <v>105</v>
      </c>
      <c r="B93" s="7" t="s">
        <v>27</v>
      </c>
      <c r="C93" s="7">
        <v>8</v>
      </c>
      <c r="D93" s="7">
        <v>250</v>
      </c>
      <c r="E93" s="7">
        <v>2000</v>
      </c>
      <c r="F93" s="8">
        <v>5.2037404444444455</v>
      </c>
      <c r="G93" s="8">
        <v>5.12</v>
      </c>
      <c r="H93" s="8">
        <f t="shared" si="7"/>
        <v>1.0163555555555557</v>
      </c>
      <c r="I93" s="8">
        <v>3.2</v>
      </c>
      <c r="J93" s="8">
        <v>0.5</v>
      </c>
      <c r="K93" s="10">
        <f t="shared" si="8"/>
        <v>223.57241819207965</v>
      </c>
      <c r="L93" s="11">
        <f t="shared" si="11"/>
        <v>8.3740444444445394E-2</v>
      </c>
      <c r="M93" s="9">
        <f t="shared" si="12"/>
        <v>0.18271333095983794</v>
      </c>
      <c r="N93" s="12">
        <f t="shared" si="9"/>
        <v>0.28644750496767363</v>
      </c>
      <c r="O93" s="13">
        <f t="shared" si="13"/>
        <v>2.7365272001412122</v>
      </c>
      <c r="P93" s="13">
        <f t="shared" si="10"/>
        <v>17.513774080903758</v>
      </c>
    </row>
    <row r="94" spans="1:16" x14ac:dyDescent="0.2">
      <c r="A94" s="6">
        <v>112</v>
      </c>
      <c r="B94" s="7" t="s">
        <v>27</v>
      </c>
      <c r="C94" s="14">
        <v>9</v>
      </c>
      <c r="D94" s="14">
        <v>250</v>
      </c>
      <c r="E94" s="14">
        <v>2000</v>
      </c>
      <c r="F94" s="8">
        <v>5.2667932797662536</v>
      </c>
      <c r="G94" s="8">
        <v>5.12</v>
      </c>
      <c r="H94" s="8">
        <f t="shared" si="7"/>
        <v>1.0286705624543464</v>
      </c>
      <c r="I94" s="8">
        <v>3.2</v>
      </c>
      <c r="J94" s="8">
        <v>0.5</v>
      </c>
      <c r="K94" s="10">
        <f t="shared" si="8"/>
        <v>223.57241819207965</v>
      </c>
      <c r="L94" s="11">
        <f t="shared" si="11"/>
        <v>0.14679327976625345</v>
      </c>
      <c r="M94" s="9">
        <f t="shared" si="12"/>
        <v>0.18271333095983794</v>
      </c>
      <c r="N94" s="12">
        <f t="shared" si="9"/>
        <v>0.50212975359786405</v>
      </c>
      <c r="O94" s="13">
        <f t="shared" si="13"/>
        <v>2.7365272001412122</v>
      </c>
      <c r="P94" s="13">
        <f t="shared" si="10"/>
        <v>17.513774080903758</v>
      </c>
    </row>
    <row r="95" spans="1:16" x14ac:dyDescent="0.2">
      <c r="A95" s="6">
        <v>125</v>
      </c>
      <c r="B95" s="7" t="s">
        <v>28</v>
      </c>
      <c r="C95" s="7">
        <v>8</v>
      </c>
      <c r="D95" s="7">
        <v>250</v>
      </c>
      <c r="E95" s="7">
        <v>750</v>
      </c>
      <c r="F95" s="8">
        <v>4.2052266666666673</v>
      </c>
      <c r="G95" s="8">
        <v>5.12</v>
      </c>
      <c r="H95" s="8">
        <f t="shared" si="7"/>
        <v>0.82133333333333347</v>
      </c>
      <c r="I95" s="8">
        <v>6.4</v>
      </c>
      <c r="J95" s="8">
        <v>0.5</v>
      </c>
      <c r="K95" s="10">
        <f t="shared" si="8"/>
        <v>31.43987130826121</v>
      </c>
      <c r="L95" s="11">
        <f t="shared" si="11"/>
        <v>-0.91477333333333277</v>
      </c>
      <c r="M95" s="9">
        <f t="shared" si="12"/>
        <v>0.48723554922623452</v>
      </c>
      <c r="N95" s="12">
        <f t="shared" si="9"/>
        <v>-0.58671143171027551</v>
      </c>
      <c r="O95" s="13">
        <f t="shared" si="13"/>
        <v>1.0261977000529545</v>
      </c>
      <c r="P95" s="13">
        <f t="shared" si="10"/>
        <v>13.135330560677819</v>
      </c>
    </row>
    <row r="96" spans="1:16" x14ac:dyDescent="0.2">
      <c r="A96" s="6">
        <v>126</v>
      </c>
      <c r="B96" s="7" t="s">
        <v>28</v>
      </c>
      <c r="C96" s="7">
        <v>8</v>
      </c>
      <c r="D96" s="7">
        <v>250</v>
      </c>
      <c r="E96" s="7">
        <v>1000</v>
      </c>
      <c r="F96" s="8">
        <v>4.3410773333333346</v>
      </c>
      <c r="G96" s="8">
        <v>5.12</v>
      </c>
      <c r="H96" s="8">
        <f t="shared" si="7"/>
        <v>0.84786666666666688</v>
      </c>
      <c r="I96" s="8">
        <v>6.4</v>
      </c>
      <c r="J96" s="8">
        <v>0.5</v>
      </c>
      <c r="K96" s="10">
        <f t="shared" si="8"/>
        <v>55.893104548019913</v>
      </c>
      <c r="L96" s="11">
        <f t="shared" si="11"/>
        <v>-0.77892266666666554</v>
      </c>
      <c r="M96" s="9">
        <f t="shared" si="12"/>
        <v>0.36542666191967588</v>
      </c>
      <c r="N96" s="12">
        <f t="shared" si="9"/>
        <v>-0.66610720754370534</v>
      </c>
      <c r="O96" s="13">
        <f t="shared" si="13"/>
        <v>1.3682636000706061</v>
      </c>
      <c r="P96" s="13">
        <f t="shared" si="10"/>
        <v>17.513774080903758</v>
      </c>
    </row>
    <row r="97" spans="1:16" x14ac:dyDescent="0.2">
      <c r="A97" s="6">
        <v>127</v>
      </c>
      <c r="B97" s="7" t="s">
        <v>28</v>
      </c>
      <c r="C97" s="7">
        <v>8</v>
      </c>
      <c r="D97" s="7">
        <v>250</v>
      </c>
      <c r="E97" s="7">
        <v>1250</v>
      </c>
      <c r="F97" s="8">
        <v>6.6819413333333344</v>
      </c>
      <c r="G97" s="8">
        <v>5.12</v>
      </c>
      <c r="H97" s="8">
        <f t="shared" si="7"/>
        <v>1.3050666666666668</v>
      </c>
      <c r="I97" s="8">
        <v>6.4</v>
      </c>
      <c r="J97" s="8">
        <v>0.5</v>
      </c>
      <c r="K97" s="10">
        <f t="shared" si="8"/>
        <v>87.332975856281124</v>
      </c>
      <c r="L97" s="11">
        <f t="shared" si="11"/>
        <v>1.5619413333333343</v>
      </c>
      <c r="M97" s="9">
        <f t="shared" si="12"/>
        <v>0.29234132953574077</v>
      </c>
      <c r="N97" s="12">
        <f t="shared" si="9"/>
        <v>1.6696464623794922</v>
      </c>
      <c r="O97" s="13">
        <f t="shared" si="13"/>
        <v>1.7103295000882572</v>
      </c>
      <c r="P97" s="13">
        <f t="shared" si="10"/>
        <v>21.892217601129694</v>
      </c>
    </row>
    <row r="98" spans="1:16" x14ac:dyDescent="0.2">
      <c r="A98" s="6">
        <v>137</v>
      </c>
      <c r="B98" s="7" t="s">
        <v>28</v>
      </c>
      <c r="C98" s="7">
        <v>9</v>
      </c>
      <c r="D98" s="7">
        <v>250</v>
      </c>
      <c r="E98" s="7">
        <v>1250</v>
      </c>
      <c r="F98" s="8">
        <v>4.5979875555555569</v>
      </c>
      <c r="G98" s="8">
        <v>5.12</v>
      </c>
      <c r="H98" s="8">
        <f t="shared" si="7"/>
        <v>0.89804444444444465</v>
      </c>
      <c r="I98" s="8">
        <v>6.4</v>
      </c>
      <c r="J98" s="8">
        <v>0.5</v>
      </c>
      <c r="K98" s="10">
        <f t="shared" si="8"/>
        <v>87.332975856281124</v>
      </c>
      <c r="L98" s="11">
        <f t="shared" si="11"/>
        <v>-0.52201244444444317</v>
      </c>
      <c r="M98" s="9">
        <f t="shared" si="12"/>
        <v>0.29234132953574077</v>
      </c>
      <c r="N98" s="12">
        <f t="shared" si="9"/>
        <v>-0.55800830196657103</v>
      </c>
      <c r="O98" s="13">
        <f t="shared" si="13"/>
        <v>1.7103295000882572</v>
      </c>
      <c r="P98" s="13">
        <f t="shared" si="10"/>
        <v>21.892217601129694</v>
      </c>
    </row>
    <row r="99" spans="1:16" x14ac:dyDescent="0.2">
      <c r="A99" s="6">
        <v>128</v>
      </c>
      <c r="B99" s="7" t="s">
        <v>28</v>
      </c>
      <c r="C99" s="7">
        <v>8</v>
      </c>
      <c r="D99" s="7">
        <v>250</v>
      </c>
      <c r="E99" s="7">
        <v>1500</v>
      </c>
      <c r="F99" s="8">
        <v>3.9483164444444454</v>
      </c>
      <c r="G99" s="8">
        <v>5.12</v>
      </c>
      <c r="H99" s="8">
        <f t="shared" si="7"/>
        <v>0.77115555555555571</v>
      </c>
      <c r="I99" s="8">
        <v>6.4</v>
      </c>
      <c r="J99" s="8">
        <v>0.5</v>
      </c>
      <c r="K99" s="10">
        <f t="shared" si="8"/>
        <v>125.75948523304484</v>
      </c>
      <c r="L99" s="11">
        <f t="shared" si="11"/>
        <v>-1.1716835555555547</v>
      </c>
      <c r="M99" s="9">
        <f t="shared" si="12"/>
        <v>0.24361777461311726</v>
      </c>
      <c r="N99" s="12">
        <f t="shared" si="9"/>
        <v>-1.502973712376223</v>
      </c>
      <c r="O99" s="13">
        <f t="shared" si="13"/>
        <v>2.052395400105909</v>
      </c>
      <c r="P99" s="13">
        <f t="shared" si="10"/>
        <v>26.270661121355637</v>
      </c>
    </row>
    <row r="100" spans="1:16" x14ac:dyDescent="0.2">
      <c r="A100" s="6">
        <v>138</v>
      </c>
      <c r="B100" s="7" t="s">
        <v>28</v>
      </c>
      <c r="C100" s="7">
        <v>9</v>
      </c>
      <c r="D100" s="7">
        <v>250</v>
      </c>
      <c r="E100" s="7">
        <v>1500</v>
      </c>
      <c r="F100" s="8">
        <v>4.993024000000001</v>
      </c>
      <c r="G100" s="8">
        <v>5.12</v>
      </c>
      <c r="H100" s="8">
        <f t="shared" si="7"/>
        <v>0.97520000000000018</v>
      </c>
      <c r="I100" s="8">
        <v>6.4</v>
      </c>
      <c r="J100" s="8">
        <v>0.5</v>
      </c>
      <c r="K100" s="10">
        <f t="shared" si="8"/>
        <v>125.75948523304484</v>
      </c>
      <c r="L100" s="11">
        <f t="shared" si="11"/>
        <v>-0.12697599999999909</v>
      </c>
      <c r="M100" s="9">
        <f t="shared" si="12"/>
        <v>0.24361777461311726</v>
      </c>
      <c r="N100" s="12">
        <f t="shared" si="9"/>
        <v>-0.16287809895240379</v>
      </c>
      <c r="O100" s="13">
        <f t="shared" si="13"/>
        <v>2.052395400105909</v>
      </c>
      <c r="P100" s="13">
        <f t="shared" si="10"/>
        <v>26.270661121355637</v>
      </c>
    </row>
    <row r="101" spans="1:16" x14ac:dyDescent="0.2">
      <c r="A101" s="6">
        <v>118</v>
      </c>
      <c r="B101" s="7" t="s">
        <v>28</v>
      </c>
      <c r="C101" s="7">
        <v>7</v>
      </c>
      <c r="D101" s="7">
        <v>250</v>
      </c>
      <c r="E101" s="7">
        <v>1750</v>
      </c>
      <c r="F101" s="8">
        <v>3.4276693333333341</v>
      </c>
      <c r="G101" s="8">
        <v>5.12</v>
      </c>
      <c r="H101" s="8">
        <f t="shared" si="7"/>
        <v>0.66946666666666677</v>
      </c>
      <c r="I101" s="8">
        <v>6.4</v>
      </c>
      <c r="J101" s="8">
        <v>0.5</v>
      </c>
      <c r="K101" s="10">
        <f t="shared" si="8"/>
        <v>171.17263267831098</v>
      </c>
      <c r="L101" s="11">
        <f t="shared" si="11"/>
        <v>-1.692330666666666</v>
      </c>
      <c r="M101" s="9">
        <f t="shared" si="12"/>
        <v>0.20881523538267197</v>
      </c>
      <c r="N101" s="12">
        <f t="shared" si="9"/>
        <v>-2.5326376802160229</v>
      </c>
      <c r="O101" s="13">
        <f t="shared" si="13"/>
        <v>2.3944613001235604</v>
      </c>
      <c r="P101" s="13">
        <f t="shared" si="10"/>
        <v>30.649104641581573</v>
      </c>
    </row>
    <row r="102" spans="1:16" x14ac:dyDescent="0.2">
      <c r="A102" s="6">
        <v>119</v>
      </c>
      <c r="B102" s="7" t="s">
        <v>28</v>
      </c>
      <c r="C102" s="7">
        <v>7</v>
      </c>
      <c r="D102" s="7">
        <v>250</v>
      </c>
      <c r="E102" s="7">
        <v>1750</v>
      </c>
      <c r="F102" s="8">
        <v>3.9553706666666675</v>
      </c>
      <c r="G102" s="8">
        <v>5.12</v>
      </c>
      <c r="H102" s="8">
        <f t="shared" si="7"/>
        <v>0.77253333333333352</v>
      </c>
      <c r="I102" s="8">
        <v>6.4</v>
      </c>
      <c r="J102" s="8">
        <v>0.5</v>
      </c>
      <c r="K102" s="10">
        <f t="shared" si="8"/>
        <v>171.17263267831098</v>
      </c>
      <c r="L102" s="11">
        <f t="shared" si="11"/>
        <v>-1.1646293333333326</v>
      </c>
      <c r="M102" s="9">
        <f t="shared" si="12"/>
        <v>0.20881523538267197</v>
      </c>
      <c r="N102" s="12">
        <f t="shared" si="9"/>
        <v>-1.7429124172846042</v>
      </c>
      <c r="O102" s="13">
        <f t="shared" si="13"/>
        <v>2.3944613001235604</v>
      </c>
      <c r="P102" s="13">
        <f t="shared" si="10"/>
        <v>30.649104641581573</v>
      </c>
    </row>
    <row r="103" spans="1:16" x14ac:dyDescent="0.2">
      <c r="A103" s="6">
        <v>120</v>
      </c>
      <c r="B103" s="7" t="s">
        <v>28</v>
      </c>
      <c r="C103" s="7">
        <v>7</v>
      </c>
      <c r="D103" s="7">
        <v>250</v>
      </c>
      <c r="E103" s="7">
        <v>1750</v>
      </c>
      <c r="F103" s="8">
        <v>3.7867520000000008</v>
      </c>
      <c r="G103" s="8">
        <v>5.12</v>
      </c>
      <c r="H103" s="8">
        <f t="shared" si="7"/>
        <v>0.73960000000000015</v>
      </c>
      <c r="I103" s="8">
        <v>6.4</v>
      </c>
      <c r="J103" s="8">
        <v>0.5</v>
      </c>
      <c r="K103" s="10">
        <f t="shared" si="8"/>
        <v>171.17263267831098</v>
      </c>
      <c r="L103" s="11">
        <f t="shared" si="11"/>
        <v>-1.3332479999999993</v>
      </c>
      <c r="M103" s="9">
        <f t="shared" si="12"/>
        <v>0.20881523538267197</v>
      </c>
      <c r="N103" s="12">
        <f t="shared" si="9"/>
        <v>-1.9952567121669593</v>
      </c>
      <c r="O103" s="13">
        <f t="shared" si="13"/>
        <v>2.3944613001235604</v>
      </c>
      <c r="P103" s="13">
        <f t="shared" si="10"/>
        <v>30.649104641581573</v>
      </c>
    </row>
    <row r="104" spans="1:16" x14ac:dyDescent="0.2">
      <c r="A104" s="6">
        <v>121</v>
      </c>
      <c r="B104" s="7" t="s">
        <v>28</v>
      </c>
      <c r="C104" s="7">
        <v>7</v>
      </c>
      <c r="D104" s="7">
        <v>250</v>
      </c>
      <c r="E104" s="7">
        <v>1750</v>
      </c>
      <c r="F104" s="8">
        <v>4.2987520000000012</v>
      </c>
      <c r="G104" s="8">
        <v>5.12</v>
      </c>
      <c r="H104" s="8">
        <f t="shared" si="7"/>
        <v>0.83960000000000024</v>
      </c>
      <c r="I104" s="8">
        <v>6.4</v>
      </c>
      <c r="J104" s="8">
        <v>0.5</v>
      </c>
      <c r="K104" s="10">
        <f t="shared" si="8"/>
        <v>171.17263267831098</v>
      </c>
      <c r="L104" s="11">
        <f t="shared" si="11"/>
        <v>-0.82124799999999887</v>
      </c>
      <c r="M104" s="9">
        <f t="shared" si="12"/>
        <v>0.20881523538267197</v>
      </c>
      <c r="N104" s="12">
        <f t="shared" si="9"/>
        <v>-1.2290290961274193</v>
      </c>
      <c r="O104" s="13">
        <f t="shared" si="13"/>
        <v>2.3944613001235604</v>
      </c>
      <c r="P104" s="13">
        <f t="shared" si="10"/>
        <v>30.649104641581573</v>
      </c>
    </row>
    <row r="105" spans="1:16" x14ac:dyDescent="0.2">
      <c r="A105" s="6">
        <v>129</v>
      </c>
      <c r="B105" s="7" t="s">
        <v>28</v>
      </c>
      <c r="C105" s="7">
        <v>8</v>
      </c>
      <c r="D105" s="7">
        <v>250</v>
      </c>
      <c r="E105" s="7">
        <v>1750</v>
      </c>
      <c r="F105" s="8">
        <v>4.0991857777777785</v>
      </c>
      <c r="G105" s="8">
        <v>5.12</v>
      </c>
      <c r="H105" s="8">
        <f t="shared" si="7"/>
        <v>0.80062222222222235</v>
      </c>
      <c r="I105" s="8">
        <v>6.4</v>
      </c>
      <c r="J105" s="8">
        <v>0.5</v>
      </c>
      <c r="K105" s="10">
        <f t="shared" si="8"/>
        <v>171.17263267831098</v>
      </c>
      <c r="L105" s="11">
        <f t="shared" si="11"/>
        <v>-1.0208142222222216</v>
      </c>
      <c r="M105" s="9">
        <f t="shared" si="12"/>
        <v>0.20881523538267197</v>
      </c>
      <c r="N105" s="12">
        <f t="shared" si="9"/>
        <v>-1.5276875935792762</v>
      </c>
      <c r="O105" s="13">
        <f t="shared" si="13"/>
        <v>2.3944613001235604</v>
      </c>
      <c r="P105" s="13">
        <f t="shared" si="10"/>
        <v>30.649104641581573</v>
      </c>
    </row>
    <row r="106" spans="1:16" x14ac:dyDescent="0.2">
      <c r="A106" s="6">
        <v>130</v>
      </c>
      <c r="B106" s="7" t="s">
        <v>28</v>
      </c>
      <c r="C106" s="7">
        <v>8</v>
      </c>
      <c r="D106" s="7">
        <v>250</v>
      </c>
      <c r="E106" s="7">
        <v>1750</v>
      </c>
      <c r="F106" s="8">
        <v>4.4953600000000007</v>
      </c>
      <c r="G106" s="8">
        <v>5.12</v>
      </c>
      <c r="H106" s="8">
        <f t="shared" si="7"/>
        <v>0.87800000000000011</v>
      </c>
      <c r="I106" s="8">
        <v>6.4</v>
      </c>
      <c r="J106" s="8">
        <v>0.5</v>
      </c>
      <c r="K106" s="10">
        <f t="shared" si="8"/>
        <v>171.17263267831098</v>
      </c>
      <c r="L106" s="11">
        <f t="shared" si="11"/>
        <v>-0.62463999999999942</v>
      </c>
      <c r="M106" s="9">
        <f t="shared" si="12"/>
        <v>0.20881523538267197</v>
      </c>
      <c r="N106" s="12">
        <f t="shared" si="9"/>
        <v>-0.93479769156823711</v>
      </c>
      <c r="O106" s="13">
        <f t="shared" si="13"/>
        <v>2.3944613001235604</v>
      </c>
      <c r="P106" s="13">
        <f t="shared" si="10"/>
        <v>30.649104641581573</v>
      </c>
    </row>
    <row r="107" spans="1:16" x14ac:dyDescent="0.2">
      <c r="A107" s="6">
        <v>131</v>
      </c>
      <c r="B107" s="7" t="s">
        <v>28</v>
      </c>
      <c r="C107" s="7">
        <v>8</v>
      </c>
      <c r="D107" s="7">
        <v>250</v>
      </c>
      <c r="E107" s="7">
        <v>1750</v>
      </c>
      <c r="F107" s="8">
        <v>4.1201208888888896</v>
      </c>
      <c r="G107" s="8">
        <v>5.12</v>
      </c>
      <c r="H107" s="8">
        <f t="shared" si="7"/>
        <v>0.80471111111111127</v>
      </c>
      <c r="I107" s="8">
        <v>6.4</v>
      </c>
      <c r="J107" s="8">
        <v>0.5</v>
      </c>
      <c r="K107" s="10">
        <f t="shared" si="8"/>
        <v>171.17263267831098</v>
      </c>
      <c r="L107" s="11">
        <f t="shared" si="11"/>
        <v>-0.9998791111111105</v>
      </c>
      <c r="M107" s="9">
        <f t="shared" si="12"/>
        <v>0.20881523538267197</v>
      </c>
      <c r="N107" s="12">
        <f t="shared" si="9"/>
        <v>-1.4963573977234372</v>
      </c>
      <c r="O107" s="13">
        <f t="shared" si="13"/>
        <v>2.3944613001235604</v>
      </c>
      <c r="P107" s="13">
        <f t="shared" si="10"/>
        <v>30.649104641581573</v>
      </c>
    </row>
    <row r="108" spans="1:16" x14ac:dyDescent="0.2">
      <c r="A108" s="6">
        <v>139</v>
      </c>
      <c r="B108" s="7" t="s">
        <v>28</v>
      </c>
      <c r="C108" s="7">
        <v>9</v>
      </c>
      <c r="D108" s="7">
        <v>250</v>
      </c>
      <c r="E108" s="7">
        <v>1750</v>
      </c>
      <c r="F108" s="8">
        <v>4.8535324444444452</v>
      </c>
      <c r="G108" s="8">
        <v>5.12</v>
      </c>
      <c r="H108" s="8">
        <f t="shared" si="7"/>
        <v>0.94795555555555566</v>
      </c>
      <c r="I108" s="8">
        <v>6.4</v>
      </c>
      <c r="J108" s="8">
        <v>0.5</v>
      </c>
      <c r="K108" s="10">
        <f t="shared" si="8"/>
        <v>171.17263267831098</v>
      </c>
      <c r="L108" s="11">
        <f t="shared" si="11"/>
        <v>-0.2664675555555549</v>
      </c>
      <c r="M108" s="9">
        <f t="shared" si="12"/>
        <v>0.20881523538267197</v>
      </c>
      <c r="N108" s="12">
        <f t="shared" si="9"/>
        <v>-0.39877890594768817</v>
      </c>
      <c r="O108" s="13">
        <f t="shared" si="13"/>
        <v>2.3944613001235604</v>
      </c>
      <c r="P108" s="13">
        <f t="shared" si="10"/>
        <v>30.649104641581573</v>
      </c>
    </row>
    <row r="109" spans="1:16" x14ac:dyDescent="0.2">
      <c r="A109" s="6">
        <v>122</v>
      </c>
      <c r="B109" s="7" t="s">
        <v>28</v>
      </c>
      <c r="C109" s="7">
        <v>7</v>
      </c>
      <c r="D109" s="7">
        <v>250</v>
      </c>
      <c r="E109" s="7">
        <v>2000</v>
      </c>
      <c r="F109" s="8">
        <v>3.707790222222223</v>
      </c>
      <c r="G109" s="8">
        <v>5.12</v>
      </c>
      <c r="H109" s="8">
        <f t="shared" si="7"/>
        <v>0.72417777777777792</v>
      </c>
      <c r="I109" s="8">
        <v>6.4</v>
      </c>
      <c r="J109" s="8">
        <v>0.5</v>
      </c>
      <c r="K109" s="10">
        <f t="shared" si="8"/>
        <v>223.57241819207965</v>
      </c>
      <c r="L109" s="11">
        <f t="shared" si="11"/>
        <v>-1.4122097777777771</v>
      </c>
      <c r="M109" s="9">
        <f t="shared" si="12"/>
        <v>0.18271333095983794</v>
      </c>
      <c r="N109" s="12">
        <f t="shared" si="9"/>
        <v>-2.4153440432464151</v>
      </c>
      <c r="O109" s="13">
        <f t="shared" si="13"/>
        <v>2.7365272001412122</v>
      </c>
      <c r="P109" s="13">
        <f t="shared" si="10"/>
        <v>35.027548161807516</v>
      </c>
    </row>
    <row r="110" spans="1:16" x14ac:dyDescent="0.2">
      <c r="A110" s="6">
        <v>132</v>
      </c>
      <c r="B110" s="7" t="s">
        <v>28</v>
      </c>
      <c r="C110" s="7">
        <v>8</v>
      </c>
      <c r="D110" s="7">
        <v>250</v>
      </c>
      <c r="E110" s="7">
        <v>2000</v>
      </c>
      <c r="F110" s="8">
        <v>4.7076693333333344</v>
      </c>
      <c r="G110" s="8">
        <v>5.12</v>
      </c>
      <c r="H110" s="8">
        <f t="shared" si="7"/>
        <v>0.91946666666666688</v>
      </c>
      <c r="I110" s="8">
        <v>6.4</v>
      </c>
      <c r="J110" s="8">
        <v>0.5</v>
      </c>
      <c r="K110" s="10">
        <f t="shared" si="8"/>
        <v>223.57241819207965</v>
      </c>
      <c r="L110" s="11">
        <f t="shared" si="11"/>
        <v>-0.41233066666666573</v>
      </c>
      <c r="M110" s="9">
        <f t="shared" si="12"/>
        <v>0.18271333095983794</v>
      </c>
      <c r="N110" s="12">
        <f t="shared" si="9"/>
        <v>-0.70522130299105645</v>
      </c>
      <c r="O110" s="13">
        <f t="shared" si="13"/>
        <v>2.7365272001412122</v>
      </c>
      <c r="P110" s="13">
        <f t="shared" si="10"/>
        <v>35.027548161807516</v>
      </c>
    </row>
    <row r="111" spans="1:16" x14ac:dyDescent="0.2">
      <c r="A111" s="6">
        <v>123</v>
      </c>
      <c r="B111" s="7" t="s">
        <v>28</v>
      </c>
      <c r="C111" s="7">
        <v>7</v>
      </c>
      <c r="D111" s="7">
        <v>250</v>
      </c>
      <c r="E111" s="7">
        <v>2250</v>
      </c>
      <c r="F111" s="8">
        <v>3.8070044444444453</v>
      </c>
      <c r="G111" s="8">
        <v>5.12</v>
      </c>
      <c r="H111" s="8">
        <f t="shared" si="7"/>
        <v>0.74355555555555575</v>
      </c>
      <c r="I111" s="8">
        <v>6.4</v>
      </c>
      <c r="J111" s="8">
        <v>0.5</v>
      </c>
      <c r="K111" s="10">
        <f t="shared" si="8"/>
        <v>282.95884177435096</v>
      </c>
      <c r="L111" s="11">
        <f t="shared" si="11"/>
        <v>-1.3129955555555548</v>
      </c>
      <c r="M111" s="9">
        <f t="shared" si="12"/>
        <v>0.16241184974207815</v>
      </c>
      <c r="N111" s="12">
        <f t="shared" si="9"/>
        <v>-2.5263619111703663</v>
      </c>
      <c r="O111" s="13">
        <f t="shared" si="13"/>
        <v>3.0785931001588644</v>
      </c>
      <c r="P111" s="13">
        <f t="shared" si="10"/>
        <v>39.405991682033466</v>
      </c>
    </row>
    <row r="112" spans="1:16" ht="17" thickBot="1" x14ac:dyDescent="0.25">
      <c r="A112" s="15">
        <v>133</v>
      </c>
      <c r="B112" s="16" t="s">
        <v>28</v>
      </c>
      <c r="C112" s="16">
        <v>8</v>
      </c>
      <c r="D112" s="16">
        <v>250</v>
      </c>
      <c r="E112" s="16">
        <v>2250</v>
      </c>
      <c r="F112" s="17">
        <v>4.590933333333334</v>
      </c>
      <c r="G112" s="17">
        <v>5.12</v>
      </c>
      <c r="H112" s="17">
        <f t="shared" si="7"/>
        <v>0.89666666666666672</v>
      </c>
      <c r="I112" s="8">
        <v>6.4</v>
      </c>
      <c r="J112" s="8">
        <v>0.5</v>
      </c>
      <c r="K112" s="10">
        <f t="shared" si="8"/>
        <v>282.95884177435096</v>
      </c>
      <c r="L112" s="11">
        <f t="shared" si="11"/>
        <v>-0.52906666666666613</v>
      </c>
      <c r="M112" s="9">
        <f t="shared" si="12"/>
        <v>0.16241184974207815</v>
      </c>
      <c r="N112" s="12">
        <f t="shared" si="9"/>
        <v>-1.0179881184525301</v>
      </c>
      <c r="O112" s="13">
        <f t="shared" si="13"/>
        <v>3.0785931001588644</v>
      </c>
      <c r="P112" s="13">
        <f t="shared" si="10"/>
        <v>39.405991682033466</v>
      </c>
    </row>
    <row r="113" spans="6:16" ht="17" thickTop="1" x14ac:dyDescent="0.2">
      <c r="F113" s="21"/>
      <c r="G113" s="21"/>
      <c r="H113" s="21"/>
      <c r="I113" s="21"/>
      <c r="J113" s="21"/>
      <c r="K113" s="22"/>
      <c r="L113" s="23"/>
      <c r="O113" s="25"/>
      <c r="P113" s="25"/>
    </row>
    <row r="114" spans="6:16" x14ac:dyDescent="0.2">
      <c r="F114" s="21"/>
      <c r="G114" s="21"/>
      <c r="H114" s="21"/>
      <c r="I114" s="21"/>
      <c r="J114" s="21"/>
      <c r="K114" s="22"/>
      <c r="L114" s="23"/>
      <c r="O114" s="25"/>
      <c r="P114" s="25"/>
    </row>
    <row r="115" spans="6:16" x14ac:dyDescent="0.2">
      <c r="F115" s="21"/>
      <c r="G115" s="21"/>
      <c r="H115" s="21"/>
      <c r="I115" s="21"/>
      <c r="J115" s="21"/>
      <c r="K115" s="22"/>
      <c r="L115" s="23"/>
      <c r="O115" s="25"/>
      <c r="P115" s="25"/>
    </row>
    <row r="116" spans="6:16" x14ac:dyDescent="0.2">
      <c r="F116" s="21"/>
      <c r="G116" s="21"/>
      <c r="H116" s="21"/>
      <c r="I116" s="21"/>
      <c r="J116" s="21"/>
      <c r="K116" s="22"/>
      <c r="L116" s="23"/>
      <c r="O116" s="25"/>
      <c r="P116" s="25"/>
    </row>
    <row r="117" spans="6:16" x14ac:dyDescent="0.2">
      <c r="F117" s="21"/>
      <c r="G117" s="21"/>
      <c r="H117" s="21"/>
      <c r="I117" s="21"/>
      <c r="J117" s="21"/>
      <c r="K117" s="22"/>
      <c r="L117" s="23"/>
      <c r="O117" s="25"/>
      <c r="P117" s="25"/>
    </row>
    <row r="118" spans="6:16" x14ac:dyDescent="0.2">
      <c r="F118" s="21"/>
      <c r="G118" s="21"/>
      <c r="H118" s="21"/>
      <c r="I118" s="21"/>
      <c r="J118" s="21"/>
      <c r="K118" s="22"/>
      <c r="L118" s="23"/>
      <c r="O118" s="25"/>
      <c r="P118" s="25"/>
    </row>
    <row r="119" spans="6:16" x14ac:dyDescent="0.2">
      <c r="F119" s="21"/>
      <c r="G119" s="21"/>
      <c r="H119" s="21"/>
      <c r="I119" s="21"/>
      <c r="J119" s="21"/>
      <c r="K119" s="22"/>
      <c r="L119" s="23"/>
      <c r="O119" s="25"/>
      <c r="P119" s="25"/>
    </row>
    <row r="120" spans="6:16" x14ac:dyDescent="0.2">
      <c r="F120" s="21"/>
      <c r="G120" s="21"/>
      <c r="H120" s="21"/>
      <c r="I120" s="21"/>
      <c r="J120" s="21"/>
      <c r="K120" s="22"/>
      <c r="L120" s="23"/>
      <c r="O120" s="25"/>
      <c r="P120" s="25"/>
    </row>
    <row r="121" spans="6:16" x14ac:dyDescent="0.2">
      <c r="F121" s="21"/>
      <c r="G121" s="21"/>
      <c r="H121" s="21"/>
      <c r="I121" s="21"/>
      <c r="J121" s="21"/>
      <c r="K121" s="22"/>
      <c r="L121" s="23"/>
      <c r="O121" s="25"/>
      <c r="P121" s="25"/>
    </row>
    <row r="122" spans="6:16" x14ac:dyDescent="0.2">
      <c r="F122" s="21"/>
      <c r="G122" s="21"/>
      <c r="H122" s="21"/>
      <c r="I122" s="21"/>
      <c r="J122" s="21"/>
      <c r="K122" s="22"/>
      <c r="L122" s="23"/>
      <c r="O122" s="25"/>
      <c r="P122" s="25"/>
    </row>
    <row r="123" spans="6:16" x14ac:dyDescent="0.2">
      <c r="F123" s="21"/>
      <c r="G123" s="21"/>
      <c r="H123" s="21"/>
      <c r="I123" s="21"/>
      <c r="J123" s="21"/>
      <c r="K123" s="22"/>
      <c r="L123" s="23"/>
      <c r="O123" s="25"/>
      <c r="P123" s="25"/>
    </row>
    <row r="124" spans="6:16" x14ac:dyDescent="0.2">
      <c r="F124" s="21"/>
      <c r="G124" s="21"/>
      <c r="H124" s="21"/>
      <c r="I124" s="21"/>
      <c r="J124" s="21"/>
      <c r="K124" s="22"/>
      <c r="L124" s="23"/>
      <c r="O124" s="25"/>
      <c r="P124" s="25"/>
    </row>
    <row r="125" spans="6:16" x14ac:dyDescent="0.2">
      <c r="F125" s="21"/>
      <c r="G125" s="21"/>
      <c r="H125" s="21"/>
      <c r="I125" s="21"/>
      <c r="J125" s="21"/>
      <c r="K125" s="22"/>
      <c r="L125" s="23"/>
      <c r="O125" s="25"/>
      <c r="P125" s="25"/>
    </row>
    <row r="126" spans="6:16" x14ac:dyDescent="0.2">
      <c r="F126" s="21"/>
      <c r="G126" s="21"/>
      <c r="H126" s="21"/>
      <c r="I126" s="21"/>
      <c r="J126" s="21"/>
      <c r="K126" s="22"/>
      <c r="L126" s="23"/>
      <c r="O126" s="25"/>
      <c r="P126" s="25"/>
    </row>
    <row r="127" spans="6:16" x14ac:dyDescent="0.2">
      <c r="F127" s="21"/>
      <c r="G127" s="21"/>
      <c r="H127" s="21"/>
      <c r="I127" s="21"/>
      <c r="J127" s="21"/>
      <c r="K127" s="22"/>
      <c r="L127" s="23"/>
      <c r="O127" s="25"/>
      <c r="P127" s="25"/>
    </row>
    <row r="128" spans="6:16" x14ac:dyDescent="0.2">
      <c r="F128" s="21"/>
      <c r="G128" s="21"/>
      <c r="H128" s="21"/>
      <c r="I128" s="21"/>
      <c r="J128" s="21"/>
      <c r="K128" s="22"/>
      <c r="L128" s="23"/>
      <c r="O128" s="25"/>
      <c r="P128" s="25"/>
    </row>
    <row r="129" spans="15:15" x14ac:dyDescent="0.2">
      <c r="O129" s="2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deltaVvsLambda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 Gholizadeh</dc:creator>
  <cp:lastModifiedBy>Ali Gholizadeh</cp:lastModifiedBy>
  <dcterms:created xsi:type="dcterms:W3CDTF">2025-12-20T12:59:34Z</dcterms:created>
  <dcterms:modified xsi:type="dcterms:W3CDTF">2025-12-20T13:02:58Z</dcterms:modified>
</cp:coreProperties>
</file>