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inelaboury/EDDy Lab Dropbox/Antoine Laboury/ITEM project/Paper2 Ichthy and Eosauropt disparity on both side of the TJ limit/Infos_supp/Ichthyosaurians/"/>
    </mc:Choice>
  </mc:AlternateContent>
  <xr:revisionPtr revIDLastSave="0" documentId="13_ncr:1_{006C0458-A2C1-B741-AA63-5CD8569DCBBB}" xr6:coauthVersionLast="47" xr6:coauthVersionMax="47" xr10:uidLastSave="{00000000-0000-0000-0000-000000000000}"/>
  <bookViews>
    <workbookView xWindow="0" yWindow="500" windowWidth="28800" windowHeight="15940" xr2:uid="{4FBCDD28-4C16-1F40-9E55-4A7A0A5A3290}"/>
  </bookViews>
  <sheets>
    <sheet name="Ichthyosaurian_specimens_traits" sheetId="1" r:id="rId1"/>
    <sheet name="Ichthyosaurian_traits" sheetId="2" r:id="rId2"/>
    <sheet name="Ichthyosaurian_size" sheetId="3" r:id="rId3"/>
    <sheet name="brachial_crural_index" sheetId="4" r:id="rId4"/>
    <sheet name="Ichthyosaurian_dorsal_centra" sheetId="6" r:id="rId5"/>
    <sheet name="Phylogenetic_taxa_ages" sheetId="5" r:id="rId6"/>
    <sheet name="Craniodental_PCoA_scores" sheetId="7" r:id="rId7"/>
    <sheet name="Postcranial_PCoA_scores" sheetId="8" r:id="rId8"/>
    <sheet name="Whole_body_PCoA_scores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4" i="2" l="1"/>
  <c r="AP24" i="2"/>
  <c r="AO24" i="2"/>
  <c r="AN24" i="2"/>
  <c r="AM24" i="2"/>
  <c r="AL24" i="2"/>
  <c r="AK24" i="2"/>
  <c r="AJ24" i="2"/>
  <c r="AI24" i="2"/>
  <c r="AH24" i="2"/>
  <c r="AG24" i="2"/>
  <c r="AF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AA23" i="2"/>
  <c r="Z23" i="2"/>
  <c r="Y23" i="2"/>
  <c r="X23" i="2"/>
  <c r="V23" i="2"/>
  <c r="U23" i="2"/>
  <c r="T23" i="2"/>
  <c r="S23" i="2"/>
  <c r="R23" i="2"/>
  <c r="P23" i="2"/>
  <c r="O23" i="2"/>
  <c r="N23" i="2"/>
  <c r="M23" i="2"/>
  <c r="K23" i="2"/>
  <c r="J23" i="2"/>
  <c r="H23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K22" i="2"/>
  <c r="J22" i="2"/>
  <c r="I22" i="2"/>
  <c r="H22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H33" i="6"/>
  <c r="H31" i="6"/>
  <c r="H32" i="6" l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CC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H34" i="6"/>
  <c r="H17" i="6"/>
  <c r="H12" i="6"/>
  <c r="H3" i="6"/>
  <c r="CP21" i="1"/>
  <c r="H2" i="6"/>
  <c r="H15" i="6" l="1"/>
  <c r="H14" i="6"/>
  <c r="H6" i="6"/>
  <c r="H4" i="6"/>
  <c r="H5" i="6"/>
  <c r="H7" i="6"/>
  <c r="H8" i="6"/>
  <c r="H9" i="6"/>
  <c r="H10" i="6"/>
  <c r="H11" i="6"/>
  <c r="H13" i="6"/>
  <c r="H16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D33" i="3"/>
  <c r="C33" i="3"/>
  <c r="C32" i="3"/>
  <c r="D31" i="3"/>
  <c r="C31" i="3"/>
  <c r="D29" i="3"/>
  <c r="C29" i="3"/>
  <c r="D28" i="3"/>
  <c r="C28" i="3"/>
  <c r="D27" i="3"/>
  <c r="C27" i="3"/>
  <c r="D26" i="3"/>
  <c r="C26" i="3"/>
  <c r="D24" i="3"/>
  <c r="C24" i="3"/>
  <c r="D23" i="3"/>
  <c r="C23" i="3"/>
  <c r="D22" i="3"/>
  <c r="C22" i="3"/>
  <c r="D21" i="3"/>
  <c r="C21" i="3"/>
  <c r="D19" i="3"/>
  <c r="C19" i="3"/>
  <c r="D18" i="3"/>
  <c r="C18" i="3"/>
  <c r="D16" i="3"/>
  <c r="C16" i="3"/>
  <c r="D15" i="3"/>
  <c r="C15" i="3"/>
  <c r="C14" i="3"/>
  <c r="D13" i="3"/>
  <c r="C13" i="3"/>
  <c r="D11" i="3"/>
  <c r="C11" i="3"/>
  <c r="D10" i="3"/>
  <c r="D8" i="3"/>
  <c r="C8" i="3"/>
  <c r="C7" i="3"/>
  <c r="D3" i="3"/>
  <c r="C3" i="3"/>
  <c r="D2" i="3"/>
  <c r="C2" i="3"/>
  <c r="AQ33" i="2"/>
  <c r="AP33" i="2"/>
  <c r="AO33" i="2"/>
  <c r="AN33" i="2"/>
  <c r="AM33" i="2"/>
  <c r="AL33" i="2"/>
  <c r="AK33" i="2"/>
  <c r="AJ33" i="2"/>
  <c r="AI33" i="2"/>
  <c r="AH33" i="2"/>
  <c r="AG33" i="2"/>
  <c r="AF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K32" i="2"/>
  <c r="J32" i="2"/>
  <c r="I32" i="2"/>
  <c r="H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AP30" i="2"/>
  <c r="AL30" i="2"/>
  <c r="AA30" i="2"/>
  <c r="Z30" i="2"/>
  <c r="Y30" i="2"/>
  <c r="X30" i="2"/>
  <c r="V30" i="2"/>
  <c r="U30" i="2"/>
  <c r="J30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A29" i="2"/>
  <c r="Z29" i="2"/>
  <c r="Y29" i="2"/>
  <c r="X29" i="2"/>
  <c r="W29" i="2"/>
  <c r="V29" i="2"/>
  <c r="T29" i="2"/>
  <c r="S29" i="2"/>
  <c r="R29" i="2"/>
  <c r="Q29" i="2"/>
  <c r="P29" i="2"/>
  <c r="O29" i="2"/>
  <c r="N29" i="2"/>
  <c r="M29" i="2"/>
  <c r="K29" i="2"/>
  <c r="J29" i="2"/>
  <c r="I29" i="2"/>
  <c r="H29" i="2"/>
  <c r="AQ28" i="2"/>
  <c r="AO28" i="2"/>
  <c r="AN28" i="2"/>
  <c r="AM28" i="2"/>
  <c r="AL28" i="2"/>
  <c r="AK28" i="2"/>
  <c r="AJ28" i="2"/>
  <c r="AI28" i="2"/>
  <c r="AH28" i="2"/>
  <c r="AG28" i="2"/>
  <c r="AF28" i="2"/>
  <c r="AA28" i="2"/>
  <c r="Y28" i="2"/>
  <c r="X28" i="2"/>
  <c r="V28" i="2"/>
  <c r="U28" i="2"/>
  <c r="T28" i="2"/>
  <c r="S28" i="2"/>
  <c r="R28" i="2"/>
  <c r="Q28" i="2"/>
  <c r="P28" i="2"/>
  <c r="O28" i="2"/>
  <c r="N28" i="2"/>
  <c r="M28" i="2"/>
  <c r="K28" i="2"/>
  <c r="H28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A27" i="2"/>
  <c r="Z27" i="2"/>
  <c r="Y27" i="2"/>
  <c r="X27" i="2"/>
  <c r="V27" i="2"/>
  <c r="U27" i="2"/>
  <c r="T27" i="2"/>
  <c r="S27" i="2"/>
  <c r="R27" i="2"/>
  <c r="P27" i="2"/>
  <c r="O27" i="2"/>
  <c r="N27" i="2"/>
  <c r="M27" i="2"/>
  <c r="L27" i="2"/>
  <c r="K27" i="2"/>
  <c r="J27" i="2"/>
  <c r="H27" i="2"/>
  <c r="AP26" i="2"/>
  <c r="AN26" i="2"/>
  <c r="AL26" i="2"/>
  <c r="AK26" i="2"/>
  <c r="AH26" i="2"/>
  <c r="AG26" i="2"/>
  <c r="AF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K26" i="2"/>
  <c r="J26" i="2"/>
  <c r="H26" i="2"/>
  <c r="J25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A19" i="2"/>
  <c r="Z19" i="2"/>
  <c r="Y19" i="2"/>
  <c r="X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H19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A18" i="2"/>
  <c r="Z18" i="2"/>
  <c r="Y18" i="2"/>
  <c r="X18" i="2"/>
  <c r="W18" i="2"/>
  <c r="V18" i="2"/>
  <c r="U18" i="2"/>
  <c r="T18" i="2"/>
  <c r="S18" i="2"/>
  <c r="R18" i="2"/>
  <c r="Q18" i="2"/>
  <c r="P18" i="2"/>
  <c r="M18" i="2"/>
  <c r="L18" i="2"/>
  <c r="K18" i="2"/>
  <c r="J18" i="2"/>
  <c r="I18" i="2"/>
  <c r="H18" i="2"/>
  <c r="AP16" i="2"/>
  <c r="AO16" i="2"/>
  <c r="AN16" i="2"/>
  <c r="AM16" i="2"/>
  <c r="AL16" i="2"/>
  <c r="AK16" i="2"/>
  <c r="AJ16" i="2"/>
  <c r="AI16" i="2"/>
  <c r="AH16" i="2"/>
  <c r="AG16" i="2"/>
  <c r="AF16" i="2"/>
  <c r="AA16" i="2"/>
  <c r="X16" i="2"/>
  <c r="V16" i="2"/>
  <c r="U16" i="2"/>
  <c r="T16" i="2"/>
  <c r="S16" i="2"/>
  <c r="R16" i="2"/>
  <c r="P16" i="2"/>
  <c r="O16" i="2"/>
  <c r="N16" i="2"/>
  <c r="M16" i="2"/>
  <c r="L16" i="2"/>
  <c r="K16" i="2"/>
  <c r="J16" i="2"/>
  <c r="H16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X14" i="2"/>
  <c r="W14" i="2"/>
  <c r="V14" i="2"/>
  <c r="U14" i="2"/>
  <c r="T14" i="2"/>
  <c r="S14" i="2"/>
  <c r="R14" i="2"/>
  <c r="Q14" i="2"/>
  <c r="P14" i="2"/>
  <c r="O14" i="2"/>
  <c r="N14" i="2"/>
  <c r="M14" i="2"/>
  <c r="K14" i="2"/>
  <c r="I14" i="2"/>
  <c r="H14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A13" i="2"/>
  <c r="Z13" i="2"/>
  <c r="Y13" i="2"/>
  <c r="X13" i="2"/>
  <c r="V13" i="2"/>
  <c r="U13" i="2"/>
  <c r="T13" i="2"/>
  <c r="S13" i="2"/>
  <c r="R13" i="2"/>
  <c r="P13" i="2"/>
  <c r="O13" i="2"/>
  <c r="N13" i="2"/>
  <c r="M13" i="2"/>
  <c r="K13" i="2"/>
  <c r="J13" i="2"/>
  <c r="H13" i="2"/>
  <c r="AQ11" i="2"/>
  <c r="AO11" i="2"/>
  <c r="AN11" i="2"/>
  <c r="AM11" i="2"/>
  <c r="AL11" i="2"/>
  <c r="AK11" i="2"/>
  <c r="AJ11" i="2"/>
  <c r="AI11" i="2"/>
  <c r="AH11" i="2"/>
  <c r="AG11" i="2"/>
  <c r="AF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L11" i="2"/>
  <c r="K11" i="2"/>
  <c r="J11" i="2"/>
  <c r="I11" i="2"/>
  <c r="H11" i="2"/>
  <c r="AO10" i="2"/>
  <c r="AN10" i="2"/>
  <c r="AM10" i="2"/>
  <c r="AL10" i="2"/>
  <c r="AK10" i="2"/>
  <c r="AJ10" i="2"/>
  <c r="AI10" i="2"/>
  <c r="AH10" i="2"/>
  <c r="AG10" i="2"/>
  <c r="AF10" i="2"/>
  <c r="X10" i="2"/>
  <c r="W10" i="2"/>
  <c r="V10" i="2"/>
  <c r="T10" i="2"/>
  <c r="S10" i="2"/>
  <c r="R10" i="2"/>
  <c r="Q10" i="2"/>
  <c r="P10" i="2"/>
  <c r="N10" i="2"/>
  <c r="K10" i="2"/>
  <c r="I10" i="2"/>
  <c r="H10" i="2"/>
  <c r="AQ8" i="2"/>
  <c r="AP8" i="2"/>
  <c r="AO8" i="2"/>
  <c r="AN8" i="2"/>
  <c r="AM8" i="2"/>
  <c r="AL8" i="2"/>
  <c r="AK8" i="2"/>
  <c r="AJ8" i="2"/>
  <c r="AI8" i="2"/>
  <c r="AH8" i="2"/>
  <c r="AG8" i="2"/>
  <c r="AF8" i="2"/>
  <c r="X8" i="2"/>
  <c r="W8" i="2"/>
  <c r="V8" i="2"/>
  <c r="U8" i="2"/>
  <c r="T8" i="2"/>
  <c r="S8" i="2"/>
  <c r="R8" i="2"/>
  <c r="Q8" i="2"/>
  <c r="P8" i="2"/>
  <c r="O8" i="2"/>
  <c r="N8" i="2"/>
  <c r="M8" i="2"/>
  <c r="K8" i="2"/>
  <c r="J8" i="2"/>
  <c r="I8" i="2"/>
  <c r="H8" i="2"/>
  <c r="X7" i="2"/>
  <c r="W7" i="2"/>
  <c r="V7" i="2"/>
  <c r="U7" i="2"/>
  <c r="T7" i="2"/>
  <c r="S7" i="2"/>
  <c r="R7" i="2"/>
  <c r="Q7" i="2"/>
  <c r="P7" i="2"/>
  <c r="N7" i="2"/>
  <c r="K7" i="2"/>
  <c r="J7" i="2"/>
  <c r="I7" i="2"/>
  <c r="H7" i="2"/>
  <c r="AQ3" i="2"/>
  <c r="AO3" i="2"/>
  <c r="AN3" i="2"/>
  <c r="AM3" i="2"/>
  <c r="AL3" i="2"/>
  <c r="AK3" i="2"/>
  <c r="AJ3" i="2"/>
  <c r="AG3" i="2"/>
  <c r="AF3" i="2"/>
  <c r="AA3" i="2"/>
  <c r="Z3" i="2"/>
  <c r="Y3" i="2"/>
  <c r="X3" i="2"/>
  <c r="V3" i="2"/>
  <c r="U3" i="2"/>
  <c r="T3" i="2"/>
  <c r="S3" i="2"/>
  <c r="R3" i="2"/>
  <c r="P3" i="2"/>
  <c r="O3" i="2"/>
  <c r="N3" i="2"/>
  <c r="M3" i="2"/>
  <c r="L3" i="2"/>
  <c r="K3" i="2"/>
  <c r="J3" i="2"/>
  <c r="H3" i="2"/>
  <c r="AQ2" i="2"/>
  <c r="AP2" i="2"/>
  <c r="AO2" i="2"/>
  <c r="AN2" i="2"/>
  <c r="AM2" i="2"/>
  <c r="AL2" i="2"/>
  <c r="AK2" i="2"/>
  <c r="AJ2" i="2"/>
  <c r="AI2" i="2"/>
  <c r="AH2" i="2"/>
  <c r="AG2" i="2"/>
  <c r="AF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K2" i="2"/>
  <c r="J2" i="2"/>
  <c r="I2" i="2"/>
  <c r="H2" i="2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C112" i="1"/>
  <c r="BX112" i="1"/>
  <c r="BW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C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C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C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C108" i="1"/>
  <c r="BX108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C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C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C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C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C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C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C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C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C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C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C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C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C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C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C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C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C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C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C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C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C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C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C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C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C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CS79" i="1"/>
  <c r="CR79" i="1"/>
  <c r="CQ79" i="1"/>
  <c r="CP79" i="1"/>
  <c r="CO79" i="1"/>
  <c r="CN79" i="1"/>
  <c r="CJ79" i="1"/>
  <c r="CI79" i="1"/>
  <c r="CH79" i="1"/>
  <c r="BV79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C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G78" i="1"/>
  <c r="BF78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C76" i="1"/>
  <c r="CB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C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C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C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C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C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C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C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C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C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C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C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C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C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C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C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C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C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C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C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C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C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C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C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C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C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C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C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C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C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C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C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C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C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C35" i="1"/>
  <c r="CB35" i="1"/>
  <c r="CA35" i="1"/>
  <c r="BZ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C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C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C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C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C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C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C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C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C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C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CS21" i="1"/>
  <c r="CR21" i="1"/>
  <c r="CQ21" i="1"/>
  <c r="CO21" i="1"/>
  <c r="CN21" i="1"/>
  <c r="CM21" i="1"/>
  <c r="CL21" i="1"/>
  <c r="CK21" i="1"/>
  <c r="CJ21" i="1"/>
  <c r="CI21" i="1"/>
  <c r="CH21" i="1"/>
  <c r="CC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C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C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C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C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C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C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C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C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C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CS9" i="1"/>
  <c r="CR9" i="1"/>
  <c r="CQ9" i="1"/>
  <c r="CP9" i="1"/>
  <c r="CO9" i="1"/>
  <c r="CN9" i="1"/>
  <c r="CM9" i="1"/>
  <c r="CL9" i="1"/>
  <c r="CK9" i="1"/>
  <c r="CJ9" i="1"/>
  <c r="CI9" i="1"/>
  <c r="CH9" i="1"/>
  <c r="CC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CS8" i="1"/>
  <c r="CR8" i="1"/>
  <c r="CQ8" i="1"/>
  <c r="CP8" i="1"/>
  <c r="CO8" i="1"/>
  <c r="CN8" i="1"/>
  <c r="CM8" i="1"/>
  <c r="CL8" i="1"/>
  <c r="CK8" i="1"/>
  <c r="CJ8" i="1"/>
  <c r="CI8" i="1"/>
  <c r="CH8" i="1"/>
  <c r="CC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CS7" i="1"/>
  <c r="CR7" i="1"/>
  <c r="CQ7" i="1"/>
  <c r="CP7" i="1"/>
  <c r="CO7" i="1"/>
  <c r="CN7" i="1"/>
  <c r="CM7" i="1"/>
  <c r="CL7" i="1"/>
  <c r="CK7" i="1"/>
  <c r="CJ7" i="1"/>
  <c r="CI7" i="1"/>
  <c r="CH7" i="1"/>
  <c r="CC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CS6" i="1"/>
  <c r="CR6" i="1"/>
  <c r="CQ6" i="1"/>
  <c r="CP6" i="1"/>
  <c r="CO6" i="1"/>
  <c r="CN6" i="1"/>
  <c r="CM6" i="1"/>
  <c r="CL6" i="1"/>
  <c r="CK6" i="1"/>
  <c r="CJ6" i="1"/>
  <c r="CI6" i="1"/>
  <c r="CH6" i="1"/>
  <c r="CC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CS5" i="1"/>
  <c r="CR5" i="1"/>
  <c r="CQ5" i="1"/>
  <c r="CP5" i="1"/>
  <c r="CO5" i="1"/>
  <c r="CN5" i="1"/>
  <c r="CM5" i="1"/>
  <c r="CL5" i="1"/>
  <c r="CK5" i="1"/>
  <c r="CJ5" i="1"/>
  <c r="CI5" i="1"/>
  <c r="CH5" i="1"/>
  <c r="CC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CS4" i="1"/>
  <c r="CR4" i="1"/>
  <c r="CQ4" i="1"/>
  <c r="CP4" i="1"/>
  <c r="CO4" i="1"/>
  <c r="CN4" i="1"/>
  <c r="CM4" i="1"/>
  <c r="CL4" i="1"/>
  <c r="CK4" i="1"/>
  <c r="CJ4" i="1"/>
  <c r="CI4" i="1"/>
  <c r="CH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CS3" i="1"/>
  <c r="CR3" i="1"/>
  <c r="CQ3" i="1"/>
  <c r="CP3" i="1"/>
  <c r="CO3" i="1"/>
  <c r="CN3" i="1"/>
  <c r="CM3" i="1"/>
  <c r="CL3" i="1"/>
  <c r="CK3" i="1"/>
  <c r="CJ3" i="1"/>
  <c r="CI3" i="1"/>
  <c r="CH3" i="1"/>
  <c r="CC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G3" i="1"/>
  <c r="BF3" i="1"/>
  <c r="CS2" i="1"/>
  <c r="CR2" i="1"/>
  <c r="CQ2" i="1"/>
  <c r="CP2" i="1"/>
  <c r="CO2" i="1"/>
  <c r="CN2" i="1"/>
  <c r="CM2" i="1"/>
  <c r="CL2" i="1"/>
  <c r="CK2" i="1"/>
  <c r="CJ2" i="1"/>
  <c r="CI2" i="1"/>
  <c r="CH2" i="1"/>
  <c r="CC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Laboury</author>
  </authors>
  <commentList>
    <comment ref="AC1" authorId="0" shapeId="0" xr:uid="{9D0B3B2E-7052-3A44-97FF-513549865B2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Need to erect a threshold</t>
        </r>
      </text>
    </comment>
    <comment ref="BK1" authorId="0" shapeId="0" xr:uid="{1CDD4520-0553-8E46-8E2D-14FC8F0BBFC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Choose this one or functionnal jaw robusticity
</t>
        </r>
      </text>
    </comment>
    <comment ref="AJ2" authorId="0" shapeId="0" xr:uid="{6E1A655E-9E20-9E47-BAB2-B1E1E4D3AAC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Better well preserved teeth on PIMUZ specimens
</t>
        </r>
      </text>
    </comment>
    <comment ref="AP2" authorId="0" shapeId="0" xr:uid="{9548DF34-E4B5-4A4E-A388-ECFFE6E9EDB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Measurement made by Renesto et al., 2020</t>
        </r>
      </text>
    </comment>
    <comment ref="AS2" authorId="0" shapeId="0" xr:uid="{96C183BE-0876-AE48-928F-A47E8597EE7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Would be too imprecise</t>
        </r>
      </text>
    </comment>
    <comment ref="U3" authorId="0" shapeId="0" xr:uid="{94F2CDAB-899C-2A4F-8489-111219A13C3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Measurement made by Renesto et al., 2020</t>
        </r>
      </text>
    </comment>
    <comment ref="T4" authorId="0" shapeId="0" xr:uid="{55B20745-24B6-7C45-A396-C1BF48F0E8D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 based on the right side</t>
        </r>
      </text>
    </comment>
    <comment ref="AM5" authorId="0" shapeId="0" xr:uid="{0CF41989-8B9B-ED4C-9154-340A834F6D3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1,97/0,81 --&gt; 2,432
</t>
        </r>
        <r>
          <rPr>
            <sz val="10"/>
            <color rgb="FF000000"/>
            <rFont val="Tahoma"/>
            <family val="2"/>
          </rPr>
          <t>1,78/ 0,74 --&gt; 2,405</t>
        </r>
      </text>
    </comment>
    <comment ref="BZ5" authorId="0" shapeId="0" xr:uid="{E731BCDC-2097-914B-8BFA-5D37A4BCDAB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1,97/0,81 --&gt; 2,432
</t>
        </r>
        <r>
          <rPr>
            <sz val="10"/>
            <color rgb="FF000000"/>
            <rFont val="Tahoma"/>
            <family val="2"/>
          </rPr>
          <t>1,78/ 0,74 --&gt; 2,405</t>
        </r>
      </text>
    </comment>
    <comment ref="C6" authorId="0" shapeId="0" xr:uid="{FC476308-8BF2-BC48-99A1-1D130B7A16B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JUVENILE ?? Surely
</t>
        </r>
      </text>
    </comment>
    <comment ref="AL6" authorId="0" shapeId="0" xr:uid="{E472000E-CAD2-884D-8EEF-B211F65710A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0,676/ 0,526 (Posterior) --&gt; 1,285
</t>
        </r>
        <r>
          <rPr>
            <sz val="10"/>
            <color rgb="FF000000"/>
            <rFont val="Tahoma"/>
            <family val="2"/>
          </rPr>
          <t>0,587/0,454 (Posterior) --&gt; 1,293</t>
        </r>
      </text>
    </comment>
    <comment ref="AM6" authorId="0" shapeId="0" xr:uid="{7AD94662-34DB-724D-8535-0C76CDC15D3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1,601/ 0,819 (Middle) --&gt; 1,955</t>
        </r>
      </text>
    </comment>
    <comment ref="BZ6" authorId="0" shapeId="0" xr:uid="{850F5EB4-658C-C046-B6A6-11AD5BFD51A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1,601/ 0,819 (Middle) --&gt; 1,955</t>
        </r>
      </text>
    </comment>
    <comment ref="AP7" authorId="0" shapeId="0" xr:uid="{A9FEF3B5-2EE8-E542-9F3D-3C833EA5B34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S7" authorId="0" shapeId="0" xr:uid="{93306499-BF50-0740-98EE-B3826042BE5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V8" authorId="0" shapeId="0" xr:uid="{314E073A-71CB-B646-AA43-2E5A03D8233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dorsoventrally compressed
</t>
        </r>
      </text>
    </comment>
    <comment ref="AM8" authorId="0" shapeId="0" xr:uid="{24351C86-88AF-744D-9AAA-B7548C184BB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2,0715/ 0,726 (Middle) --&gt; 2,853
</t>
        </r>
        <r>
          <rPr>
            <sz val="10"/>
            <color rgb="FF000000"/>
            <rFont val="Tahoma"/>
            <family val="2"/>
          </rPr>
          <t xml:space="preserve">2,156/ 0,787 (Middle) --&gt; 2,740 
</t>
        </r>
        <r>
          <rPr>
            <sz val="10"/>
            <color rgb="FF000000"/>
            <rFont val="Tahoma"/>
            <family val="2"/>
          </rPr>
          <t xml:space="preserve">2,158/ 0,798 (Middle) --&gt; 2,70
</t>
        </r>
        <r>
          <rPr>
            <sz val="10"/>
            <color rgb="FF000000"/>
            <rFont val="Tahoma"/>
            <family val="2"/>
          </rPr>
          <t>1,493/ 0,629 (Middle) --&gt; 2,374</t>
        </r>
      </text>
    </comment>
    <comment ref="BZ8" authorId="0" shapeId="0" xr:uid="{980C7719-7D46-FA4D-B546-7DBBA5BC656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2,0715/ 0,726 (Middle) --&gt; 2,853
</t>
        </r>
        <r>
          <rPr>
            <sz val="10"/>
            <color rgb="FF000000"/>
            <rFont val="Tahoma"/>
            <family val="2"/>
          </rPr>
          <t xml:space="preserve">2,156/ 0,787 (Middle) --&gt; 2,740 
</t>
        </r>
        <r>
          <rPr>
            <sz val="10"/>
            <color rgb="FF000000"/>
            <rFont val="Tahoma"/>
            <family val="2"/>
          </rPr>
          <t xml:space="preserve">2,158/ 0,798 (Middle) --&gt; 2,70
</t>
        </r>
        <r>
          <rPr>
            <sz val="10"/>
            <color rgb="FF000000"/>
            <rFont val="Tahoma"/>
            <family val="2"/>
          </rPr>
          <t>1,493/ 0,629 (Middle) --&gt; 2,374</t>
        </r>
      </text>
    </comment>
    <comment ref="AK9" authorId="0" shapeId="0" xr:uid="{21184FC2-75A0-8243-BD1C-3C768C00D43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1,862/ 0,662 (Anterior) --&gt; 2,813
</t>
        </r>
        <r>
          <rPr>
            <sz val="10"/>
            <color rgb="FF000000"/>
            <rFont val="Tahoma"/>
            <family val="2"/>
          </rPr>
          <t xml:space="preserve">1,199/0,412 (Anterior) --&gt; 2,910 </t>
        </r>
      </text>
    </comment>
    <comment ref="AL9" authorId="0" shapeId="0" xr:uid="{2BB6219E-C615-994F-99DA-BD379002A74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1,486/ 1,2455 (Posterior) --&gt; 1,193
</t>
        </r>
        <r>
          <rPr>
            <sz val="10"/>
            <color rgb="FF000000"/>
            <rFont val="Tahoma"/>
            <family val="2"/>
          </rPr>
          <t xml:space="preserve">1,3585/ 1,235 (Posterior) --&gt; 1,1
</t>
        </r>
        <r>
          <rPr>
            <sz val="10"/>
            <color rgb="FF000000"/>
            <rFont val="Tahoma"/>
            <family val="2"/>
          </rPr>
          <t>1,295/ 0,921 (Posterior) --&gt; 1,406</t>
        </r>
      </text>
    </comment>
    <comment ref="AM9" authorId="0" shapeId="0" xr:uid="{C1D531FC-9204-3A43-BBF6-A639D7AAFDD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0,844/ 0,371 (Middle) --&gt; 2,275
</t>
        </r>
        <r>
          <rPr>
            <sz val="10"/>
            <color rgb="FF000000"/>
            <rFont val="Tahoma"/>
            <family val="2"/>
          </rPr>
          <t xml:space="preserve">0,912/ 0,386 (Middle) --&gt; 2,363
</t>
        </r>
        <r>
          <rPr>
            <sz val="10"/>
            <color rgb="FF000000"/>
            <rFont val="Tahoma"/>
            <family val="2"/>
          </rPr>
          <t>1,177/ 0,528 (Middle) --&gt; 2,229</t>
        </r>
      </text>
    </comment>
    <comment ref="AP9" authorId="0" shapeId="0" xr:uid="{1AB81EEB-F667-8748-9C83-BBC42B1CEA7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BZ9" authorId="0" shapeId="0" xr:uid="{C18FD3A8-FF4B-9544-A375-6953BFB94FD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0,844/ 0,371 (Middle) --&gt; 2,275
</t>
        </r>
        <r>
          <rPr>
            <sz val="10"/>
            <color rgb="FF000000"/>
            <rFont val="Tahoma"/>
            <family val="2"/>
          </rPr>
          <t xml:space="preserve">0,912/ 0,386 (Middle) --&gt; 2,363
</t>
        </r>
        <r>
          <rPr>
            <sz val="10"/>
            <color rgb="FF000000"/>
            <rFont val="Tahoma"/>
            <family val="2"/>
          </rPr>
          <t>1,177/ 0,528 (Middle) --&gt; 2,229</t>
        </r>
      </text>
    </comment>
    <comment ref="E10" authorId="0" shapeId="0" xr:uid="{B9CEED31-E5DC-B34A-8EB8-2F730705135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
</t>
        </r>
      </text>
    </comment>
    <comment ref="F10" authorId="0" shapeId="0" xr:uid="{2AF226F4-6A34-6849-8672-E4630A9FD17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side</t>
        </r>
      </text>
    </comment>
    <comment ref="AK10" authorId="0" shapeId="0" xr:uid="{A3EDC4AF-8B16-3B46-B304-B45C7C22939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1,901/ 1,024 --&gt; 1,856
</t>
        </r>
        <r>
          <rPr>
            <sz val="10"/>
            <color rgb="FF000000"/>
            <rFont val="Tahoma"/>
            <family val="2"/>
          </rPr>
          <t>2,847/1,529 --&gt; 1,86</t>
        </r>
      </text>
    </comment>
    <comment ref="AL10" authorId="0" shapeId="0" xr:uid="{45F14B6B-4FD0-604D-BE14-C5FCE1D96B5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1,624/ 2,15 --&gt; 0,76</t>
        </r>
      </text>
    </comment>
    <comment ref="AM10" authorId="0" shapeId="0" xr:uid="{E0C7283E-C978-3C4E-954D-6DB7489FFA3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2,475/ 1,329 --&gt; 1,86
</t>
        </r>
        <r>
          <rPr>
            <sz val="10"/>
            <color rgb="FF000000"/>
            <rFont val="Tahoma"/>
            <family val="2"/>
          </rPr>
          <t>2,853/ 1,563 --&gt; 1,825</t>
        </r>
      </text>
    </comment>
    <comment ref="BZ10" authorId="0" shapeId="0" xr:uid="{EAF196C0-1C6C-514C-9C10-97949967DE0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2,475/ 1,329 --&gt; 1,86
</t>
        </r>
        <r>
          <rPr>
            <sz val="10"/>
            <color rgb="FF000000"/>
            <rFont val="Tahoma"/>
            <family val="2"/>
          </rPr>
          <t>2,853/ 1,563 --&gt; 1,825</t>
        </r>
      </text>
    </comment>
    <comment ref="E11" authorId="0" shapeId="0" xr:uid="{C57A0C46-5AF8-2847-BB25-AE1D83DD46C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mandible
</t>
        </r>
      </text>
    </comment>
    <comment ref="J11" authorId="0" shapeId="0" xr:uid="{E3DA6CF9-F830-F742-B2BD-E3F42EE238A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K11" authorId="0" shapeId="0" xr:uid="{C7A19970-1C73-4748-BFB1-6011225B9D3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No teeth present on the mandibles
</t>
        </r>
      </text>
    </comment>
    <comment ref="AK11" authorId="0" shapeId="0" xr:uid="{C7137E0D-F366-FC4A-A285-C433F26E8E6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3,049/ 1,660 --&gt; 1,837
</t>
        </r>
        <r>
          <rPr>
            <sz val="10"/>
            <color rgb="FF000000"/>
            <rFont val="Tahoma"/>
            <family val="2"/>
          </rPr>
          <t>3,325/ 1,660 --&gt; 2</t>
        </r>
      </text>
    </comment>
    <comment ref="AL11" authorId="0" shapeId="0" xr:uid="{AD5C437F-668F-3342-AA3B-AC6104AE71D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4,117/ 3,82 --&gt; 1,08
</t>
        </r>
        <r>
          <rPr>
            <sz val="10"/>
            <color rgb="FF000000"/>
            <rFont val="Tahoma"/>
            <family val="2"/>
          </rPr>
          <t>3,679/ 4,106 --&gt; 0,896</t>
        </r>
      </text>
    </comment>
    <comment ref="AM11" authorId="0" shapeId="0" xr:uid="{778A42B1-8A22-3F4A-9AF1-8EE42D38E44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3,517/ 2,076 --&gt; 1,69
</t>
        </r>
        <r>
          <rPr>
            <sz val="10"/>
            <color rgb="FF000000"/>
            <rFont val="Tahoma"/>
            <family val="2"/>
          </rPr>
          <t xml:space="preserve">3,873/ 2,38 --&gt; 1,63
</t>
        </r>
        <r>
          <rPr>
            <sz val="10"/>
            <color rgb="FF000000"/>
            <rFont val="Tahoma"/>
            <family val="2"/>
          </rPr>
          <t>3,613/ 1,986 --&gt; 1,819</t>
        </r>
      </text>
    </comment>
    <comment ref="BZ11" authorId="0" shapeId="0" xr:uid="{82C2C790-CBA4-854B-AA80-3F4AF5358CC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3,517/ 2,076 --&gt; 1,69
</t>
        </r>
        <r>
          <rPr>
            <sz val="10"/>
            <color rgb="FF000000"/>
            <rFont val="Tahoma"/>
            <family val="2"/>
          </rPr>
          <t xml:space="preserve">3,873/ 2,38 --&gt; 1,63
</t>
        </r>
        <r>
          <rPr>
            <sz val="10"/>
            <color rgb="FF000000"/>
            <rFont val="Tahoma"/>
            <family val="2"/>
          </rPr>
          <t>3,613/ 1,986 --&gt; 1,819</t>
        </r>
      </text>
    </comment>
    <comment ref="AK12" authorId="0" shapeId="0" xr:uid="{BC27D3F2-BEC7-5C4E-B500-CBD32CF55F3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2,37/ 1,38 --&gt; 1,72
</t>
        </r>
        <r>
          <rPr>
            <sz val="10"/>
            <color rgb="FF000000"/>
            <rFont val="Tahoma"/>
            <family val="2"/>
          </rPr>
          <t xml:space="preserve">2,16/ 1,368 --&gt; 1,579
</t>
        </r>
        <r>
          <rPr>
            <sz val="10"/>
            <color rgb="FF000000"/>
            <rFont val="Tahoma"/>
            <family val="2"/>
          </rPr>
          <t xml:space="preserve">2,385/ 1,417 --&gt;  1,683
</t>
        </r>
        <r>
          <rPr>
            <sz val="10"/>
            <color rgb="FF000000"/>
            <rFont val="Tahoma"/>
            <family val="2"/>
          </rPr>
          <t>2,311/ 1,589 --&gt; 1,454</t>
        </r>
      </text>
    </comment>
    <comment ref="AL12" authorId="0" shapeId="0" xr:uid="{4AA71B6A-31E5-4E44-BFBA-A8DC0DE91DB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2,582/3,928 --&gt; 0,657
</t>
        </r>
        <r>
          <rPr>
            <sz val="10"/>
            <color rgb="FF000000"/>
            <rFont val="Tahoma"/>
            <family val="2"/>
          </rPr>
          <t xml:space="preserve">2,893/ 4,385 --&gt; 0,660
</t>
        </r>
        <r>
          <rPr>
            <sz val="10"/>
            <color rgb="FF000000"/>
            <rFont val="Tahoma"/>
            <family val="2"/>
          </rPr>
          <t xml:space="preserve">2,177/ 2,944 --&gt; 0,74
</t>
        </r>
        <r>
          <rPr>
            <sz val="10"/>
            <color rgb="FF000000"/>
            <rFont val="Tahoma"/>
            <family val="2"/>
          </rPr>
          <t xml:space="preserve">2,205/3,021 --&gt; 0,73
</t>
        </r>
      </text>
    </comment>
    <comment ref="AM12" authorId="0" shapeId="0" xr:uid="{6D79ECCA-09DF-8748-8D8C-911774A9B89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2,448/ 1,69 --&gt; 1,449
</t>
        </r>
        <r>
          <rPr>
            <sz val="10"/>
            <color rgb="FF000000"/>
            <rFont val="Tahoma"/>
            <family val="2"/>
          </rPr>
          <t>2,290/ 1,566 --&gt; 1,462</t>
        </r>
      </text>
    </comment>
    <comment ref="BZ12" authorId="0" shapeId="0" xr:uid="{B6A8F4A6-460E-B444-AE3A-B786609FE49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2,448/ 1,69 --&gt; 1,449
</t>
        </r>
        <r>
          <rPr>
            <sz val="10"/>
            <color rgb="FF000000"/>
            <rFont val="Tahoma"/>
            <family val="2"/>
          </rPr>
          <t>2,290/ 1,566 --&gt; 1,462</t>
        </r>
      </text>
    </comment>
    <comment ref="F13" authorId="0" shapeId="0" xr:uid="{C8791AC9-19CE-CF49-B95A-B0B1C3ABCFF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G13" authorId="0" shapeId="0" xr:uid="{0E6E1B11-A6A8-F84A-A030-0B1D3B51503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K13" authorId="0" shapeId="0" xr:uid="{37F73B4C-CE66-5941-96E0-86A2AD89771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3,033/ 1,131 (Anterior) --&gt; 2,682
</t>
        </r>
        <r>
          <rPr>
            <sz val="10"/>
            <color rgb="FF000000"/>
            <rFont val="Tahoma"/>
            <family val="2"/>
          </rPr>
          <t xml:space="preserve">1,465/ 0,667 (Anterior) --&gt; 2,196
</t>
        </r>
        <r>
          <rPr>
            <sz val="10"/>
            <color rgb="FF000000"/>
            <rFont val="Tahoma"/>
            <family val="2"/>
          </rPr>
          <t xml:space="preserve">1,786/ 0,795 (Anterior) --&gt; 2,247
</t>
        </r>
        <r>
          <rPr>
            <sz val="10"/>
            <color rgb="FF000000"/>
            <rFont val="Tahoma"/>
            <family val="2"/>
          </rPr>
          <t xml:space="preserve">1,467/ 0,627 (Anterior) --&gt; 2,340
</t>
        </r>
        <r>
          <rPr>
            <sz val="10"/>
            <color rgb="FF000000"/>
            <rFont val="Tahoma"/>
            <family val="2"/>
          </rPr>
          <t xml:space="preserve">1,281/ 0,503 (Anterior) --&gt; 2,547
</t>
        </r>
        <r>
          <rPr>
            <sz val="10"/>
            <color rgb="FF000000"/>
            <rFont val="Tahoma"/>
            <family val="2"/>
          </rPr>
          <t>1,705/ 0,762 (Anterior) --&gt; 2,238</t>
        </r>
      </text>
    </comment>
    <comment ref="AL13" authorId="0" shapeId="0" xr:uid="{7238D9B2-22F3-6245-BD1C-471868F779C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2,157/ 1,457 (Posterior) --&gt; 1,480
</t>
        </r>
        <r>
          <rPr>
            <sz val="10"/>
            <color rgb="FF000000"/>
            <rFont val="Tahoma"/>
            <family val="2"/>
          </rPr>
          <t xml:space="preserve">2,112/ 1,491 (Posterior) --&gt; 1,416
</t>
        </r>
        <r>
          <rPr>
            <sz val="10"/>
            <color rgb="FF000000"/>
            <rFont val="Tahoma"/>
            <family val="2"/>
          </rPr>
          <t xml:space="preserve">2,245/1,510 (Posterior) --&gt; 1,487
</t>
        </r>
        <r>
          <rPr>
            <sz val="10"/>
            <color rgb="FF000000"/>
            <rFont val="Tahoma"/>
            <family val="2"/>
          </rPr>
          <t xml:space="preserve">1,690/ 1,1925 (Posterior) --&gt; 1,417
</t>
        </r>
        <r>
          <rPr>
            <sz val="10"/>
            <color rgb="FF000000"/>
            <rFont val="Tahoma"/>
            <family val="2"/>
          </rPr>
          <t xml:space="preserve">1,918/ 1,497 (Posterior) --&gt; 1,281
</t>
        </r>
        <r>
          <rPr>
            <sz val="10"/>
            <color rgb="FF000000"/>
            <rFont val="Tahoma"/>
            <family val="2"/>
          </rPr>
          <t>2,181/ 1,8 (Posterior) --&gt; 1,212</t>
        </r>
      </text>
    </comment>
    <comment ref="AM13" authorId="0" shapeId="0" xr:uid="{C867A90C-9FF0-BC42-92D1-0601BECB050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1,458/ 0,652 (Middle) --&gt; 2,236
</t>
        </r>
        <r>
          <rPr>
            <sz val="10"/>
            <color rgb="FF000000"/>
            <rFont val="Tahoma"/>
            <family val="2"/>
          </rPr>
          <t xml:space="preserve">1,955/ 0,787 (Middle) --&gt; 2,484
</t>
        </r>
        <r>
          <rPr>
            <sz val="10"/>
            <color rgb="FF000000"/>
            <rFont val="Tahoma"/>
            <family val="2"/>
          </rPr>
          <t xml:space="preserve">1,857/ 0,706 (Middle) --&gt; 2,63
</t>
        </r>
        <r>
          <rPr>
            <sz val="10"/>
            <color rgb="FF000000"/>
            <rFont val="Tahoma"/>
            <family val="2"/>
          </rPr>
          <t xml:space="preserve">1,606/ 0,697 (Middle) --&gt; 2,382
</t>
        </r>
        <r>
          <rPr>
            <sz val="10"/>
            <color rgb="FF000000"/>
            <rFont val="Tahoma"/>
            <family val="2"/>
          </rPr>
          <t xml:space="preserve">1,738/ 0,744 (Middle) --&gt; 2.336
</t>
        </r>
        <r>
          <rPr>
            <sz val="10"/>
            <color rgb="FF000000"/>
            <rFont val="Tahoma"/>
            <family val="2"/>
          </rPr>
          <t>1,948/ 0,799 (Middle) --&gt; 2.500</t>
        </r>
      </text>
    </comment>
    <comment ref="BZ13" authorId="0" shapeId="0" xr:uid="{E148CD69-17DD-C14A-B16A-D08528587DA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1,458/ 0,652 (Middle) --&gt; 2,236
</t>
        </r>
        <r>
          <rPr>
            <sz val="10"/>
            <color rgb="FF000000"/>
            <rFont val="Tahoma"/>
            <family val="2"/>
          </rPr>
          <t xml:space="preserve">1,955/ 0,787 (Middle) --&gt; 2,484
</t>
        </r>
        <r>
          <rPr>
            <sz val="10"/>
            <color rgb="FF000000"/>
            <rFont val="Tahoma"/>
            <family val="2"/>
          </rPr>
          <t xml:space="preserve">1,857/ 0,706 (Middle) --&gt; 2,63
</t>
        </r>
        <r>
          <rPr>
            <sz val="10"/>
            <color rgb="FF000000"/>
            <rFont val="Tahoma"/>
            <family val="2"/>
          </rPr>
          <t xml:space="preserve">1,606/ 0,697 (Middle) --&gt; 2,382
</t>
        </r>
        <r>
          <rPr>
            <sz val="10"/>
            <color rgb="FF000000"/>
            <rFont val="Tahoma"/>
            <family val="2"/>
          </rPr>
          <t xml:space="preserve">1,738/ 0,744 (Middle) --&gt; 2.336
</t>
        </r>
        <r>
          <rPr>
            <sz val="10"/>
            <color rgb="FF000000"/>
            <rFont val="Tahoma"/>
            <family val="2"/>
          </rPr>
          <t>1,948/ 0,799 (Middle) --&gt; 2.500</t>
        </r>
      </text>
    </comment>
    <comment ref="AE14" authorId="0" shapeId="0" xr:uid="{A7B1263F-EEA7-6F4B-B680-39597CCF76F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the shape of the posterior teeth
</t>
        </r>
      </text>
    </comment>
    <comment ref="AK14" authorId="0" shapeId="0" xr:uid="{5C6D7FE4-C2DC-9E47-8AC2-B5DA45033BD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2,114/ 0,735 (Anterior) --&gt; 2,876
</t>
        </r>
        <r>
          <rPr>
            <sz val="10"/>
            <color rgb="FF000000"/>
            <rFont val="Tahoma"/>
            <family val="2"/>
          </rPr>
          <t xml:space="preserve"> 2,013/ 0,6395 (Anterior) --&gt; 3,148
</t>
        </r>
        <r>
          <rPr>
            <sz val="10"/>
            <color rgb="FF000000"/>
            <rFont val="Tahoma"/>
            <family val="2"/>
          </rPr>
          <t xml:space="preserve"> 2,417/ 0,787 (Anterior) --&gt; 3,071
</t>
        </r>
        <r>
          <rPr>
            <sz val="10"/>
            <color rgb="FF000000"/>
            <rFont val="Tahoma"/>
            <family val="2"/>
          </rPr>
          <t xml:space="preserve"> 2,021/ 0,606 (Anterior) --&gt; 3,335</t>
        </r>
      </text>
    </comment>
    <comment ref="AL14" authorId="0" shapeId="0" xr:uid="{82EF057D-AF29-5544-9852-1C2F26B6CE2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1,933/ 1,508 (Posterior) --&gt; 1,282
</t>
        </r>
        <r>
          <rPr>
            <sz val="10"/>
            <color rgb="FF000000"/>
            <rFont val="Tahoma"/>
            <family val="2"/>
          </rPr>
          <t xml:space="preserve">2,101/ 1,633 (Posterior) --&gt; 1,287
</t>
        </r>
        <r>
          <rPr>
            <sz val="10"/>
            <color rgb="FF000000"/>
            <rFont val="Tahoma"/>
            <family val="2"/>
          </rPr>
          <t xml:space="preserve">1,732/ 1,415 (Posterior) --&gt; 1,224
</t>
        </r>
        <r>
          <rPr>
            <sz val="10"/>
            <color rgb="FF000000"/>
            <rFont val="Tahoma"/>
            <family val="2"/>
          </rPr>
          <t>2,024/ 1,725 (Posterior) --&gt; 1,173</t>
        </r>
      </text>
    </comment>
    <comment ref="AM14" authorId="0" shapeId="0" xr:uid="{6C704BBB-5038-824C-AFEC-8C51969D204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4,166/ 1,872 (Middle) --&gt; 2,225
</t>
        </r>
        <r>
          <rPr>
            <sz val="10"/>
            <color rgb="FF000000"/>
            <rFont val="Tahoma"/>
            <family val="2"/>
          </rPr>
          <t xml:space="preserve">2,22/ 1,054 (Middle) --&gt; 2,106 
</t>
        </r>
        <r>
          <rPr>
            <sz val="10"/>
            <color rgb="FF000000"/>
            <rFont val="Tahoma"/>
            <family val="2"/>
          </rPr>
          <t xml:space="preserve">2,107/ 1,170 (Middle) --&gt; 1,80
</t>
        </r>
        <r>
          <rPr>
            <sz val="10"/>
            <color rgb="FF000000"/>
            <rFont val="Tahoma"/>
            <family val="2"/>
          </rPr>
          <t xml:space="preserve">2,121/ 0,995 (Middle) --&gt; 2,132
</t>
        </r>
        <r>
          <rPr>
            <sz val="10"/>
            <color rgb="FF000000"/>
            <rFont val="Tahoma"/>
            <family val="2"/>
          </rPr>
          <t xml:space="preserve">2,281/ 0,900 (Middle) --&gt; 2,534
</t>
        </r>
        <r>
          <rPr>
            <sz val="10"/>
            <color rgb="FF000000"/>
            <rFont val="Tahoma"/>
            <family val="2"/>
          </rPr>
          <t xml:space="preserve">2,427/ 0,973 (Middle) --&gt; 2,49
</t>
        </r>
        <r>
          <rPr>
            <sz val="10"/>
            <color rgb="FF000000"/>
            <rFont val="Tahoma"/>
            <family val="2"/>
          </rPr>
          <t xml:space="preserve">2,21/ 0,947 (Middle) --&gt; 2,33
</t>
        </r>
        <r>
          <rPr>
            <sz val="10"/>
            <color rgb="FF000000"/>
            <rFont val="Tahoma"/>
            <family val="2"/>
          </rPr>
          <t>2,733/ 1,123 (Middle) --&gt; 2,433</t>
        </r>
      </text>
    </comment>
    <comment ref="AN14" authorId="0" shapeId="0" xr:uid="{3E8AE209-70FD-4645-B846-3F8E54153A71}">
      <text>
        <r>
          <rPr>
            <b/>
            <sz val="10"/>
            <color rgb="FF000000"/>
            <rFont val="Tahoma"/>
            <family val="2"/>
          </rPr>
          <t xml:space="preserve">A
</t>
        </r>
        <r>
          <rPr>
            <sz val="10"/>
            <color rgb="FF000000"/>
            <rFont val="Tahoma"/>
            <family val="2"/>
          </rPr>
          <t>2,663/ 1459 (LL) --&gt; 1,825</t>
        </r>
      </text>
    </comment>
    <comment ref="BZ14" authorId="0" shapeId="0" xr:uid="{F2A94BAB-863C-364E-BA75-BB776A2D032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4,166/ 1,872 (Middle) --&gt; 2,225
</t>
        </r>
        <r>
          <rPr>
            <sz val="10"/>
            <color rgb="FF000000"/>
            <rFont val="Tahoma"/>
            <family val="2"/>
          </rPr>
          <t xml:space="preserve">2,22/ 1,054 (Middle) --&gt; 2,106 
</t>
        </r>
        <r>
          <rPr>
            <sz val="10"/>
            <color rgb="FF000000"/>
            <rFont val="Tahoma"/>
            <family val="2"/>
          </rPr>
          <t xml:space="preserve">2,107/ 1,170 (Middle) --&gt; 1,80
</t>
        </r>
        <r>
          <rPr>
            <sz val="10"/>
            <color rgb="FF000000"/>
            <rFont val="Tahoma"/>
            <family val="2"/>
          </rPr>
          <t xml:space="preserve">2,121/ 0,995 (Middle) --&gt; 2,132
</t>
        </r>
        <r>
          <rPr>
            <sz val="10"/>
            <color rgb="FF000000"/>
            <rFont val="Tahoma"/>
            <family val="2"/>
          </rPr>
          <t xml:space="preserve">2,281/ 0,900 (Middle) --&gt; 2,534
</t>
        </r>
        <r>
          <rPr>
            <sz val="10"/>
            <color rgb="FF000000"/>
            <rFont val="Tahoma"/>
            <family val="2"/>
          </rPr>
          <t xml:space="preserve">2,427/ 0,973 (Middle) --&gt; 2,49
</t>
        </r>
        <r>
          <rPr>
            <sz val="10"/>
            <color rgb="FF000000"/>
            <rFont val="Tahoma"/>
            <family val="2"/>
          </rPr>
          <t xml:space="preserve">2,21/ 0,947 (Middle) --&gt; 2,33
</t>
        </r>
        <r>
          <rPr>
            <sz val="10"/>
            <color rgb="FF000000"/>
            <rFont val="Tahoma"/>
            <family val="2"/>
          </rPr>
          <t>2,733/ 1,123 (Middle) --&gt; 2,433</t>
        </r>
      </text>
    </comment>
    <comment ref="CA14" authorId="0" shapeId="0" xr:uid="{AF6FF9DD-187E-8549-AADB-DE86FE9E08F2}">
      <text>
        <r>
          <rPr>
            <b/>
            <sz val="10"/>
            <color rgb="FF000000"/>
            <rFont val="Tahoma"/>
            <family val="2"/>
          </rPr>
          <t xml:space="preserve">A
</t>
        </r>
        <r>
          <rPr>
            <sz val="10"/>
            <color rgb="FF000000"/>
            <rFont val="Tahoma"/>
            <family val="2"/>
          </rPr>
          <t>2,663/ 1459 (LL) --&gt; 1,825</t>
        </r>
      </text>
    </comment>
    <comment ref="E15" authorId="0" shapeId="0" xr:uid="{3A90049B-36E2-0546-AB56-6BB46D5375D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 based on Klein et al., 2020</t>
        </r>
      </text>
    </comment>
    <comment ref="F15" authorId="0" shapeId="0" xr:uid="{251685C7-9869-004C-8389-CF3F48004BF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of Klein </t>
        </r>
        <r>
          <rPr>
            <i/>
            <sz val="10"/>
            <color rgb="FF000000"/>
            <rFont val="Tahoma"/>
            <family val="2"/>
          </rPr>
          <t xml:space="preserve">et al., </t>
        </r>
        <r>
          <rPr>
            <sz val="10"/>
            <color rgb="FF000000"/>
            <rFont val="Tahoma"/>
            <family val="2"/>
          </rPr>
          <t xml:space="preserve">2020. 
</t>
        </r>
        <r>
          <rPr>
            <sz val="10"/>
            <color rgb="FF000000"/>
            <rFont val="Tahoma"/>
            <family val="2"/>
          </rPr>
          <t xml:space="preserve">Skull length between 650 and 700mm. According the morphology of the snout, it is more plausible that the skull length is about 650 mm
</t>
        </r>
      </text>
    </comment>
    <comment ref="G15" authorId="0" shapeId="0" xr:uid="{B2F241B8-E7F8-9E4F-AD0A-E661C0D2679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 based on the missing tip which is about 40mm</t>
        </r>
      </text>
    </comment>
    <comment ref="H15" authorId="0" shapeId="0" xr:uid="{976ACD94-B8B6-0049-9A37-A58C5C4CA51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end missing but no member of Cymbospondylus has an overbite</t>
        </r>
      </text>
    </comment>
    <comment ref="R15" authorId="0" shapeId="0" xr:uid="{6D3DA3C9-14B3-AD44-BA31-C3C187352A4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U15" authorId="0" shapeId="0" xr:uid="{14CCB0DB-300A-9D46-8781-7B6EBCEB6A9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Klein et al., 2020</t>
        </r>
      </text>
    </comment>
    <comment ref="V15" authorId="0" shapeId="0" xr:uid="{78D86E52-2D93-6945-9F74-DD973BDFD9A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Klein et al., 2020</t>
        </r>
      </text>
    </comment>
    <comment ref="Z15" authorId="0" shapeId="0" xr:uid="{62101FC0-6343-4644-9D05-67EA0A79B74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Klein et al., 2020</t>
        </r>
      </text>
    </comment>
    <comment ref="AA15" authorId="0" shapeId="0" xr:uid="{47A2B6A1-BE93-8842-BF3E-3071FD05193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Klein et al., 2020</t>
        </r>
      </text>
    </comment>
    <comment ref="AM15" authorId="0" shapeId="0" xr:uid="{B48556F1-C598-A54B-976E-6F936C628C8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8,682/ 4,175 --&gt; 2,08</t>
        </r>
      </text>
    </comment>
    <comment ref="AP15" authorId="0" shapeId="0" xr:uid="{7403C402-A9EE-F043-98C6-523F323E097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Klein et al., 2020 --&gt; based on the regression of Scheyer et al., 2014
</t>
        </r>
      </text>
    </comment>
    <comment ref="AT15" authorId="0" shapeId="0" xr:uid="{FABC0EDE-345C-E442-BDB1-D02C7230A98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Kein et al., 2020</t>
        </r>
      </text>
    </comment>
    <comment ref="AW15" authorId="0" shapeId="0" xr:uid="{8AF67456-CF89-1D47-94D1-D7259FE9904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Klein et al., 2020
</t>
        </r>
      </text>
    </comment>
    <comment ref="BZ15" authorId="0" shapeId="0" xr:uid="{F73170B9-5F0E-0A43-8D5C-37A9554AAFD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8,682/ 4,175 --&gt; 2,08</t>
        </r>
      </text>
    </comment>
    <comment ref="E16" authorId="0" shapeId="0" xr:uid="{A4B55848-ED9E-0C4F-8DCB-08EA6697CDD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mandible</t>
        </r>
      </text>
    </comment>
    <comment ref="F16" authorId="0" shapeId="0" xr:uid="{0CCBF5B1-B4A3-B940-BCE7-D3A3C18CB83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 of the skull
</t>
        </r>
      </text>
    </comment>
    <comment ref="G16" authorId="0" shapeId="0" xr:uid="{306BED29-6A12-5B4B-93DB-8D3E9D366B0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 of the skull
</t>
        </r>
      </text>
    </comment>
    <comment ref="J16" authorId="0" shapeId="0" xr:uid="{7EEE7AE2-E360-C543-A76E-33BAB099082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Estimantion
</t>
        </r>
      </text>
    </comment>
    <comment ref="L16" authorId="0" shapeId="0" xr:uid="{FAC754B8-6E6B-7A44-AA61-B038535B3E6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! 
</t>
        </r>
      </text>
    </comment>
    <comment ref="M16" authorId="0" shapeId="0" xr:uid="{6D45AA4E-87BC-4B47-94D0-FD597679443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! 
</t>
        </r>
      </text>
    </comment>
    <comment ref="T16" authorId="0" shapeId="0" xr:uid="{5918AD9F-276E-E240-A964-35DDC970719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Should be possible but the skull is mainly in lateral view</t>
        </r>
      </text>
    </comment>
    <comment ref="AJ16" authorId="0" shapeId="0" xr:uid="{0A5BE0C0-433E-3946-AEFB-B591546B288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31,099
</t>
        </r>
        <r>
          <rPr>
            <sz val="10"/>
            <color rgb="FF000000"/>
            <rFont val="Tahoma"/>
            <family val="2"/>
          </rPr>
          <t xml:space="preserve">29,89
</t>
        </r>
        <r>
          <rPr>
            <sz val="10"/>
            <color rgb="FF000000"/>
            <rFont val="Tahoma"/>
            <family val="2"/>
          </rPr>
          <t xml:space="preserve">26,004
</t>
        </r>
        <r>
          <rPr>
            <sz val="10"/>
            <color rgb="FF000000"/>
            <rFont val="Tahoma"/>
            <family val="2"/>
          </rPr>
          <t xml:space="preserve">27,789
</t>
        </r>
        <r>
          <rPr>
            <sz val="10"/>
            <color rgb="FF000000"/>
            <rFont val="Tahoma"/>
            <family val="2"/>
          </rPr>
          <t xml:space="preserve">28,166
</t>
        </r>
        <r>
          <rPr>
            <sz val="10"/>
            <color rgb="FF000000"/>
            <rFont val="Tahoma"/>
            <family val="2"/>
          </rPr>
          <t xml:space="preserve">26,678
</t>
        </r>
        <r>
          <rPr>
            <sz val="10"/>
            <color rgb="FF000000"/>
            <rFont val="Tahoma"/>
            <family val="2"/>
          </rPr>
          <t xml:space="preserve">27,101
</t>
        </r>
      </text>
    </comment>
    <comment ref="AK16" authorId="0" shapeId="0" xr:uid="{A1300359-F2F7-E845-8B98-7BDAFB7518D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28,166/ 11,982 --&gt; 2,351
</t>
        </r>
        <r>
          <rPr>
            <sz val="10"/>
            <color rgb="FF000000"/>
            <rFont val="Tahoma"/>
            <family val="2"/>
          </rPr>
          <t xml:space="preserve">26,878/ 10,68 --&gt;  2,517
</t>
        </r>
        <r>
          <rPr>
            <sz val="10"/>
            <color rgb="FF000000"/>
            <rFont val="Tahoma"/>
            <family val="2"/>
          </rPr>
          <t>25,724/ 11,184 --&gt; 2,30</t>
        </r>
      </text>
    </comment>
    <comment ref="AL16" authorId="0" shapeId="0" xr:uid="{344BA5E3-DF5A-474D-8936-7C1552EC38E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27,101/ 10,512 --&gt; 2,578
</t>
        </r>
        <r>
          <rPr>
            <sz val="10"/>
            <color rgb="FF000000"/>
            <rFont val="Tahoma"/>
            <family val="2"/>
          </rPr>
          <t xml:space="preserve">25,156/ 11,430 --&gt; 2,201
</t>
        </r>
      </text>
    </comment>
    <comment ref="AM16" authorId="0" shapeId="0" xr:uid="{90353C36-E8AF-1D44-83AF-97094DFA9E2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23,5729/ 11,9072 (Middle) --&gt; 1,9800
</t>
        </r>
        <r>
          <rPr>
            <sz val="10"/>
            <color rgb="FF000000"/>
            <rFont val="Tahoma"/>
            <family val="2"/>
          </rPr>
          <t xml:space="preserve">24,777/ 13,2497 (Middle) --&gt; 1,87
</t>
        </r>
        <r>
          <rPr>
            <sz val="10"/>
            <color rgb="FF000000"/>
            <rFont val="Tahoma"/>
            <family val="2"/>
          </rPr>
          <t xml:space="preserve">24,928/ 13,7456 (Middle) --&gt; 1,8135
</t>
        </r>
        <r>
          <rPr>
            <sz val="10"/>
            <color rgb="FF000000"/>
            <rFont val="Tahoma"/>
            <family val="2"/>
          </rPr>
          <t xml:space="preserve">19,6368/ 7,97 (Middle) --&gt; 2,464
</t>
        </r>
        <r>
          <rPr>
            <sz val="10"/>
            <color rgb="FF000000"/>
            <rFont val="Tahoma"/>
            <family val="2"/>
          </rPr>
          <t xml:space="preserve">21,0109/ 9,713 (Middle) --&gt; 2,163
</t>
        </r>
        <r>
          <rPr>
            <sz val="10"/>
            <color rgb="FF000000"/>
            <rFont val="Tahoma"/>
            <family val="2"/>
          </rPr>
          <t xml:space="preserve">24,418/ 11,390 (Middle) --&gt; 2,144
</t>
        </r>
        <r>
          <rPr>
            <sz val="10"/>
            <color rgb="FF000000"/>
            <rFont val="Tahoma"/>
            <family val="2"/>
          </rPr>
          <t>23,018/ 10,192 --&gt; 2,258</t>
        </r>
      </text>
    </comment>
    <comment ref="AP16" authorId="0" shapeId="0" xr:uid="{99E807A0-97B7-3443-9FD9-F34E27B04FF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Sander et al., 2021 based on the regression with the humerus length</t>
        </r>
      </text>
    </comment>
    <comment ref="AT16" authorId="0" shapeId="0" xr:uid="{148E5AA4-989A-6743-BB5B-50305A17897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measurements in Sander et al., 2021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Y16" authorId="0" shapeId="0" xr:uid="{A1BEC854-E837-4942-9CE9-7A0861B4D53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31,099
</t>
        </r>
        <r>
          <rPr>
            <sz val="10"/>
            <color rgb="FF000000"/>
            <rFont val="Tahoma"/>
            <family val="2"/>
          </rPr>
          <t xml:space="preserve">29,89
</t>
        </r>
        <r>
          <rPr>
            <sz val="10"/>
            <color rgb="FF000000"/>
            <rFont val="Tahoma"/>
            <family val="2"/>
          </rPr>
          <t xml:space="preserve">26,004
</t>
        </r>
        <r>
          <rPr>
            <sz val="10"/>
            <color rgb="FF000000"/>
            <rFont val="Tahoma"/>
            <family val="2"/>
          </rPr>
          <t xml:space="preserve">27,789
</t>
        </r>
        <r>
          <rPr>
            <sz val="10"/>
            <color rgb="FF000000"/>
            <rFont val="Tahoma"/>
            <family val="2"/>
          </rPr>
          <t xml:space="preserve">28,166
</t>
        </r>
        <r>
          <rPr>
            <sz val="10"/>
            <color rgb="FF000000"/>
            <rFont val="Tahoma"/>
            <family val="2"/>
          </rPr>
          <t xml:space="preserve">26,678
</t>
        </r>
        <r>
          <rPr>
            <sz val="10"/>
            <color rgb="FF000000"/>
            <rFont val="Tahoma"/>
            <family val="2"/>
          </rPr>
          <t xml:space="preserve">27,101
</t>
        </r>
      </text>
    </comment>
    <comment ref="BZ16" authorId="0" shapeId="0" xr:uid="{5EF81CD3-5FDA-EF42-98D6-A0026ED5DED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23,5729/ 11,9072 (Middle) --&gt; 1,9800
</t>
        </r>
        <r>
          <rPr>
            <sz val="10"/>
            <color rgb="FF000000"/>
            <rFont val="Tahoma"/>
            <family val="2"/>
          </rPr>
          <t xml:space="preserve">24,777/ 13,2497 (Middle) --&gt; 1,87
</t>
        </r>
        <r>
          <rPr>
            <sz val="10"/>
            <color rgb="FF000000"/>
            <rFont val="Tahoma"/>
            <family val="2"/>
          </rPr>
          <t xml:space="preserve">24,928/ 13,7456 (Middle) --&gt; 1,8135
</t>
        </r>
        <r>
          <rPr>
            <sz val="10"/>
            <color rgb="FF000000"/>
            <rFont val="Tahoma"/>
            <family val="2"/>
          </rPr>
          <t xml:space="preserve">19,6368/ 7,97 (Middle) --&gt; 2,464
</t>
        </r>
        <r>
          <rPr>
            <sz val="10"/>
            <color rgb="FF000000"/>
            <rFont val="Tahoma"/>
            <family val="2"/>
          </rPr>
          <t xml:space="preserve">21,0109/ 9,713 (Middle) --&gt; 2,163
</t>
        </r>
        <r>
          <rPr>
            <sz val="10"/>
            <color rgb="FF000000"/>
            <rFont val="Tahoma"/>
            <family val="2"/>
          </rPr>
          <t xml:space="preserve">24,418/ 11,390 (Middle) --&gt; 2,144
</t>
        </r>
        <r>
          <rPr>
            <sz val="10"/>
            <color rgb="FF000000"/>
            <rFont val="Tahoma"/>
            <family val="2"/>
          </rPr>
          <t>23,018/ 10,192 --&gt; 2,258</t>
        </r>
      </text>
    </comment>
    <comment ref="H17" authorId="0" shapeId="0" xr:uid="{3225AC9B-F988-DD49-A262-E6F274D2FBA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Too small to be characterize as a real overbite
</t>
        </r>
      </text>
    </comment>
    <comment ref="L17" authorId="0" shapeId="0" xr:uid="{AB803F2A-9126-3F4D-9B54-CA0E480D215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N17" authorId="0" shapeId="0" xr:uid="{D586D3A6-E4D4-D542-BDAA-C853588C9FA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</t>
        </r>
      </text>
    </comment>
    <comment ref="S18" authorId="0" shapeId="0" xr:uid="{FEBA188B-BD06-124A-AD48-F85B1CB342C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M18" authorId="0" shapeId="0" xr:uid="{CD55F8D0-6F30-0548-9CCE-964E05416E0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18,89/8,664
</t>
        </r>
      </text>
    </comment>
    <comment ref="AP18" authorId="0" shapeId="0" xr:uid="{CB57812F-4CDB-AE4D-9911-ACCDE86DDE4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According Sander et al., 2021 based on the regression with the humerus length
</t>
        </r>
      </text>
    </comment>
    <comment ref="AT18" authorId="0" shapeId="0" xr:uid="{2DAA4980-A490-864E-B5F3-B7891B4C8BE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 Supp material of Sander et al., 2021
</t>
        </r>
      </text>
    </comment>
    <comment ref="F19" authorId="0" shapeId="0" xr:uid="{1F2A2B3A-11C6-E342-818A-9221CBB1DB4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S19" authorId="0" shapeId="0" xr:uid="{C6A6AE93-CDBB-664B-8672-54D4C4AE727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partially visible</t>
        </r>
      </text>
    </comment>
    <comment ref="AP19" authorId="0" shapeId="0" xr:uid="{554AAFEC-ABF6-4749-92C8-E56BA55996C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Bindellini et al., 2021</t>
        </r>
      </text>
    </comment>
    <comment ref="AS19" authorId="0" shapeId="0" xr:uid="{6A9B9F09-3CB8-6C43-A5B8-FD861093F32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Very good estimation made by Dal Sasso &amp; Pinna, 1996</t>
        </r>
      </text>
    </comment>
    <comment ref="BB19" authorId="0" shapeId="0" xr:uid="{0BEDE247-6C5C-0A48-AA11-6FDD2529F96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based pn the width of the radiu-ulna complex
</t>
        </r>
      </text>
    </comment>
    <comment ref="BC19" authorId="0" shapeId="0" xr:uid="{BBB2F979-3C42-3644-BF84-05E7F8C3102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Huge estimation according Dal Sasso &amp; Pinna, 1996
</t>
        </r>
      </text>
    </comment>
    <comment ref="BD19" authorId="0" shapeId="0" xr:uid="{62A33BE0-9BB8-6B44-908C-E2F91DA9612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Huge estimation based on the distal width of the tibia-fibula complex
</t>
        </r>
      </text>
    </comment>
    <comment ref="BE19" authorId="0" shapeId="0" xr:uid="{BBD79F9B-AF73-8E4C-B0D4-E8B8A8699A0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Huge estimation made by Dal Sass &amp; Pinna, 1996</t>
        </r>
      </text>
    </comment>
    <comment ref="AK20" authorId="0" shapeId="0" xr:uid="{469D25F7-5C87-9D40-98B5-904C836A5B0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2,445/ 1,195 --&gt; 2,046
</t>
        </r>
        <r>
          <rPr>
            <sz val="10"/>
            <color rgb="FF000000"/>
            <rFont val="Tahoma"/>
            <family val="2"/>
          </rPr>
          <t xml:space="preserve">1,985/ 0,964 --&gt; 2,059
</t>
        </r>
        <r>
          <rPr>
            <sz val="10"/>
            <color rgb="FF000000"/>
            <rFont val="Tahoma"/>
            <family val="2"/>
          </rPr>
          <t xml:space="preserve">3,537/ 1,427 --&gt; 2,479
</t>
        </r>
        <r>
          <rPr>
            <sz val="10"/>
            <color rgb="FF000000"/>
            <rFont val="Tahoma"/>
            <family val="2"/>
          </rPr>
          <t xml:space="preserve">2,932/ 1,104 --&gt; 2,656
</t>
        </r>
        <r>
          <rPr>
            <sz val="10"/>
            <color rgb="FF000000"/>
            <rFont val="Tahoma"/>
            <family val="2"/>
          </rPr>
          <t xml:space="preserve">3,595/ 1,365 --&gt; 2,634
</t>
        </r>
        <r>
          <rPr>
            <sz val="10"/>
            <color rgb="FF000000"/>
            <rFont val="Tahoma"/>
            <family val="2"/>
          </rPr>
          <t xml:space="preserve">3,654/ 1,312 --&gt; 2,785
</t>
        </r>
      </text>
    </comment>
    <comment ref="AL20" authorId="0" shapeId="0" xr:uid="{2CEF91DB-1E53-5740-A547-3D601E725BF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3,118/ 2,578 --&gt; 1,209
</t>
        </r>
        <r>
          <rPr>
            <sz val="10"/>
            <color rgb="FF000000"/>
            <rFont val="Tahoma"/>
            <family val="2"/>
          </rPr>
          <t xml:space="preserve">2,284/ 1,967 --&gt; 1,161
</t>
        </r>
        <r>
          <rPr>
            <sz val="10"/>
            <color rgb="FF000000"/>
            <rFont val="Tahoma"/>
            <family val="2"/>
          </rPr>
          <t xml:space="preserve">2,957/ 1,910 --&gt; 1,548
</t>
        </r>
        <r>
          <rPr>
            <sz val="10"/>
            <color rgb="FF000000"/>
            <rFont val="Tahoma"/>
            <family val="2"/>
          </rPr>
          <t>2,43/ 1,456 --&gt; 1,669</t>
        </r>
      </text>
    </comment>
    <comment ref="AM20" authorId="0" shapeId="0" xr:uid="{6D41FD5A-8910-074F-A182-ED89368C39C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4,29(1)/ 2,02(1) --&gt; 2,124
</t>
        </r>
        <r>
          <rPr>
            <sz val="10"/>
            <color rgb="FF000000"/>
            <rFont val="Tahoma"/>
            <family val="2"/>
          </rPr>
          <t xml:space="preserve">4,05(2)/ 2,07(2) --&gt; 1,957
</t>
        </r>
        <r>
          <rPr>
            <sz val="10"/>
            <color rgb="FF000000"/>
            <rFont val="Tahoma"/>
            <family val="2"/>
          </rPr>
          <t xml:space="preserve">3,76(3)/ 1,88(3) --&gt; 2
</t>
        </r>
        <r>
          <rPr>
            <sz val="10"/>
            <color rgb="FF000000"/>
            <rFont val="Tahoma"/>
            <family val="2"/>
          </rPr>
          <t xml:space="preserve">2,94(4)/ 1,51(4) --&gt; 1,947
</t>
        </r>
        <r>
          <rPr>
            <sz val="10"/>
            <color rgb="FF000000"/>
            <rFont val="Tahoma"/>
            <family val="2"/>
          </rPr>
          <t xml:space="preserve">3,93(5)/ 1,92(5) --&gt; 2,208
</t>
        </r>
        <r>
          <rPr>
            <sz val="10"/>
            <color rgb="FF000000"/>
            <rFont val="Tahoma"/>
            <family val="2"/>
          </rPr>
          <t xml:space="preserve">3,67(6)/1,78(6) --&gt; 2,062
</t>
        </r>
        <r>
          <rPr>
            <sz val="10"/>
            <color rgb="FF000000"/>
            <rFont val="Tahoma"/>
            <family val="2"/>
          </rPr>
          <t xml:space="preserve">3,42(7)/ 1,38(7) --&gt; 2,478
</t>
        </r>
        <r>
          <rPr>
            <sz val="10"/>
            <color rgb="FF000000"/>
            <rFont val="Tahoma"/>
            <family val="2"/>
          </rPr>
          <t>2,31(8)/ 1,10(8) --&gt; 2,1</t>
        </r>
      </text>
    </comment>
    <comment ref="BZ20" authorId="0" shapeId="0" xr:uid="{07F61574-F335-4340-A4A8-6054BEC2197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4,29(1)/ 2,02(1) --&gt; 2,124
</t>
        </r>
        <r>
          <rPr>
            <sz val="10"/>
            <color rgb="FF000000"/>
            <rFont val="Tahoma"/>
            <family val="2"/>
          </rPr>
          <t xml:space="preserve">4,05(2)/ 2,07(2) --&gt; 1,957
</t>
        </r>
        <r>
          <rPr>
            <sz val="10"/>
            <color rgb="FF000000"/>
            <rFont val="Tahoma"/>
            <family val="2"/>
          </rPr>
          <t xml:space="preserve">3,76(3)/ 1,88(3) --&gt; 2
</t>
        </r>
        <r>
          <rPr>
            <sz val="10"/>
            <color rgb="FF000000"/>
            <rFont val="Tahoma"/>
            <family val="2"/>
          </rPr>
          <t xml:space="preserve">2,94(4)/ 1,51(4) --&gt; 1,947
</t>
        </r>
        <r>
          <rPr>
            <sz val="10"/>
            <color rgb="FF000000"/>
            <rFont val="Tahoma"/>
            <family val="2"/>
          </rPr>
          <t xml:space="preserve">3,93(5)/ 1,92(5) --&gt; 2,208
</t>
        </r>
        <r>
          <rPr>
            <sz val="10"/>
            <color rgb="FF000000"/>
            <rFont val="Tahoma"/>
            <family val="2"/>
          </rPr>
          <t xml:space="preserve">3,67(6)/1,78(6) --&gt; 2,062
</t>
        </r>
        <r>
          <rPr>
            <sz val="10"/>
            <color rgb="FF000000"/>
            <rFont val="Tahoma"/>
            <family val="2"/>
          </rPr>
          <t xml:space="preserve">3,42(7)/ 1,38(7) --&gt; 2,478
</t>
        </r>
        <r>
          <rPr>
            <sz val="10"/>
            <color rgb="FF000000"/>
            <rFont val="Tahoma"/>
            <family val="2"/>
          </rPr>
          <t>2,31(8)/ 1,10(8) --&gt; 2,1</t>
        </r>
      </text>
    </comment>
    <comment ref="J21" authorId="0" shapeId="0" xr:uid="{489A7BE2-8B9D-504F-A957-3B50B86F08D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K21" authorId="0" shapeId="0" xr:uid="{7C5A2C6D-7898-4F49-BC48-7088DD464B2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L21" authorId="0" shapeId="0" xr:uid="{36A74F00-066A-BF40-BF14-6CF95F9947E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M21" authorId="0" shapeId="0" xr:uid="{E6638537-1868-C145-B736-6020578FCEA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N21" authorId="0" shapeId="0" xr:uid="{6201AB8B-F044-204D-B31D-4ABAC325197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W21" authorId="0" shapeId="0" xr:uid="{5D70BD05-7E9B-EE4A-8567-E62C03499C7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K21" authorId="0" shapeId="0" xr:uid="{0FF906A8-EF2E-9143-BB61-19494F89E84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3,677(1)/ 1,484(1) (anterior)   --&gt; 2,48</t>
        </r>
      </text>
    </comment>
    <comment ref="AL21" authorId="0" shapeId="0" xr:uid="{434D35B6-42BF-F74A-BEAD-C63FA8122C4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3,049(5)/ 1,65(5) (posterior) --&gt; 1,848
</t>
        </r>
        <r>
          <rPr>
            <sz val="10"/>
            <color rgb="FF000000"/>
            <rFont val="Tahoma"/>
            <family val="2"/>
          </rPr>
          <t xml:space="preserve">4,603(6)/ 2,361(6) (posterior) --&gt; 1,950
</t>
        </r>
        <r>
          <rPr>
            <sz val="10"/>
            <color rgb="FF000000"/>
            <rFont val="Tahoma"/>
            <family val="2"/>
          </rPr>
          <t>3,531(7)/ 1.765(7) (posterior) --&gt; 2,001</t>
        </r>
      </text>
    </comment>
    <comment ref="AM21" authorId="0" shapeId="0" xr:uid="{50A31C40-4ACC-F94E-AC07-D2D883E11C6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3,677(1)/ 1,484(1) (anterior)   --&gt; 2,48
</t>
        </r>
        <r>
          <rPr>
            <sz val="10"/>
            <color rgb="FF000000"/>
            <rFont val="Tahoma"/>
            <family val="2"/>
          </rPr>
          <t xml:space="preserve">4,445(4)/ 2,412(2) (medium) --&gt; 1,843
</t>
        </r>
        <r>
          <rPr>
            <sz val="10"/>
            <color rgb="FF000000"/>
            <rFont val="Tahoma"/>
            <family val="2"/>
          </rPr>
          <t xml:space="preserve">4,735(3)/ 1,966(3) (medium) --&gt; 2,41 
</t>
        </r>
        <r>
          <rPr>
            <sz val="10"/>
            <color rgb="FF000000"/>
            <rFont val="Tahoma"/>
            <family val="2"/>
          </rPr>
          <t xml:space="preserve">4,799(4)/ 1,979(4) (medium) --&gt; 2,425
</t>
        </r>
        <r>
          <rPr>
            <sz val="10"/>
            <color rgb="FF000000"/>
            <rFont val="Tahoma"/>
            <family val="2"/>
          </rPr>
          <t xml:space="preserve">3,049(5)/ 1,65(5) (posterior) --&gt; 1,848
</t>
        </r>
        <r>
          <rPr>
            <sz val="10"/>
            <color rgb="FF000000"/>
            <rFont val="Tahoma"/>
            <family val="2"/>
          </rPr>
          <t xml:space="preserve">4,603(6)/ 2,361(6) (posterior) --&gt; 1,950
</t>
        </r>
        <r>
          <rPr>
            <sz val="10"/>
            <color rgb="FF000000"/>
            <rFont val="Tahoma"/>
            <family val="2"/>
          </rPr>
          <t>3,531(7)/ 1.765(7) (posterior) --&gt; 2,001</t>
        </r>
      </text>
    </comment>
    <comment ref="BZ21" authorId="0" shapeId="0" xr:uid="{315DEF76-AF44-E744-B47E-CE065616C35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3,677(1)/ 1,484(1) (anterior)   --&gt; 2,48
</t>
        </r>
        <r>
          <rPr>
            <sz val="10"/>
            <color rgb="FF000000"/>
            <rFont val="Tahoma"/>
            <family val="2"/>
          </rPr>
          <t xml:space="preserve">4,445(4)/ 2,412(2) (medium) --&gt; 1,843
</t>
        </r>
        <r>
          <rPr>
            <sz val="10"/>
            <color rgb="FF000000"/>
            <rFont val="Tahoma"/>
            <family val="2"/>
          </rPr>
          <t xml:space="preserve">4,735(3)/ 1,966(3) (medium) --&gt; 2,41 
</t>
        </r>
        <r>
          <rPr>
            <sz val="10"/>
            <color rgb="FF000000"/>
            <rFont val="Tahoma"/>
            <family val="2"/>
          </rPr>
          <t xml:space="preserve">4,799(4)/ 1,979(4) (medium) --&gt; 2,425
</t>
        </r>
        <r>
          <rPr>
            <sz val="10"/>
            <color rgb="FF000000"/>
            <rFont val="Tahoma"/>
            <family val="2"/>
          </rPr>
          <t xml:space="preserve">3,049(5)/ 1,65(5) (posterior) --&gt; 1,848
</t>
        </r>
        <r>
          <rPr>
            <sz val="10"/>
            <color rgb="FF000000"/>
            <rFont val="Tahoma"/>
            <family val="2"/>
          </rPr>
          <t xml:space="preserve">4,603(6)/ 2,361(6) (posterior) --&gt; 1,950
</t>
        </r>
        <r>
          <rPr>
            <sz val="10"/>
            <color rgb="FF000000"/>
            <rFont val="Tahoma"/>
            <family val="2"/>
          </rPr>
          <t>3,531(7)/ 1.765(7) (posterior) --&gt; 2,001</t>
        </r>
      </text>
    </comment>
    <comment ref="C22" authorId="0" shapeId="0" xr:uid="{F8D07465-85D7-5F4B-BC81-F7ADC5F88DB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Postcranial measurements based on Gutarra et al., 2023</t>
        </r>
      </text>
    </comment>
    <comment ref="AW22" authorId="0" shapeId="0" xr:uid="{BBB8086B-6802-854B-A69D-8C2198DB95A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Gutarra et al., 2023</t>
        </r>
      </text>
    </comment>
    <comment ref="BA22" authorId="0" shapeId="0" xr:uid="{E1C95282-6EE7-F14A-8C9D-6BEB87521F7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Gutarra et al., 2023</t>
        </r>
      </text>
    </comment>
    <comment ref="L23" authorId="0" shapeId="0" xr:uid="{EC717E64-3F58-7E42-A280-7FD61889FFE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Distance with the end of the mandible --&gt; to calculate the opening mechanical advantage to infer how quick the species open the mouth</t>
        </r>
      </text>
    </comment>
    <comment ref="N23" authorId="0" shapeId="0" xr:uid="{4826C1B4-6A6F-2546-83ED-3A0C4B641C7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 !</t>
        </r>
      </text>
    </comment>
    <comment ref="Q23" authorId="0" shapeId="0" xr:uid="{0AAABC62-A5B2-1845-BED3-10236B8B28B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skull is crushed</t>
        </r>
      </text>
    </comment>
    <comment ref="V23" authorId="0" shapeId="0" xr:uid="{E8CB411E-EF33-4A4F-B5DE-512C9563BB8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DEFORMATION? </t>
        </r>
      </text>
    </comment>
    <comment ref="AI25" authorId="0" shapeId="0" xr:uid="{162D6FCD-F122-C24B-B3E3-280354504FA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low ridges according Maisch et al., 2006</t>
        </r>
      </text>
    </comment>
    <comment ref="AL25" authorId="0" shapeId="0" xr:uid="{179BE092-F574-EC4C-85BD-5F6C7B4E874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6,138/5,182 --&gt; 1,184
</t>
        </r>
      </text>
    </comment>
    <comment ref="AM25" authorId="0" shapeId="0" xr:uid="{CA12DF77-EB82-454E-A602-014B4AF474C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10,201/ 8,779 --&gt; 1,37
</t>
        </r>
        <r>
          <rPr>
            <sz val="10"/>
            <color rgb="FF000000"/>
            <rFont val="Tahoma"/>
            <family val="2"/>
          </rPr>
          <t xml:space="preserve"> 8,553/6,950 --&gt; 1,23
</t>
        </r>
        <r>
          <rPr>
            <sz val="10"/>
            <color rgb="FF000000"/>
            <rFont val="Tahoma"/>
            <family val="2"/>
          </rPr>
          <t xml:space="preserve"> 9,314/ 6,730 --&gt; 1,384
</t>
        </r>
        <r>
          <rPr>
            <sz val="10"/>
            <color rgb="FF000000"/>
            <rFont val="Tahoma"/>
            <family val="2"/>
          </rPr>
          <t xml:space="preserve"> 10,003/ 7,334 --&gt; 1,364
</t>
        </r>
        <r>
          <rPr>
            <sz val="10"/>
            <color rgb="FF000000"/>
            <rFont val="Tahoma"/>
            <family val="2"/>
          </rPr>
          <t xml:space="preserve"> </t>
        </r>
      </text>
    </comment>
    <comment ref="BZ25" authorId="0" shapeId="0" xr:uid="{A0358ECB-4F13-7F45-8146-7D1AF1BADCE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10,201/ 8,779 --&gt; 1,37
</t>
        </r>
        <r>
          <rPr>
            <sz val="10"/>
            <color rgb="FF000000"/>
            <rFont val="Tahoma"/>
            <family val="2"/>
          </rPr>
          <t xml:space="preserve"> 8,553/6,950 --&gt; 1,23
</t>
        </r>
        <r>
          <rPr>
            <sz val="10"/>
            <color rgb="FF000000"/>
            <rFont val="Tahoma"/>
            <family val="2"/>
          </rPr>
          <t xml:space="preserve"> 9,314/ 6,730 --&gt; 1,384
</t>
        </r>
        <r>
          <rPr>
            <sz val="10"/>
            <color rgb="FF000000"/>
            <rFont val="Tahoma"/>
            <family val="2"/>
          </rPr>
          <t xml:space="preserve"> 10,003/ 7,334 --&gt; 1,364
</t>
        </r>
        <r>
          <rPr>
            <sz val="10"/>
            <color rgb="FF000000"/>
            <rFont val="Tahoma"/>
            <family val="2"/>
          </rPr>
          <t xml:space="preserve"> </t>
        </r>
      </text>
    </comment>
    <comment ref="G26" authorId="0" shapeId="0" xr:uid="{52812D44-9672-124D-80A7-9E3C962D11A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H26" authorId="0" shapeId="0" xr:uid="{A3193591-5CDE-3D4C-A58A-3CBF525DB9A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NOT SURE --&gt; ESTIMATION</t>
        </r>
      </text>
    </comment>
    <comment ref="T26" authorId="0" shapeId="0" xr:uid="{15504919-6371-4A4A-AC60-3218430BABF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P26" authorId="0" shapeId="0" xr:uid="{7F8479A5-3425-EC4A-BFA4-070E474C6FC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Shang &amp; Li, 2009 and Gutarra et al., 2023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Our measurement: 5500
</t>
        </r>
      </text>
    </comment>
    <comment ref="AS26" authorId="0" shapeId="0" xr:uid="{88F4B0A6-97CA-3646-B26C-BD4620437A3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K27" authorId="0" shapeId="0" xr:uid="{33E3488B-D519-D243-888A-8959E5038F3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11,351
</t>
        </r>
      </text>
    </comment>
    <comment ref="E28" authorId="0" shapeId="0" xr:uid="{BEE6492B-E11B-1A44-97A7-8683E1CE988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F28" authorId="0" shapeId="0" xr:uid="{5FC7E456-A836-BE48-8CC1-88754F1A657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G28" authorId="0" shapeId="0" xr:uid="{979A862A-1480-944B-AD1B-3F9F3CF8708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R28" authorId="0" shapeId="0" xr:uid="{8533349E-7B41-D14F-AD94-1A92E533BCF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C29" authorId="0" shapeId="0" xr:uid="{1554472F-9A5D-EF4D-B6BF-FEE8574B444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Anterior end of the snout is reconstructed and presence of many fake limbs elements
</t>
        </r>
      </text>
    </comment>
    <comment ref="X29" authorId="0" shapeId="0" xr:uid="{DD583F34-DF66-0840-A54B-4E4A8A13B9E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P29" authorId="0" shapeId="0" xr:uid="{E598C528-032D-AF43-8B5C-A287664E8B8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 As presence of reconstructed part of the axial column</t>
        </r>
      </text>
    </comment>
    <comment ref="AT29" authorId="0" shapeId="0" xr:uid="{C977403F-FCA7-1E4E-B9C8-A280193B3B7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The right humerus is not reconstructed
</t>
        </r>
      </text>
    </comment>
    <comment ref="BB29" authorId="0" shapeId="0" xr:uid="{B2639959-9672-CB45-B810-29A46A26FE3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Numerous fake elements 
</t>
        </r>
      </text>
    </comment>
    <comment ref="W30" authorId="0" shapeId="0" xr:uid="{B2EC4DE1-33E8-6E47-A03C-A44F463C545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X30" authorId="0" shapeId="0" xr:uid="{B3B22132-F5D0-AD46-953D-A80E2D085CB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M30" authorId="0" shapeId="0" xr:uid="{F0A19ADF-C7CF-554E-89F1-AC210E0F803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13,920/6,562</t>
        </r>
      </text>
    </comment>
    <comment ref="AT30" authorId="0" shapeId="0" xr:uid="{D6B825CF-94D2-5E41-A317-B4455299970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Really badly illustrated
</t>
        </r>
      </text>
    </comment>
    <comment ref="K31" authorId="0" shapeId="0" xr:uid="{83FFF6CF-2953-AE42-BC6D-8A2B7D4131E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V31" authorId="0" shapeId="0" xr:uid="{3BB888EA-5FFC-414F-9CC8-44766D336B9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orbit looks to be compressed --&gt; measure without the compression</t>
        </r>
      </text>
    </comment>
    <comment ref="AK31" authorId="0" shapeId="0" xr:uid="{A57C1E99-5D66-E141-9DB3-552BB34D1FC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2,25/ 0,876 (Anterior) --&gt; 2,57</t>
        </r>
      </text>
    </comment>
    <comment ref="AL31" authorId="0" shapeId="0" xr:uid="{FC4D3C7E-31CA-9942-A34A-3DB9869C002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2,357/ 0,836 (Posterior) --&gt; 2,819</t>
        </r>
      </text>
    </comment>
    <comment ref="AM31" authorId="0" shapeId="0" xr:uid="{DBFD264B-CDE4-4245-9481-EADC78577E6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3,298/ 1,327 (Middle) --&gt; 2,485
</t>
        </r>
        <r>
          <rPr>
            <sz val="10"/>
            <color rgb="FF000000"/>
            <rFont val="Tahoma"/>
            <family val="2"/>
          </rPr>
          <t xml:space="preserve">3,401/ 1,216 (Middle) --&gt; 2,797
</t>
        </r>
        <r>
          <rPr>
            <sz val="10"/>
            <color rgb="FF000000"/>
            <rFont val="Tahoma"/>
            <family val="2"/>
          </rPr>
          <t>3,343/ 1,301 (Middle) --&gt; 2,570</t>
        </r>
      </text>
    </comment>
    <comment ref="AT31" authorId="0" shapeId="0" xr:uid="{DF226548-CC50-574A-AD1B-3B03FB00CE5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Nicholls&amp;al, 2002
</t>
        </r>
      </text>
    </comment>
    <comment ref="AV31" authorId="0" shapeId="0" xr:uid="{40843F9F-9698-0C4B-8807-EA3FE4514B7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Nicholls &amp; al, 2002</t>
        </r>
      </text>
    </comment>
    <comment ref="AX31" authorId="0" shapeId="0" xr:uid="{1D189A44-57E4-7043-9D92-9BE525CF9FE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Nicholls &amp; al., 2002
</t>
        </r>
      </text>
    </comment>
    <comment ref="AZ31" authorId="0" shapeId="0" xr:uid="{3E51A1F1-C085-ED49-8DEE-061BB66A7D7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Nicholls &amp; al, 2002</t>
        </r>
      </text>
    </comment>
    <comment ref="BZ31" authorId="0" shapeId="0" xr:uid="{AEA6FCB7-0C65-AB42-93CE-7D50BC52097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3,298/ 1,327 (Middle) --&gt; 2,485
</t>
        </r>
        <r>
          <rPr>
            <sz val="10"/>
            <color rgb="FF000000"/>
            <rFont val="Tahoma"/>
            <family val="2"/>
          </rPr>
          <t xml:space="preserve">3,401/ 1,216 (Middle) --&gt; 2,797
</t>
        </r>
        <r>
          <rPr>
            <sz val="10"/>
            <color rgb="FF000000"/>
            <rFont val="Tahoma"/>
            <family val="2"/>
          </rPr>
          <t>3,343/ 1,301 (Middle) --&gt; 2,570</t>
        </r>
      </text>
    </comment>
    <comment ref="AK32" authorId="0" shapeId="0" xr:uid="{BD43C1BB-C7D8-524E-968B-F405403BB13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2,171/ 1,738 --&gt; 2,171</t>
        </r>
      </text>
    </comment>
    <comment ref="AL32" authorId="0" shapeId="0" xr:uid="{62172D0B-54F4-144C-94D8-A740881DC44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2,507/ 1,130 --&gt;  2,219
</t>
        </r>
        <r>
          <rPr>
            <sz val="10"/>
            <color rgb="FF000000"/>
            <rFont val="Tahoma"/>
            <family val="2"/>
          </rPr>
          <t xml:space="preserve">3,230/ 1,47 --&gt; 2,197
</t>
        </r>
        <r>
          <rPr>
            <sz val="10"/>
            <color rgb="FF000000"/>
            <rFont val="Tahoma"/>
            <family val="2"/>
          </rPr>
          <t xml:space="preserve">3,151/ 1,525 --&gt; 2,066
</t>
        </r>
        <r>
          <rPr>
            <sz val="10"/>
            <color rgb="FF000000"/>
            <rFont val="Tahoma"/>
            <family val="2"/>
          </rPr>
          <t>3,807/ 1,864 --&gt; 2,042</t>
        </r>
      </text>
    </comment>
    <comment ref="AM32" authorId="0" shapeId="0" xr:uid="{DED94EAD-6A8F-E544-A6B7-372E2CB631D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3,398/ 1,619 --&gt; 2,099
</t>
        </r>
        <r>
          <rPr>
            <sz val="10"/>
            <color rgb="FF000000"/>
            <rFont val="Tahoma"/>
            <family val="2"/>
          </rPr>
          <t xml:space="preserve">3,385/ 1,590 --&gt; 2,129
</t>
        </r>
        <r>
          <rPr>
            <sz val="10"/>
            <color rgb="FF000000"/>
            <rFont val="Tahoma"/>
            <family val="2"/>
          </rPr>
          <t xml:space="preserve">4,314/ 2,051 --&gt; 2,103
</t>
        </r>
      </text>
    </comment>
    <comment ref="AS32" authorId="0" shapeId="0" xr:uid="{B5910788-8D69-7444-9F93-E06EDE96AAF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! </t>
        </r>
      </text>
    </comment>
    <comment ref="BZ32" authorId="0" shapeId="0" xr:uid="{B6710D18-88F9-6D40-B771-E655B1F4BDC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3,398/ 1,619 --&gt; 2,099
</t>
        </r>
        <r>
          <rPr>
            <sz val="10"/>
            <color rgb="FF000000"/>
            <rFont val="Tahoma"/>
            <family val="2"/>
          </rPr>
          <t xml:space="preserve">3,385/ 1,590 --&gt; 2,129
</t>
        </r>
        <r>
          <rPr>
            <sz val="10"/>
            <color rgb="FF000000"/>
            <rFont val="Tahoma"/>
            <family val="2"/>
          </rPr>
          <t xml:space="preserve">4,314/ 2,051 --&gt; 2,103
</t>
        </r>
      </text>
    </comment>
    <comment ref="C33" authorId="0" shapeId="0" xr:uid="{401E4F28-798E-674E-ADE2-F609AA55C5B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Composite for the axial skeletton !</t>
        </r>
      </text>
    </comment>
    <comment ref="AV35" authorId="0" shapeId="0" xr:uid="{79D4104D-9370-004B-A3FD-FB6137AA0FF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Measured by Gutarra et al., 2023</t>
        </r>
      </text>
    </comment>
    <comment ref="AW35" authorId="0" shapeId="0" xr:uid="{5D1A9C52-CCC8-AC4E-BA14-93B7723D512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Measured by Gutarra et al., 2023
</t>
        </r>
      </text>
    </comment>
    <comment ref="E36" authorId="0" shapeId="0" xr:uid="{64C92113-0185-494A-A381-8BDA242F107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ESTIMATION :  According McGowan 1996 --&gt; end of the skullclose to the preserved end 
</t>
        </r>
      </text>
    </comment>
    <comment ref="F36" authorId="0" shapeId="0" xr:uid="{8C567FF7-754B-6A4E-805A-8BBAE3C2155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36" authorId="0" shapeId="0" xr:uid="{6C15EEA6-6B1B-3449-87F2-F16E1A6F960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V36" authorId="0" shapeId="0" xr:uid="{23EB866E-0A69-0844-9885-1C5B203194F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K36" authorId="0" shapeId="0" xr:uid="{7F06859A-DA47-954B-B437-213E4C6B95B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3,657/ 1,912 (Middle) --&gt; 1,913</t>
        </r>
      </text>
    </comment>
    <comment ref="AL36" authorId="0" shapeId="0" xr:uid="{656ED071-3DA9-634F-8BA1-66311D66BB5B}">
      <text>
        <r>
          <rPr>
            <b/>
            <sz val="10"/>
            <color rgb="FF000000"/>
            <rFont val="Tahoma"/>
            <family val="2"/>
          </rPr>
          <t>Antoine Laboury:3,68/ 2,652 (Posterior) --&gt; 1,388</t>
        </r>
      </text>
    </comment>
    <comment ref="AM36" authorId="0" shapeId="0" xr:uid="{4FF0915F-2906-404C-8843-C5092CCDBC93}">
      <text>
        <r>
          <rPr>
            <b/>
            <sz val="10"/>
            <color rgb="FF000000"/>
            <rFont val="Tahoma"/>
            <family val="2"/>
          </rPr>
          <t xml:space="preserve">Antoine Laboury: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4,273/ 2,54 --&gt; 1,68
</t>
        </r>
        <r>
          <rPr>
            <sz val="10"/>
            <color rgb="FF000000"/>
            <rFont val="Tahoma"/>
            <family val="2"/>
          </rPr>
          <t xml:space="preserve">5,425/ 2,64 --&gt; 2,05
</t>
        </r>
        <r>
          <rPr>
            <sz val="10"/>
            <color rgb="FF000000"/>
            <rFont val="Tahoma"/>
            <family val="2"/>
          </rPr>
          <t>3,424/1,857 --&gt; 1,844</t>
        </r>
      </text>
    </comment>
    <comment ref="AN36" authorId="0" shapeId="0" xr:uid="{C7C37ECE-0CC5-5F4E-82BE-C91CC2EF546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4,106/2,262
</t>
        </r>
      </text>
    </comment>
    <comment ref="AO36" authorId="0" shapeId="0" xr:uid="{50E14F68-38A0-F345-925D-BD7B7981EDD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4,106/0,546
</t>
        </r>
        <r>
          <rPr>
            <sz val="10"/>
            <color rgb="FF000000"/>
            <rFont val="Tahoma"/>
            <family val="2"/>
          </rPr>
          <t>`</t>
        </r>
      </text>
    </comment>
    <comment ref="BZ36" authorId="0" shapeId="0" xr:uid="{15DCA308-4917-7E4D-9022-B8CFACA8C84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5,255/ 2,444 (Middle) --&gt; 2,138
</t>
        </r>
        <r>
          <rPr>
            <sz val="10"/>
            <color rgb="FF000000"/>
            <rFont val="Tahoma"/>
            <family val="2"/>
          </rPr>
          <t>4,297/ 2,076 (Middle) --&gt; 2,07</t>
        </r>
      </text>
    </comment>
    <comment ref="CA36" authorId="0" shapeId="0" xr:uid="{4C12CA9C-9F23-344F-B602-A386C664BA0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4,106/2,262
</t>
        </r>
      </text>
    </comment>
    <comment ref="CB36" authorId="0" shapeId="0" xr:uid="{BB46ECF7-8ED5-8B46-99DD-B07ECC41CEB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4,106/0,546
</t>
        </r>
        <r>
          <rPr>
            <sz val="10"/>
            <color rgb="FF000000"/>
            <rFont val="Tahoma"/>
            <family val="2"/>
          </rPr>
          <t>`</t>
        </r>
      </text>
    </comment>
    <comment ref="E37" authorId="0" shapeId="0" xr:uid="{6DDBD2BA-F58D-3949-AB28-5CE77406F51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--&gt; tip is missing but presume that no or small overbite
</t>
        </r>
      </text>
    </comment>
    <comment ref="K37" authorId="0" shapeId="0" xr:uid="{D56DA9F9-869D-1C47-9CA0-37C6DC6BB90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T37" authorId="0" shapeId="0" xr:uid="{22523191-8473-A94B-B6DF-95CB8E2C0DD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
</t>
        </r>
      </text>
    </comment>
    <comment ref="AM37" authorId="0" shapeId="0" xr:uid="{A6D6D859-91F8-1140-84E9-20BD74A6C91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9,123/ 3,344 (Middle) --&gt; 2,728</t>
        </r>
      </text>
    </comment>
    <comment ref="BZ37" authorId="0" shapeId="0" xr:uid="{72210F60-F250-ED4F-9985-C53EE5C0F53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9,123/ 3,344 (Middle) --&gt; 2,728</t>
        </r>
      </text>
    </comment>
    <comment ref="AM38" authorId="0" shapeId="0" xr:uid="{4F3D38D5-1814-CD4D-B236-8C8CFA9B49E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12,7021/ 5,757 (Middle) --&gt; 2,210
</t>
        </r>
        <r>
          <rPr>
            <sz val="10"/>
            <color rgb="FF000000"/>
            <rFont val="Tahoma"/>
            <family val="2"/>
          </rPr>
          <t xml:space="preserve">12,2527/ 5,022 (Middle) --&gt; 2,4398
</t>
        </r>
        <r>
          <rPr>
            <sz val="10"/>
            <color rgb="FF000000"/>
            <rFont val="Tahoma"/>
            <family val="2"/>
          </rPr>
          <t xml:space="preserve">12,0784/ 5,06941 (Middle) --&gt; 2,383
</t>
        </r>
        <r>
          <rPr>
            <sz val="10"/>
            <color rgb="FF000000"/>
            <rFont val="Tahoma"/>
            <family val="2"/>
          </rPr>
          <t xml:space="preserve">11,4655/ 4,930 (Middle) --&gt; 2,326
</t>
        </r>
        <r>
          <rPr>
            <sz val="10"/>
            <color rgb="FF000000"/>
            <rFont val="Tahoma"/>
            <family val="2"/>
          </rPr>
          <t>14,4955/ 6,15352 (Middle) --&gt; 2,356</t>
        </r>
      </text>
    </comment>
    <comment ref="BZ38" authorId="0" shapeId="0" xr:uid="{3F1774C9-A21F-7147-A5FE-93A4B3A096D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12,7021/ 5,757 (Middle) --&gt; 2,210
</t>
        </r>
        <r>
          <rPr>
            <sz val="10"/>
            <color rgb="FF000000"/>
            <rFont val="Tahoma"/>
            <family val="2"/>
          </rPr>
          <t xml:space="preserve">12,2527/ 5,022 (Middle) --&gt; 2,4398
</t>
        </r>
        <r>
          <rPr>
            <sz val="10"/>
            <color rgb="FF000000"/>
            <rFont val="Tahoma"/>
            <family val="2"/>
          </rPr>
          <t xml:space="preserve">12,0784/ 5,06941 (Middle) --&gt; 2,383
</t>
        </r>
        <r>
          <rPr>
            <sz val="10"/>
            <color rgb="FF000000"/>
            <rFont val="Tahoma"/>
            <family val="2"/>
          </rPr>
          <t xml:space="preserve">11,4655/ 4,930 (Middle) --&gt; 2,326
</t>
        </r>
        <r>
          <rPr>
            <sz val="10"/>
            <color rgb="FF000000"/>
            <rFont val="Tahoma"/>
            <family val="2"/>
          </rPr>
          <t>14,4955/ 6,15352 (Middle) --&gt; 2,356</t>
        </r>
      </text>
    </comment>
    <comment ref="AK39" authorId="0" shapeId="0" xr:uid="{109A44B3-57C2-5E46-8E8A-C125DB3A02A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9,253/ 4,214 (Anterior) --&gt; 2,20
</t>
        </r>
        <r>
          <rPr>
            <sz val="10"/>
            <color rgb="FF000000"/>
            <rFont val="Tahoma"/>
            <family val="2"/>
          </rPr>
          <t xml:space="preserve">8,937/ 3,949 (Anterior) --&gt; 2,263 
</t>
        </r>
        <r>
          <rPr>
            <sz val="10"/>
            <color rgb="FF000000"/>
            <rFont val="Tahoma"/>
            <family val="2"/>
          </rPr>
          <t xml:space="preserve">7,436/ 3,26/ 1,012 (tip offset)(Anterior) --&gt;  2,281 / 0,136
</t>
        </r>
        <r>
          <rPr>
            <sz val="10"/>
            <color rgb="FF000000"/>
            <rFont val="Tahoma"/>
            <family val="2"/>
          </rPr>
          <t xml:space="preserve">8,452/ 3,88 (Anterior) --&gt; 2,178
</t>
        </r>
        <r>
          <rPr>
            <sz val="10"/>
            <color rgb="FF000000"/>
            <rFont val="Tahoma"/>
            <family val="2"/>
          </rPr>
          <t xml:space="preserve">7,497/ 2,813 (Anterior) --&gt; 2,665 </t>
        </r>
      </text>
    </comment>
    <comment ref="AL39" authorId="0" shapeId="0" xr:uid="{978CDBF3-FC18-E143-BCCA-1332B7148DE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9,809/ 4,53 (Middle) --&gt; 2,165
</t>
        </r>
        <r>
          <rPr>
            <sz val="10"/>
            <color rgb="FF000000"/>
            <rFont val="Tahoma"/>
            <family val="2"/>
          </rPr>
          <t xml:space="preserve">12,407/ 4,423 (Middle) --&gt; 2,805
</t>
        </r>
        <r>
          <rPr>
            <sz val="10"/>
            <color rgb="FF000000"/>
            <rFont val="Tahoma"/>
            <family val="2"/>
          </rPr>
          <t xml:space="preserve">7,491/ 3,190 (Middle) --&gt; 2,348
</t>
        </r>
        <r>
          <rPr>
            <sz val="10"/>
            <color rgb="FF000000"/>
            <rFont val="Tahoma"/>
            <family val="2"/>
          </rPr>
          <t>6,265/ 2,569 (Middle) --&gt; 2,459</t>
        </r>
      </text>
    </comment>
    <comment ref="AM39" authorId="0" shapeId="0" xr:uid="{83397A79-8CD4-3546-937D-2D3F970BE6A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6,16/ 3,505 (Posterior) --&gt; 1,757
</t>
        </r>
        <r>
          <rPr>
            <sz val="10"/>
            <color rgb="FF000000"/>
            <rFont val="Tahoma"/>
            <family val="2"/>
          </rPr>
          <t xml:space="preserve">5,254/ 3,229 (Posterior) --&gt; 1,627
</t>
        </r>
        <r>
          <rPr>
            <sz val="10"/>
            <color rgb="FF000000"/>
            <rFont val="Tahoma"/>
            <family val="2"/>
          </rPr>
          <t xml:space="preserve">7,459/ 3,658 (Posterior) --&gt; 2,039
</t>
        </r>
      </text>
    </comment>
    <comment ref="AO39" authorId="0" shapeId="0" xr:uid="{03A6822E-4DB1-5246-BD17-84BD1C73EB8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7,436/ 3,26/ 1,012 (tip offset)(Anterior)
</t>
        </r>
      </text>
    </comment>
    <comment ref="BZ39" authorId="0" shapeId="0" xr:uid="{79B2158C-AD6E-4342-A1FC-833F95B7932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6,16/ 3,505 (Posterior) --&gt; 1,757
</t>
        </r>
        <r>
          <rPr>
            <sz val="10"/>
            <color rgb="FF000000"/>
            <rFont val="Tahoma"/>
            <family val="2"/>
          </rPr>
          <t xml:space="preserve">5,254/ 3,229 (Posterior) --&gt; 1,627
</t>
        </r>
        <r>
          <rPr>
            <sz val="10"/>
            <color rgb="FF000000"/>
            <rFont val="Tahoma"/>
            <family val="2"/>
          </rPr>
          <t xml:space="preserve">7,459/ 3,658 (Posterior) --&gt; 2,039
</t>
        </r>
      </text>
    </comment>
    <comment ref="CB39" authorId="0" shapeId="0" xr:uid="{1476A318-DBA8-334A-9D60-6582571C4D1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7,436/ 3,26/ 1,012 (tip offset)(Anterior)
</t>
        </r>
      </text>
    </comment>
    <comment ref="AK40" authorId="0" shapeId="0" xr:uid="{F34D47FB-4090-3D4B-9430-38C616327CC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5,447/ 2,200 (Anterior) --&gt; 2,476
</t>
        </r>
        <r>
          <rPr>
            <sz val="10"/>
            <color rgb="FF000000"/>
            <rFont val="Tahoma"/>
            <family val="2"/>
          </rPr>
          <t xml:space="preserve">5,829 / 2,49 (Anterior) --&gt; 2,341
</t>
        </r>
        <r>
          <rPr>
            <sz val="10"/>
            <color rgb="FF000000"/>
            <rFont val="Tahoma"/>
            <family val="2"/>
          </rPr>
          <t xml:space="preserve">5,750/ 2,226 (Anterior) --&gt; 2,583
</t>
        </r>
        <r>
          <rPr>
            <sz val="10"/>
            <color rgb="FF000000"/>
            <rFont val="Tahoma"/>
            <family val="2"/>
          </rPr>
          <t xml:space="preserve">4,685/ 2,415 (Anterior) --&gt; 1,940
</t>
        </r>
        <r>
          <rPr>
            <sz val="10"/>
            <color rgb="FF000000"/>
            <rFont val="Tahoma"/>
            <family val="2"/>
          </rPr>
          <t xml:space="preserve">5,476/ 2,561 (Anterior) --&gt; 2,138
</t>
        </r>
      </text>
    </comment>
    <comment ref="AL40" authorId="0" shapeId="0" xr:uid="{716D8E79-D767-4F47-AA38-51C3A25E650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5,521/ 2,342 (Middle) --&gt; 2,357
</t>
        </r>
        <r>
          <rPr>
            <sz val="10"/>
            <color rgb="FF000000"/>
            <rFont val="Tahoma"/>
            <family val="2"/>
          </rPr>
          <t>6,513/ 2,657 (Middle) --&gt; 2,451</t>
        </r>
      </text>
    </comment>
    <comment ref="AM40" authorId="0" shapeId="0" xr:uid="{5DFE5BA2-C363-B545-B938-EA32630410C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10,154/ 4,094 (Posterior) --&gt; 2,48
</t>
        </r>
        <r>
          <rPr>
            <sz val="10"/>
            <color rgb="FF000000"/>
            <rFont val="Tahoma"/>
            <family val="2"/>
          </rPr>
          <t xml:space="preserve">9,404/ 4,380 (Posterior)) --&gt; 2,147
</t>
        </r>
        <r>
          <rPr>
            <sz val="10"/>
            <color rgb="FF000000"/>
            <rFont val="Tahoma"/>
            <family val="2"/>
          </rPr>
          <t xml:space="preserve">6,642/ 3,397 (Posterior) --&gt; 1,955
</t>
        </r>
        <r>
          <rPr>
            <sz val="10"/>
            <color rgb="FF000000"/>
            <rFont val="Tahoma"/>
            <family val="2"/>
          </rPr>
          <t xml:space="preserve">7,928/ 4,345 (Posterior) --&gt; 1,825
</t>
        </r>
        <r>
          <rPr>
            <sz val="10"/>
            <color rgb="FF000000"/>
            <rFont val="Tahoma"/>
            <family val="2"/>
          </rPr>
          <t>9,24/ 4,527 (Posterior) --&gt; 2,041</t>
        </r>
      </text>
    </comment>
    <comment ref="AO40" authorId="0" shapeId="0" xr:uid="{AB981038-1F25-C64C-8E6C-9472B6EB58B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6,64/ 2,57 / 2,139</t>
        </r>
      </text>
    </comment>
    <comment ref="BZ40" authorId="0" shapeId="0" xr:uid="{91FB5B4D-5985-204D-BD29-6064A99067E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10,154/ 4,094 (Posterior) --&gt; 2,48
</t>
        </r>
        <r>
          <rPr>
            <sz val="10"/>
            <color rgb="FF000000"/>
            <rFont val="Tahoma"/>
            <family val="2"/>
          </rPr>
          <t xml:space="preserve">9,404/ 4,380 (Posterior)) --&gt; 2,147
</t>
        </r>
        <r>
          <rPr>
            <sz val="10"/>
            <color rgb="FF000000"/>
            <rFont val="Tahoma"/>
            <family val="2"/>
          </rPr>
          <t xml:space="preserve">6,642/ 3,397 (Posterior) --&gt; 1,955
</t>
        </r>
        <r>
          <rPr>
            <sz val="10"/>
            <color rgb="FF000000"/>
            <rFont val="Tahoma"/>
            <family val="2"/>
          </rPr>
          <t xml:space="preserve">7,928/ 4,345 (Posterior) --&gt; 1,825
</t>
        </r>
        <r>
          <rPr>
            <sz val="10"/>
            <color rgb="FF000000"/>
            <rFont val="Tahoma"/>
            <family val="2"/>
          </rPr>
          <t>9,24/ 4,527 (Posterior) --&gt; 2,041</t>
        </r>
      </text>
    </comment>
    <comment ref="CB40" authorId="0" shapeId="0" xr:uid="{829D31C6-E9EB-3944-A758-D41A8401F2F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6,64/ 2,57 / 2,139</t>
        </r>
      </text>
    </comment>
    <comment ref="AJ41" authorId="0" shapeId="0" xr:uid="{DC1CF594-4AEE-B848-8AFB-3F74C482353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3D model --&gt; bad resolution for the teeth 
</t>
        </r>
      </text>
    </comment>
    <comment ref="BY41" authorId="0" shapeId="0" xr:uid="{0159BB63-55CF-2F4E-9D73-315E948F47D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3D model --&gt; bad resolution for the teeth 
</t>
        </r>
      </text>
    </comment>
    <comment ref="R42" authorId="0" shapeId="0" xr:uid="{AEE556E6-DDF6-F445-9316-A719245CD97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: based on the right naris 
</t>
        </r>
      </text>
    </comment>
    <comment ref="U42" authorId="0" shapeId="0" xr:uid="{62DFD8AF-E1A0-BE4D-8353-641600E7FB1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Distortion of the orbit
</t>
        </r>
      </text>
    </comment>
    <comment ref="V42" authorId="0" shapeId="0" xr:uid="{78ABAFAA-5A9A-D744-9AB5-F3D6D271C3F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Distortion of the orbit
</t>
        </r>
      </text>
    </comment>
    <comment ref="AP42" authorId="0" shapeId="0" xr:uid="{86FA87F1-B8DB-D84B-A5E2-CF8C3D64EF0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S42" authorId="0" shapeId="0" xr:uid="{743A28B0-015A-FD44-8A37-39426FAF1D9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V43" authorId="0" shapeId="0" xr:uid="{A7C1A2EC-7D91-F54C-AD4B-C65CCAE1DC5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Dorsal view of the orbit
</t>
        </r>
      </text>
    </comment>
    <comment ref="AK43" authorId="0" shapeId="0" xr:uid="{0C31B51A-D513-7C47-859E-9B1DEA3AE72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7,882/ 2,80 --&gt; 2,289
</t>
        </r>
        <r>
          <rPr>
            <sz val="10"/>
            <color rgb="FF000000"/>
            <rFont val="Tahoma"/>
            <family val="2"/>
          </rPr>
          <t xml:space="preserve">6,61/ 2,31 --&gt; 2,86
</t>
        </r>
        <r>
          <rPr>
            <sz val="10"/>
            <color rgb="FF000000"/>
            <rFont val="Tahoma"/>
            <family val="2"/>
          </rPr>
          <t>6,184/ 2,34 --&gt; 2,64</t>
        </r>
      </text>
    </comment>
    <comment ref="AM43" authorId="0" shapeId="0" xr:uid="{7DD314BF-777D-4047-B502-8BFC0333974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7,882/ 2,80 --&gt; 2,289
</t>
        </r>
        <r>
          <rPr>
            <sz val="10"/>
            <color rgb="FF000000"/>
            <rFont val="Tahoma"/>
            <family val="2"/>
          </rPr>
          <t xml:space="preserve">6,61/ 2,31 --&gt; 2,86
</t>
        </r>
        <r>
          <rPr>
            <sz val="10"/>
            <color rgb="FF000000"/>
            <rFont val="Tahoma"/>
            <family val="2"/>
          </rPr>
          <t>6,184/ 2,34 --&gt; 2,64</t>
        </r>
      </text>
    </comment>
    <comment ref="BB43" authorId="0" shapeId="0" xr:uid="{F9B56AD4-16DC-874D-8638-FCDD26C1C67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BZ43" authorId="0" shapeId="0" xr:uid="{348088F7-80B6-924F-904E-25D0BB0365D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7,882/ 2,80 --&gt; 2,289
</t>
        </r>
        <r>
          <rPr>
            <sz val="10"/>
            <color rgb="FF000000"/>
            <rFont val="Tahoma"/>
            <family val="2"/>
          </rPr>
          <t xml:space="preserve">6,61/ 2,31 --&gt; 2,86
</t>
        </r>
        <r>
          <rPr>
            <sz val="10"/>
            <color rgb="FF000000"/>
            <rFont val="Tahoma"/>
            <family val="2"/>
          </rPr>
          <t>6,184/ 2,34 --&gt; 2,64</t>
        </r>
      </text>
    </comment>
    <comment ref="E44" authorId="0" shapeId="0" xr:uid="{19DB61E7-1567-8E4B-98E0-3CE670841F5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K44" authorId="0" shapeId="0" xr:uid="{6DE4E609-9C63-9B40-8F1C-DC0D64E8A3A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L44" authorId="0" shapeId="0" xr:uid="{D255673D-E8CA-3343-B1DB-A8508D11E39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N44" authorId="0" shapeId="0" xr:uid="{F79CE2AB-33CA-D246-9845-A1DF062CBCA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U44" authorId="0" shapeId="0" xr:uid="{3FBED3B7-988B-D043-A19B-04462E85A0D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rigth orbit
</t>
        </r>
      </text>
    </comment>
    <comment ref="V44" authorId="0" shapeId="0" xr:uid="{F5CFD82F-EB16-7343-A2C7-53808E1C72A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orbit
</t>
        </r>
      </text>
    </comment>
    <comment ref="W44" authorId="0" shapeId="0" xr:uid="{E0336993-0256-5F4D-81DB-6D8E1570A05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orbit
</t>
        </r>
      </text>
    </comment>
    <comment ref="Z44" authorId="0" shapeId="0" xr:uid="{736BF1FA-07C5-144A-A0BB-C3C6788D430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left UTF
</t>
        </r>
      </text>
    </comment>
    <comment ref="AA44" authorId="0" shapeId="0" xr:uid="{1770A049-0495-2B41-AF32-2933B24033F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left UTF 
</t>
        </r>
      </text>
    </comment>
    <comment ref="AJ44" authorId="0" shapeId="0" xr:uid="{A7053815-C0A0-3645-A316-8476CF51361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To bad quality pictures 
</t>
        </r>
      </text>
    </comment>
    <comment ref="BY44" authorId="0" shapeId="0" xr:uid="{4FBBF5A1-E14F-2642-BA82-6AC7C4B201D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To bad quality pictures 
</t>
        </r>
      </text>
    </comment>
    <comment ref="J45" authorId="0" shapeId="0" xr:uid="{ADC9FF0A-D2EE-A947-9AD1-451BCBD68C4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
</t>
        </r>
      </text>
    </comment>
    <comment ref="N45" authorId="0" shapeId="0" xr:uid="{11BCEB39-E354-1F46-A315-8FD3FD99C05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M45" authorId="0" shapeId="0" xr:uid="{61FD4773-562E-464C-B692-AFB40DEA75A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10,637/5,075
</t>
        </r>
      </text>
    </comment>
    <comment ref="BZ45" authorId="0" shapeId="0" xr:uid="{2C360511-E4F1-9A4A-A253-A6D55511438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10,637/5,075
</t>
        </r>
      </text>
    </comment>
    <comment ref="AK46" authorId="0" shapeId="0" xr:uid="{5D5099AE-B786-D945-9838-21B5FAFD9A7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3,52/ 1,042 --&gt; 3,378
</t>
        </r>
        <r>
          <rPr>
            <sz val="10"/>
            <color rgb="FF000000"/>
            <rFont val="Tahoma"/>
            <family val="2"/>
          </rPr>
          <t xml:space="preserve">6,275/ 1,703 --&gt; 3,68
</t>
        </r>
        <r>
          <rPr>
            <sz val="10"/>
            <color rgb="FF000000"/>
            <rFont val="Tahoma"/>
            <family val="2"/>
          </rPr>
          <t xml:space="preserve">6,291/1,750 --&gt; 3,595
</t>
        </r>
        <r>
          <rPr>
            <sz val="10"/>
            <color rgb="FF000000"/>
            <rFont val="Tahoma"/>
            <family val="2"/>
          </rPr>
          <t>6,365/2,003 --&gt; 3,183</t>
        </r>
      </text>
    </comment>
    <comment ref="AL46" authorId="0" shapeId="0" xr:uid="{49ED9E3F-E9D8-2549-909D-44130A21DA0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3,38 &lt;-- 6,574/1,944
</t>
        </r>
        <r>
          <rPr>
            <sz val="10"/>
            <color rgb="FF000000"/>
            <rFont val="Tahoma"/>
            <family val="2"/>
          </rPr>
          <t xml:space="preserve">5,679/1,955 --&gt; 2,90
</t>
        </r>
        <r>
          <rPr>
            <sz val="10"/>
            <color rgb="FF000000"/>
            <rFont val="Tahoma"/>
            <family val="2"/>
          </rPr>
          <t xml:space="preserve">5,823/1,770 --&gt; 3,290
</t>
        </r>
        <r>
          <rPr>
            <sz val="10"/>
            <color rgb="FF000000"/>
            <rFont val="Tahoma"/>
            <family val="2"/>
          </rPr>
          <t>5,602/1,931 --&gt; 2,901</t>
        </r>
      </text>
    </comment>
    <comment ref="F47" authorId="0" shapeId="0" xr:uid="{DE3E450F-4AE6-724B-9E4F-DBF9C1BC964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P47" authorId="0" shapeId="0" xr:uid="{9224A82E-745C-2648-9668-8906FA57F06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S47" authorId="0" shapeId="0" xr:uid="{3F3A6C74-8756-8D43-9316-F6E591CE8BA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L48" authorId="0" shapeId="0" xr:uid="{8C14F40B-BB5C-4846-A3FB-C4AB7F8FEBE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K48" authorId="0" shapeId="0" xr:uid="{3375496D-8FA5-C344-9DB9-9B38F589B26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6,012/ 2,416 --&gt; 2,488</t>
        </r>
      </text>
    </comment>
    <comment ref="AL48" authorId="0" shapeId="0" xr:uid="{79311637-7904-E24D-B759-0201023C302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2,704/ 1,39 (posterior)</t>
        </r>
      </text>
    </comment>
    <comment ref="AM48" authorId="0" shapeId="0" xr:uid="{725FFE60-810E-4C41-A97E-95C2603279F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7,973/ 3,509 (Middle) --&gt; 2,272
</t>
        </r>
        <r>
          <rPr>
            <sz val="10"/>
            <color rgb="FF000000"/>
            <rFont val="Tahoma"/>
            <family val="2"/>
          </rPr>
          <t>6,012/ 2,416 --&gt; 2,488</t>
        </r>
      </text>
    </comment>
    <comment ref="AN48" authorId="0" shapeId="0" xr:uid="{3E0EF032-FDCF-5340-B1BE-1C829A262B6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6,554/2,402
</t>
        </r>
      </text>
    </comment>
    <comment ref="AO48" authorId="0" shapeId="0" xr:uid="{B5F63F3A-0231-CD4B-A52F-11C201D5BC9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6,554/2,054
</t>
        </r>
      </text>
    </comment>
    <comment ref="BZ48" authorId="0" shapeId="0" xr:uid="{67A67669-50F8-A74D-B011-435038C288D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7,973/ 3,509 (Middle) --&gt; 2,272
</t>
        </r>
        <r>
          <rPr>
            <sz val="10"/>
            <color rgb="FF000000"/>
            <rFont val="Tahoma"/>
            <family val="2"/>
          </rPr>
          <t>6,012/ 2,416 --&gt; 2,488</t>
        </r>
      </text>
    </comment>
    <comment ref="CA48" authorId="0" shapeId="0" xr:uid="{C633E9E3-6DA0-9F49-BAFB-ABA44E0C715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6,554/2,402
</t>
        </r>
      </text>
    </comment>
    <comment ref="CB48" authorId="0" shapeId="0" xr:uid="{CF5F1F73-C16C-BC40-922F-3BE578A74CC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6,554/2,054
</t>
        </r>
      </text>
    </comment>
    <comment ref="AM49" authorId="0" shapeId="0" xr:uid="{603031C9-2CAF-EF47-85D1-8C19857D7E7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7,941/ 2,286 --&gt;  3,474
</t>
        </r>
        <r>
          <rPr>
            <sz val="10"/>
            <color rgb="FF000000"/>
            <rFont val="Tahoma"/>
            <family val="2"/>
          </rPr>
          <t xml:space="preserve">7,943/ 2,230 --&gt; 3,562
</t>
        </r>
        <r>
          <rPr>
            <sz val="10"/>
            <color rgb="FF000000"/>
            <rFont val="Tahoma"/>
            <family val="2"/>
          </rPr>
          <t xml:space="preserve">8,56/ 2,271 --&gt; 3,769
</t>
        </r>
        <r>
          <rPr>
            <sz val="10"/>
            <color rgb="FF000000"/>
            <rFont val="Tahoma"/>
            <family val="2"/>
          </rPr>
          <t xml:space="preserve">7,352/ 2,157 --&gt; 3,408
</t>
        </r>
        <r>
          <rPr>
            <sz val="10"/>
            <color rgb="FF000000"/>
            <rFont val="Tahoma"/>
            <family val="2"/>
          </rPr>
          <t xml:space="preserve">7,834/ 2,071 --&gt; 3,783
</t>
        </r>
        <r>
          <rPr>
            <sz val="10"/>
            <color rgb="FF000000"/>
            <rFont val="Tahoma"/>
            <family val="2"/>
          </rPr>
          <t xml:space="preserve">7,911/ 2,218 --&gt; 3,567
</t>
        </r>
      </text>
    </comment>
    <comment ref="AN49" authorId="0" shapeId="0" xr:uid="{4C6065D2-2F3C-6543-822D-E36D4CAA3A4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6,502/ 2,035</t>
        </r>
      </text>
    </comment>
    <comment ref="AO49" authorId="0" shapeId="0" xr:uid="{02DA996F-8228-7F45-B5EA-A1D2A80622B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1,019/ 6,502
</t>
        </r>
      </text>
    </comment>
    <comment ref="BZ49" authorId="0" shapeId="0" xr:uid="{9586F6CC-C3B6-EF40-BC47-FF48769C5E9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7,941/ 2,286 --&gt;  3,474
</t>
        </r>
        <r>
          <rPr>
            <sz val="10"/>
            <color rgb="FF000000"/>
            <rFont val="Tahoma"/>
            <family val="2"/>
          </rPr>
          <t xml:space="preserve">7,943/ 2,230 --&gt; 3,562
</t>
        </r>
        <r>
          <rPr>
            <sz val="10"/>
            <color rgb="FF000000"/>
            <rFont val="Tahoma"/>
            <family val="2"/>
          </rPr>
          <t xml:space="preserve">8,56/ 2,271 --&gt; 3,769
</t>
        </r>
        <r>
          <rPr>
            <sz val="10"/>
            <color rgb="FF000000"/>
            <rFont val="Tahoma"/>
            <family val="2"/>
          </rPr>
          <t xml:space="preserve">7,352/ 2,157 --&gt; 3,408
</t>
        </r>
        <r>
          <rPr>
            <sz val="10"/>
            <color rgb="FF000000"/>
            <rFont val="Tahoma"/>
            <family val="2"/>
          </rPr>
          <t xml:space="preserve">7,834/ 2,071 --&gt; 3,783
</t>
        </r>
        <r>
          <rPr>
            <sz val="10"/>
            <color rgb="FF000000"/>
            <rFont val="Tahoma"/>
            <family val="2"/>
          </rPr>
          <t xml:space="preserve">7,911/ 2,218 --&gt; 3,567
</t>
        </r>
      </text>
    </comment>
    <comment ref="CA49" authorId="0" shapeId="0" xr:uid="{536F5E05-3650-AA48-9928-7537836FFA2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6,502/ 2,035</t>
        </r>
      </text>
    </comment>
    <comment ref="CB49" authorId="0" shapeId="0" xr:uid="{05F5667B-7AFF-7D43-A394-3D1621E79DD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1,019/ 6,502
</t>
        </r>
      </text>
    </comment>
    <comment ref="BC51" authorId="0" shapeId="0" xr:uid="{DC7FF30B-BED7-7449-BED8-0EAAE25BE52E}">
      <text>
        <r>
          <rPr>
            <b/>
            <sz val="10"/>
            <color rgb="FF000000"/>
            <rFont val="Tahoma"/>
            <family val="2"/>
          </rPr>
          <t xml:space="preserve">Antoine Laboury: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BD51" authorId="0" shapeId="0" xr:uid="{B9F717F6-5413-1840-891F-9BF01615D00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BE51" authorId="0" shapeId="0" xr:uid="{3AE3EFB5-6876-E047-8635-37206DEDCE3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L54" authorId="0" shapeId="0" xr:uid="{5AE8D850-AD13-8748-867B-ED9E2D6BCAC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K54" authorId="0" shapeId="0" xr:uid="{1950E41D-CDA5-5848-BC76-0EEBD66FA46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6,634/1,859 --&gt; 3,569
</t>
        </r>
        <r>
          <rPr>
            <sz val="10"/>
            <color rgb="FF000000"/>
            <rFont val="Tahoma"/>
            <family val="2"/>
          </rPr>
          <t>7,422/2,233 --&gt; 3,33</t>
        </r>
      </text>
    </comment>
    <comment ref="AL54" authorId="0" shapeId="0" xr:uid="{E26ECCD8-F92F-A84E-AD92-5FCCB056196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5,216/1,745
</t>
        </r>
      </text>
    </comment>
    <comment ref="AM54" authorId="0" shapeId="0" xr:uid="{44E078B1-8AD2-914F-9CC9-8B686DACC094}">
      <text>
        <r>
          <rPr>
            <sz val="10"/>
            <color rgb="FF000000"/>
            <rFont val="Tahoma"/>
            <family val="2"/>
          </rPr>
          <t xml:space="preserve">6,234/1,563 --&gt; 3,988
</t>
        </r>
        <r>
          <rPr>
            <sz val="10"/>
            <color rgb="FF000000"/>
            <rFont val="Tahoma"/>
            <family val="2"/>
          </rPr>
          <t xml:space="preserve">8,634/2,206 --&gt; 3,91
</t>
        </r>
        <r>
          <rPr>
            <sz val="10"/>
            <color rgb="FF000000"/>
            <rFont val="Tahoma"/>
            <family val="2"/>
          </rPr>
          <t>5,980/1,471 --&gt; 4,065</t>
        </r>
      </text>
    </comment>
    <comment ref="AP54" authorId="0" shapeId="0" xr:uid="{3F77D0C1-4234-0C4F-A46C-FEAB391502E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Gutarra et al., 2023
</t>
        </r>
      </text>
    </comment>
    <comment ref="AS54" authorId="0" shapeId="0" xr:uid="{8B2638DC-7F3B-DD44-990C-857C44D8727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GUtarra et al., 2023</t>
        </r>
      </text>
    </comment>
    <comment ref="AT54" authorId="0" shapeId="0" xr:uid="{F2A5F23C-9727-DA49-9E16-4E1A171B5C9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Gutarra et al., 2023
</t>
        </r>
      </text>
    </comment>
    <comment ref="AV54" authorId="0" shapeId="0" xr:uid="{A0C7FF60-5E78-684C-AF74-24BF46F6DA9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GUtarra et al., 2023
</t>
        </r>
      </text>
    </comment>
    <comment ref="BC54" authorId="0" shapeId="0" xr:uid="{987F08E9-4F67-364E-8804-B1E1D5F6551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Gutarra et al., 2023
</t>
        </r>
      </text>
    </comment>
    <comment ref="BZ54" authorId="0" shapeId="0" xr:uid="{A502ECD8-9321-6D46-AC84-E1AED24E05BA}">
      <text>
        <r>
          <rPr>
            <b/>
            <sz val="10"/>
            <color rgb="FF000000"/>
            <rFont val="Tahoma"/>
            <family val="2"/>
          </rPr>
          <t xml:space="preserve">Antoine Laboury: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6,234/1,563 --&gt; 3,988
</t>
        </r>
        <r>
          <rPr>
            <sz val="10"/>
            <color rgb="FF000000"/>
            <rFont val="Tahoma"/>
            <family val="2"/>
          </rPr>
          <t xml:space="preserve">8,634/2,206 --&gt; 3,91
</t>
        </r>
        <r>
          <rPr>
            <sz val="10"/>
            <color rgb="FF000000"/>
            <rFont val="Tahoma"/>
            <family val="2"/>
          </rPr>
          <t>5,980/1,471 --&gt; 4,065</t>
        </r>
      </text>
    </comment>
    <comment ref="E55" authorId="0" shapeId="0" xr:uid="{454950C6-96D7-DD4E-B8EE-1F9582FC1CB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F55" authorId="0" shapeId="0" xr:uid="{C50D1060-38B5-314A-AE61-8F40D8EB36A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G55" authorId="0" shapeId="0" xr:uid="{7641BC1F-31EC-7941-BD6A-4C4CBF8C5A3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P55" authorId="0" shapeId="0" xr:uid="{C617C731-8D89-6049-A537-88AAEDDEF17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BC55" authorId="0" shapeId="0" xr:uid="{F8FDE81E-0548-C24A-81D8-7B22F259260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The forelimb has been reconstrcuted
</t>
        </r>
      </text>
    </comment>
    <comment ref="AM57" authorId="0" shapeId="0" xr:uid="{B959A2B7-DE00-3940-8937-0C6CA8E9F678}">
      <text>
        <r>
          <rPr>
            <b/>
            <sz val="10"/>
            <color rgb="FF000000"/>
            <rFont val="Tahoma"/>
            <family val="2"/>
          </rPr>
          <t xml:space="preserve">Antoine Laboury: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6,130/2,253 --&gt; 2,721
</t>
        </r>
        <r>
          <rPr>
            <sz val="10"/>
            <color rgb="FF000000"/>
            <rFont val="Tahoma"/>
            <family val="2"/>
          </rPr>
          <t xml:space="preserve">4,843/ 2,266 --&gt; 2,137
</t>
        </r>
        <r>
          <rPr>
            <sz val="10"/>
            <color rgb="FF000000"/>
            <rFont val="Tahoma"/>
            <family val="2"/>
          </rPr>
          <t xml:space="preserve">5,345/ 2,035 --&gt; 2,627
</t>
        </r>
        <r>
          <rPr>
            <sz val="10"/>
            <color rgb="FF000000"/>
            <rFont val="Tahoma"/>
            <family val="2"/>
          </rPr>
          <t xml:space="preserve">4,866/ 1,883 --&gt; 2,584
</t>
        </r>
        <r>
          <rPr>
            <sz val="10"/>
            <color rgb="FF000000"/>
            <rFont val="Tahoma"/>
            <family val="2"/>
          </rPr>
          <t xml:space="preserve">4,010/ 1,409 --&gt; 2,846
</t>
        </r>
        <r>
          <rPr>
            <sz val="10"/>
            <color rgb="FF000000"/>
            <rFont val="Tahoma"/>
            <family val="2"/>
          </rPr>
          <t xml:space="preserve">4,608/ 1,513 --&gt; 3,046
</t>
        </r>
        <r>
          <rPr>
            <sz val="10"/>
            <color rgb="FF000000"/>
            <rFont val="Tahoma"/>
            <family val="2"/>
          </rPr>
          <t xml:space="preserve">4,720/ 1,498 --&gt; 3,151
</t>
        </r>
      </text>
    </comment>
    <comment ref="AN57" authorId="0" shapeId="0" xr:uid="{BFE33E36-41D0-3247-B4B3-2C0FDF5EC5E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4,454/1,927/ 0,501
</t>
        </r>
        <r>
          <rPr>
            <sz val="10"/>
            <color rgb="FF000000"/>
            <rFont val="Tahoma"/>
            <family val="2"/>
          </rPr>
          <t>5,116/ 2,127/ 1,376</t>
        </r>
      </text>
    </comment>
    <comment ref="AO57" authorId="0" shapeId="0" xr:uid="{833D2BFB-6F04-F744-A72A-3890C7A42F3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4,454/1,927/ 0,501
</t>
        </r>
        <r>
          <rPr>
            <sz val="10"/>
            <color rgb="FF000000"/>
            <rFont val="Tahoma"/>
            <family val="2"/>
          </rPr>
          <t xml:space="preserve">5,116/ 2,127/ 1,376 </t>
        </r>
      </text>
    </comment>
    <comment ref="BZ57" authorId="0" shapeId="0" xr:uid="{8CD1C5EE-78C9-D74B-9410-CF6DC035838D}">
      <text>
        <r>
          <rPr>
            <b/>
            <sz val="10"/>
            <color rgb="FF000000"/>
            <rFont val="Tahoma"/>
            <family val="2"/>
          </rPr>
          <t xml:space="preserve">Antoine Laboury: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6,130/2,253 --&gt; 2,721
</t>
        </r>
        <r>
          <rPr>
            <sz val="10"/>
            <color rgb="FF000000"/>
            <rFont val="Tahoma"/>
            <family val="2"/>
          </rPr>
          <t xml:space="preserve">4,843/ 2,266 --&gt; 2,137
</t>
        </r>
        <r>
          <rPr>
            <sz val="10"/>
            <color rgb="FF000000"/>
            <rFont val="Tahoma"/>
            <family val="2"/>
          </rPr>
          <t xml:space="preserve">5,345/ 2,035 --&gt; 2,627
</t>
        </r>
        <r>
          <rPr>
            <sz val="10"/>
            <color rgb="FF000000"/>
            <rFont val="Tahoma"/>
            <family val="2"/>
          </rPr>
          <t xml:space="preserve">4,866/ 1,883 --&gt; 2,584
</t>
        </r>
        <r>
          <rPr>
            <sz val="10"/>
            <color rgb="FF000000"/>
            <rFont val="Tahoma"/>
            <family val="2"/>
          </rPr>
          <t xml:space="preserve">4,010/ 1,409 --&gt; 2,846
</t>
        </r>
        <r>
          <rPr>
            <sz val="10"/>
            <color rgb="FF000000"/>
            <rFont val="Tahoma"/>
            <family val="2"/>
          </rPr>
          <t xml:space="preserve">4,608/ 1,513 --&gt; 3,046
</t>
        </r>
        <r>
          <rPr>
            <sz val="10"/>
            <color rgb="FF000000"/>
            <rFont val="Tahoma"/>
            <family val="2"/>
          </rPr>
          <t xml:space="preserve">4,720/ 1,498 --&gt; 3,151
</t>
        </r>
      </text>
    </comment>
    <comment ref="CA57" authorId="0" shapeId="0" xr:uid="{FF1AC469-809E-8F4D-9603-68E6825DFDD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4,454/1,927/ 0,501
</t>
        </r>
        <r>
          <rPr>
            <sz val="10"/>
            <color rgb="FF000000"/>
            <rFont val="Tahoma"/>
            <family val="2"/>
          </rPr>
          <t>5,116/ 2,127/ 1,376</t>
        </r>
      </text>
    </comment>
    <comment ref="CB57" authorId="0" shapeId="0" xr:uid="{1CFCE8AC-0EE9-F649-AF27-08D8FA3A6C7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4,454/1,927/ 0,501
</t>
        </r>
        <r>
          <rPr>
            <sz val="10"/>
            <color rgb="FF000000"/>
            <rFont val="Tahoma"/>
            <family val="2"/>
          </rPr>
          <t xml:space="preserve">5,116/ 2,127/ 1,376 </t>
        </r>
      </text>
    </comment>
    <comment ref="AK58" authorId="0" shapeId="0" xr:uid="{75C0A85F-8470-9C49-964D-B7B7B72DF35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5,461/ 1,937 (Anterior) --&gt; 2,819
</t>
        </r>
        <r>
          <rPr>
            <sz val="10"/>
            <color rgb="FF000000"/>
            <rFont val="Tahoma"/>
            <family val="2"/>
          </rPr>
          <t xml:space="preserve">4,928/ 2,296 (Anterior) --&gt; 2,146
</t>
        </r>
        <r>
          <rPr>
            <sz val="10"/>
            <color rgb="FF000000"/>
            <rFont val="Tahoma"/>
            <family val="2"/>
          </rPr>
          <t xml:space="preserve">5,658/ 3,229 (Anterior) --&gt; 1,752
</t>
        </r>
        <r>
          <rPr>
            <sz val="10"/>
            <color rgb="FF000000"/>
            <rFont val="Tahoma"/>
            <family val="2"/>
          </rPr>
          <t xml:space="preserve">5,205/ 2,021 (Anterior) --&gt; 2,575
</t>
        </r>
        <r>
          <rPr>
            <sz val="10"/>
            <color rgb="FF000000"/>
            <rFont val="Tahoma"/>
            <family val="2"/>
          </rPr>
          <t xml:space="preserve">6,342/ 2,626 (Anterior) --&gt; 2,406 </t>
        </r>
      </text>
    </comment>
    <comment ref="AL58" authorId="0" shapeId="0" xr:uid="{BD067D2E-6222-C749-B59D-F1F10D804E4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6,702/ 3,128 (Posterior) --&gt; 2,143
</t>
        </r>
        <r>
          <rPr>
            <sz val="10"/>
            <color rgb="FF000000"/>
            <rFont val="Tahoma"/>
            <family val="2"/>
          </rPr>
          <t xml:space="preserve">8,589/ 4,342 (Posterior) --&gt; 1,978
</t>
        </r>
        <r>
          <rPr>
            <sz val="10"/>
            <color rgb="FF000000"/>
            <rFont val="Tahoma"/>
            <family val="2"/>
          </rPr>
          <t xml:space="preserve">8,551/ 3,307 (Posterior) --&gt; 2,586
</t>
        </r>
        <r>
          <rPr>
            <sz val="10"/>
            <color rgb="FF000000"/>
            <rFont val="Tahoma"/>
            <family val="2"/>
          </rPr>
          <t>6,774/ 3,135 (Posterior) --&gt; 2,161</t>
        </r>
      </text>
    </comment>
    <comment ref="AM58" authorId="0" shapeId="0" xr:uid="{F33F24F8-36C3-AF4B-A2A2-C6600B78176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6,789/ 2,193 (Middle) --&gt; 3,096
</t>
        </r>
        <r>
          <rPr>
            <sz val="10"/>
            <color rgb="FF000000"/>
            <rFont val="Tahoma"/>
            <family val="2"/>
          </rPr>
          <t xml:space="preserve">7,793/ 3,167 (Middle) --&gt; 2,461
</t>
        </r>
        <r>
          <rPr>
            <sz val="10"/>
            <color rgb="FF000000"/>
            <rFont val="Tahoma"/>
            <family val="2"/>
          </rPr>
          <t xml:space="preserve">7,335/ 3,336 (Middle) --&gt; 2,199
</t>
        </r>
        <r>
          <rPr>
            <sz val="10"/>
            <color rgb="FF000000"/>
            <rFont val="Tahoma"/>
            <family val="2"/>
          </rPr>
          <t xml:space="preserve">6,798/ 2,308 (Middle) --&gt; 2,945
</t>
        </r>
        <r>
          <rPr>
            <sz val="10"/>
            <color rgb="FF000000"/>
            <rFont val="Tahoma"/>
            <family val="2"/>
          </rPr>
          <t xml:space="preserve">7,537/ 3,096 (Middle)--&gt; 2,434
</t>
        </r>
      </text>
    </comment>
    <comment ref="BZ58" authorId="0" shapeId="0" xr:uid="{C8DF5D03-81A4-FE4C-AFB9-4D59AB64750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6,789/ 2,193 (Middle) --&gt; 3,096
</t>
        </r>
        <r>
          <rPr>
            <sz val="10"/>
            <color rgb="FF000000"/>
            <rFont val="Tahoma"/>
            <family val="2"/>
          </rPr>
          <t xml:space="preserve">7,793/ 3,167 (Middle) --&gt; 2,461
</t>
        </r>
        <r>
          <rPr>
            <sz val="10"/>
            <color rgb="FF000000"/>
            <rFont val="Tahoma"/>
            <family val="2"/>
          </rPr>
          <t xml:space="preserve">7,335/ 3,336 (Middle) --&gt; 2,199
</t>
        </r>
        <r>
          <rPr>
            <sz val="10"/>
            <color rgb="FF000000"/>
            <rFont val="Tahoma"/>
            <family val="2"/>
          </rPr>
          <t xml:space="preserve">6,798/ 2,308 (Middle) --&gt; 2,945
</t>
        </r>
        <r>
          <rPr>
            <sz val="10"/>
            <color rgb="FF000000"/>
            <rFont val="Tahoma"/>
            <family val="2"/>
          </rPr>
          <t xml:space="preserve">7,537/ 3,096 (Middle)--&gt; 2,434
</t>
        </r>
      </text>
    </comment>
    <comment ref="AL59" authorId="0" shapeId="0" xr:uid="{E88AF5F5-B3F0-AD4A-94EB-49035774DAB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Bad quality
</t>
        </r>
      </text>
    </comment>
    <comment ref="AM59" authorId="0" shapeId="0" xr:uid="{5B53D9F6-0C0F-3A47-BF38-3BB66ACDF4E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4,51/ 1,95 --&gt; 2,313
</t>
        </r>
        <r>
          <rPr>
            <sz val="10"/>
            <color rgb="FF000000"/>
            <rFont val="Tahoma"/>
            <family val="2"/>
          </rPr>
          <t xml:space="preserve">4,218/ 1,68 --&gt; 2,511
</t>
        </r>
        <r>
          <rPr>
            <sz val="10"/>
            <color rgb="FF000000"/>
            <rFont val="Tahoma"/>
            <family val="2"/>
          </rPr>
          <t xml:space="preserve"> 4,386/ 1,888 --&gt; 2,323
</t>
        </r>
        <r>
          <rPr>
            <sz val="10"/>
            <color rgb="FF000000"/>
            <rFont val="Tahoma"/>
            <family val="2"/>
          </rPr>
          <t>4,122/ 1,652 --&gt; 2,495</t>
        </r>
      </text>
    </comment>
    <comment ref="BZ59" authorId="0" shapeId="0" xr:uid="{84817B64-E9AF-3E4E-8C75-93180ED15F0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4,51/ 1,95 --&gt; 2,313
</t>
        </r>
        <r>
          <rPr>
            <sz val="10"/>
            <color rgb="FF000000"/>
            <rFont val="Tahoma"/>
            <family val="2"/>
          </rPr>
          <t xml:space="preserve">4,218/ 1,68 --&gt; 2,511
</t>
        </r>
        <r>
          <rPr>
            <sz val="10"/>
            <color rgb="FF000000"/>
            <rFont val="Tahoma"/>
            <family val="2"/>
          </rPr>
          <t xml:space="preserve"> 4,386/ 1,888 --&gt; 2,323
</t>
        </r>
        <r>
          <rPr>
            <sz val="10"/>
            <color rgb="FF000000"/>
            <rFont val="Tahoma"/>
            <family val="2"/>
          </rPr>
          <t>4,122/ 1,652 --&gt; 2,495</t>
        </r>
      </text>
    </comment>
    <comment ref="AL60" authorId="0" shapeId="0" xr:uid="{0EA71559-7EDD-1E46-8D66-7EFD56D17B0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2,760/1,853 --&gt; 1,50</t>
        </r>
      </text>
    </comment>
    <comment ref="AM60" authorId="0" shapeId="0" xr:uid="{0FE2ABF8-DCE1-AB4C-956E-2266024EB5A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5,417/ 2,913 --&gt; 1,860
</t>
        </r>
        <r>
          <rPr>
            <sz val="10"/>
            <color rgb="FF000000"/>
            <rFont val="Tahoma"/>
            <family val="2"/>
          </rPr>
          <t xml:space="preserve">5,324/ 2,356 --&gt; 2,260
</t>
        </r>
        <r>
          <rPr>
            <sz val="10"/>
            <color rgb="FF000000"/>
            <rFont val="Tahoma"/>
            <family val="2"/>
          </rPr>
          <t xml:space="preserve">6,407/ 2,6 --&gt; 2,464
</t>
        </r>
        <r>
          <rPr>
            <sz val="10"/>
            <color rgb="FF000000"/>
            <rFont val="Tahoma"/>
            <family val="2"/>
          </rPr>
          <t xml:space="preserve">4,56/ 2,15 --&gt; 2,12
</t>
        </r>
        <r>
          <rPr>
            <sz val="10"/>
            <color rgb="FF000000"/>
            <rFont val="Tahoma"/>
            <family val="2"/>
          </rPr>
          <t>5,865/2,426 --&gt; 2,418</t>
        </r>
      </text>
    </comment>
    <comment ref="BZ60" authorId="0" shapeId="0" xr:uid="{608BA01B-4B24-3346-9050-8B25C902A7F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5,417/ 2,913 --&gt; 1,860
</t>
        </r>
        <r>
          <rPr>
            <sz val="10"/>
            <color rgb="FF000000"/>
            <rFont val="Tahoma"/>
            <family val="2"/>
          </rPr>
          <t xml:space="preserve">5,324/ 2,356 --&gt; 2,260
</t>
        </r>
        <r>
          <rPr>
            <sz val="10"/>
            <color rgb="FF000000"/>
            <rFont val="Tahoma"/>
            <family val="2"/>
          </rPr>
          <t xml:space="preserve">6,407/ 2,6 --&gt; 2,464
</t>
        </r>
        <r>
          <rPr>
            <sz val="10"/>
            <color rgb="FF000000"/>
            <rFont val="Tahoma"/>
            <family val="2"/>
          </rPr>
          <t xml:space="preserve">4,56/ 2,15 --&gt; 2,12
</t>
        </r>
        <r>
          <rPr>
            <sz val="10"/>
            <color rgb="FF000000"/>
            <rFont val="Tahoma"/>
            <family val="2"/>
          </rPr>
          <t>5,865/2,426 --&gt; 2,418</t>
        </r>
      </text>
    </comment>
    <comment ref="AM61" authorId="0" shapeId="0" xr:uid="{D254F055-8FE9-004C-8A0B-61FC513D3C0D}">
      <text>
        <r>
          <rPr>
            <b/>
            <sz val="10"/>
            <color rgb="FF000000"/>
            <rFont val="Tahoma"/>
            <family val="2"/>
          </rPr>
          <t xml:space="preserve">Antoine Laboury
</t>
        </r>
        <r>
          <rPr>
            <sz val="10"/>
            <color rgb="FF000000"/>
            <rFont val="Tahoma"/>
            <family val="2"/>
          </rPr>
          <t xml:space="preserve">4,411/2,0005 --&gt; 2,2
</t>
        </r>
        <r>
          <rPr>
            <sz val="10"/>
            <color rgb="FF000000"/>
            <rFont val="Tahoma"/>
            <family val="2"/>
          </rPr>
          <t xml:space="preserve">3,8993/1,874 --&gt; 2,01:
</t>
        </r>
      </text>
    </comment>
    <comment ref="AJ62" authorId="0" shapeId="0" xr:uid="{DFB88869-5824-944E-AA5B-E3E97022CC9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Bad quality on the scan </t>
        </r>
      </text>
    </comment>
    <comment ref="AK62" authorId="0" shapeId="0" xr:uid="{C9B4DA64-1B97-464D-808A-3916E1B71D5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Bad quality on the scan 
</t>
        </r>
      </text>
    </comment>
    <comment ref="AM62" authorId="0" shapeId="0" xr:uid="{0FCA3246-2BAE-D34E-83A6-68838F75634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Bad quality on the scan 
</t>
        </r>
      </text>
    </comment>
    <comment ref="AK63" authorId="0" shapeId="0" xr:uid="{ACE3063D-1513-7841-B01E-F4123D4F12F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3,278/ 1,291 (Anterior) --&gt; 2,539
</t>
        </r>
        <r>
          <rPr>
            <sz val="10"/>
            <color rgb="FF000000"/>
            <rFont val="Tahoma"/>
            <family val="2"/>
          </rPr>
          <t>2,209/ 1,173 (Anterior) --&gt; 1,88</t>
        </r>
      </text>
    </comment>
    <comment ref="AL63" authorId="0" shapeId="0" xr:uid="{7163F3C8-2501-C14C-800E-77C6DCF6B3E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3,278/ 1,291 (Anterior) --&gt; 2,539
</t>
        </r>
        <r>
          <rPr>
            <sz val="10"/>
            <color rgb="FF000000"/>
            <rFont val="Tahoma"/>
            <family val="2"/>
          </rPr>
          <t xml:space="preserve">2,209/ 1,173 (Anterior) --&gt; 1,88
</t>
        </r>
      </text>
    </comment>
    <comment ref="AM63" authorId="0" shapeId="0" xr:uid="{4B7F781C-729E-284D-99A6-EA84384CBC9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4,288/ 1,784 (Middle) --&gt; 2,404
</t>
        </r>
        <r>
          <rPr>
            <sz val="10"/>
            <color rgb="FF000000"/>
            <rFont val="Tahoma"/>
            <family val="2"/>
          </rPr>
          <t xml:space="preserve">4,825/ 2,439  (Middle) --&gt; 1,978
</t>
        </r>
        <r>
          <rPr>
            <sz val="10"/>
            <color rgb="FF000000"/>
            <rFont val="Tahoma"/>
            <family val="2"/>
          </rPr>
          <t xml:space="preserve">5,743/ 2,515 (Middle) --&gt; 2,283
</t>
        </r>
        <r>
          <rPr>
            <sz val="10"/>
            <color rgb="FF000000"/>
            <rFont val="Tahoma"/>
            <family val="2"/>
          </rPr>
          <t xml:space="preserve">4,559/ 2,006 (Middle) --&gt; 2,273 </t>
        </r>
      </text>
    </comment>
    <comment ref="AN63" authorId="0" shapeId="0" xr:uid="{1FDDCEB5-4916-2B4D-8D57-D615CB2D163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4,271/ 1,593 (LL)</t>
        </r>
      </text>
    </comment>
    <comment ref="AO63" authorId="0" shapeId="0" xr:uid="{48BA0B42-92D7-704C-832A-2CD7F6BF90B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1,458/4,271</t>
        </r>
      </text>
    </comment>
    <comment ref="BZ63" authorId="0" shapeId="0" xr:uid="{E5F98D32-BAA3-E741-B2F9-60256742C2B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4,288/ 1,784 (Middle) --&gt; 2,404
</t>
        </r>
        <r>
          <rPr>
            <sz val="10"/>
            <color rgb="FF000000"/>
            <rFont val="Tahoma"/>
            <family val="2"/>
          </rPr>
          <t xml:space="preserve">4,825/ 2,439  (Middle) --&gt; 1,978
</t>
        </r>
        <r>
          <rPr>
            <sz val="10"/>
            <color rgb="FF000000"/>
            <rFont val="Tahoma"/>
            <family val="2"/>
          </rPr>
          <t xml:space="preserve">5,743/ 2,515 (Middle) --&gt; 2,283
</t>
        </r>
        <r>
          <rPr>
            <sz val="10"/>
            <color rgb="FF000000"/>
            <rFont val="Tahoma"/>
            <family val="2"/>
          </rPr>
          <t xml:space="preserve">4,559/ 2,006 (Middle) --&gt; 2,273 </t>
        </r>
      </text>
    </comment>
    <comment ref="CA63" authorId="0" shapeId="0" xr:uid="{EB2988ED-8926-3546-A435-4F593EEDBEA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4,271/ 1,593 (LL)</t>
        </r>
      </text>
    </comment>
    <comment ref="CB63" authorId="0" shapeId="0" xr:uid="{13F8453D-1529-0E46-AFB9-D39D818D30E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1,458/4,271</t>
        </r>
      </text>
    </comment>
    <comment ref="C65" authorId="0" shapeId="0" xr:uid="{0BA5D001-C653-0D46-9D00-A8176A37F2D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Massare&amp; Lomax 2018
</t>
        </r>
      </text>
    </comment>
    <comment ref="AJ66" authorId="0" shapeId="0" xr:uid="{0D3E6DA2-6A14-C541-816D-9CCA787B36B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Bad quality on the scan ! </t>
        </r>
      </text>
    </comment>
    <comment ref="AK66" authorId="0" shapeId="0" xr:uid="{6FF15EDF-3C51-3A49-A46F-4A03929F1F8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Bad quality on the scan ! 
</t>
        </r>
      </text>
    </comment>
    <comment ref="AM66" authorId="0" shapeId="0" xr:uid="{0028A55E-8CD3-5940-9C82-34C7313A5D6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Bad quality on the scan ! 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K67" authorId="0" shapeId="0" xr:uid="{79818E1E-C865-1C4F-B239-F7FF40AA746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13,496/ 8,329 --&gt; 1,62
</t>
        </r>
        <r>
          <rPr>
            <sz val="10"/>
            <color rgb="FF000000"/>
            <rFont val="Tahoma"/>
            <family val="2"/>
          </rPr>
          <t xml:space="preserve">17,199/9,442 --&gt; 1,823
</t>
        </r>
        <r>
          <rPr>
            <sz val="10"/>
            <color rgb="FF000000"/>
            <rFont val="Tahoma"/>
            <family val="2"/>
          </rPr>
          <t xml:space="preserve">17,24/ 9,457 --&gt; 1,823
</t>
        </r>
        <r>
          <rPr>
            <sz val="10"/>
            <color rgb="FF000000"/>
            <rFont val="Tahoma"/>
            <family val="2"/>
          </rPr>
          <t xml:space="preserve">12,766/ 7,945 --&gt;  1,607
</t>
        </r>
        <r>
          <rPr>
            <sz val="10"/>
            <color rgb="FF000000"/>
            <rFont val="Tahoma"/>
            <family val="2"/>
          </rPr>
          <t>12,251/ 8,407 --&gt; 1,457</t>
        </r>
      </text>
    </comment>
    <comment ref="AM67" authorId="0" shapeId="0" xr:uid="{C43FEF7A-0D33-3745-8FDD-55F65F3C3B4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13,496/ 8,329 --&gt; 1,62
</t>
        </r>
        <r>
          <rPr>
            <sz val="10"/>
            <color rgb="FF000000"/>
            <rFont val="Tahoma"/>
            <family val="2"/>
          </rPr>
          <t xml:space="preserve">17,199/9,442 --&gt; 1,823
</t>
        </r>
        <r>
          <rPr>
            <sz val="10"/>
            <color rgb="FF000000"/>
            <rFont val="Tahoma"/>
            <family val="2"/>
          </rPr>
          <t xml:space="preserve">17,24/ 9,457 --&gt; 1,823
</t>
        </r>
        <r>
          <rPr>
            <sz val="10"/>
            <color rgb="FF000000"/>
            <rFont val="Tahoma"/>
            <family val="2"/>
          </rPr>
          <t xml:space="preserve">12,766/ 7,945 --&gt;  1,607
</t>
        </r>
        <r>
          <rPr>
            <sz val="10"/>
            <color rgb="FF000000"/>
            <rFont val="Tahoma"/>
            <family val="2"/>
          </rPr>
          <t>12,251/ 8,407 --&gt; 1,457</t>
        </r>
      </text>
    </comment>
    <comment ref="BZ67" authorId="0" shapeId="0" xr:uid="{12F8B326-3BA5-9645-AF6A-E6E22204919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13,496/ 8,329 --&gt; 1,62
</t>
        </r>
        <r>
          <rPr>
            <sz val="10"/>
            <color rgb="FF000000"/>
            <rFont val="Tahoma"/>
            <family val="2"/>
          </rPr>
          <t xml:space="preserve">17,199/9,442 --&gt; 1,823
</t>
        </r>
        <r>
          <rPr>
            <sz val="10"/>
            <color rgb="FF000000"/>
            <rFont val="Tahoma"/>
            <family val="2"/>
          </rPr>
          <t xml:space="preserve">17,24/ 9,457 --&gt; 1,823
</t>
        </r>
        <r>
          <rPr>
            <sz val="10"/>
            <color rgb="FF000000"/>
            <rFont val="Tahoma"/>
            <family val="2"/>
          </rPr>
          <t xml:space="preserve">12,766/ 7,945 --&gt;  1,607
</t>
        </r>
        <r>
          <rPr>
            <sz val="10"/>
            <color rgb="FF000000"/>
            <rFont val="Tahoma"/>
            <family val="2"/>
          </rPr>
          <t>12,251/ 8,407 --&gt; 1,457</t>
        </r>
      </text>
    </comment>
    <comment ref="AK70" authorId="0" shapeId="0" xr:uid="{C405CE67-63C7-B94E-867A-6F28BE49D51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5,468/ 2,854 --&gt; 1,916
</t>
        </r>
        <r>
          <rPr>
            <sz val="10"/>
            <color rgb="FF000000"/>
            <rFont val="Tahoma"/>
            <family val="2"/>
          </rPr>
          <t>6,49491/3,67 --&gt; 1,770</t>
        </r>
      </text>
    </comment>
    <comment ref="AL70" authorId="0" shapeId="0" xr:uid="{01228993-973B-B54F-AA26-DF056DF364C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2,95097/ 1,8976 --&gt; 1,555
</t>
        </r>
        <r>
          <rPr>
            <sz val="10"/>
            <color rgb="FF000000"/>
            <rFont val="Tahoma"/>
            <family val="2"/>
          </rPr>
          <t xml:space="preserve">4,52133/2,80871--&gt; 1,610
</t>
        </r>
        <r>
          <rPr>
            <sz val="10"/>
            <color rgb="FF000000"/>
            <rFont val="Tahoma"/>
            <family val="2"/>
          </rPr>
          <t>4,1269/2,87432--&gt; 1,4358</t>
        </r>
      </text>
    </comment>
    <comment ref="AM70" authorId="0" shapeId="0" xr:uid="{532B9DF0-6245-874C-878A-98205546FB6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8,113/ 4,365 --&gt; 1,859
</t>
        </r>
        <r>
          <rPr>
            <sz val="10"/>
            <color rgb="FF000000"/>
            <rFont val="Tahoma"/>
            <family val="2"/>
          </rPr>
          <t xml:space="preserve">7,32/ 4,378 --&gt; 1,672
</t>
        </r>
        <r>
          <rPr>
            <sz val="10"/>
            <color rgb="FF000000"/>
            <rFont val="Tahoma"/>
            <family val="2"/>
          </rPr>
          <t xml:space="preserve">9,56/ 5,69 --&gt; 1,68
</t>
        </r>
        <r>
          <rPr>
            <sz val="10"/>
            <color rgb="FF000000"/>
            <rFont val="Tahoma"/>
            <family val="2"/>
          </rPr>
          <t>9,30/ 4,935 --&gt; 1,884</t>
        </r>
      </text>
    </comment>
    <comment ref="BZ70" authorId="0" shapeId="0" xr:uid="{00AB5C3A-955C-2049-A77C-079043EE339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8,113/ 4,365 --&gt; 1,859
</t>
        </r>
        <r>
          <rPr>
            <sz val="10"/>
            <color rgb="FF000000"/>
            <rFont val="Tahoma"/>
            <family val="2"/>
          </rPr>
          <t xml:space="preserve">7,32/ 4,378 --&gt; 1,672
</t>
        </r>
        <r>
          <rPr>
            <sz val="10"/>
            <color rgb="FF000000"/>
            <rFont val="Tahoma"/>
            <family val="2"/>
          </rPr>
          <t xml:space="preserve">9,56/ 5,69 --&gt; 1,68
</t>
        </r>
        <r>
          <rPr>
            <sz val="10"/>
            <color rgb="FF000000"/>
            <rFont val="Tahoma"/>
            <family val="2"/>
          </rPr>
          <t>9,30/ 4,935 --&gt; 1,884</t>
        </r>
      </text>
    </comment>
    <comment ref="D71" authorId="0" shapeId="0" xr:uid="{B6AB5542-924C-7841-A3CA-CF2444FDE75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FROM THE NHMUK website</t>
        </r>
      </text>
    </comment>
    <comment ref="E71" authorId="0" shapeId="0" xr:uid="{C7E1173F-0096-6040-9BFE-56128E2AC70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K71" authorId="0" shapeId="0" xr:uid="{B80C8FD9-BC75-D149-986B-9CC4C7859AD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L71" authorId="0" shapeId="0" xr:uid="{627FAE2B-6BCC-5D48-B37E-D258C7EB331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X71" authorId="0" shapeId="0" xr:uid="{F5031CF7-32D4-3B41-BED7-E1E3F5B0A79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Not perfectly laterally oriented</t>
        </r>
      </text>
    </comment>
    <comment ref="AK71" authorId="0" shapeId="0" xr:uid="{EEF093FD-F7F3-F84D-AC1C-41272C7869C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2,264/2,298--&gt; 2,26</t>
        </r>
      </text>
    </comment>
    <comment ref="AM71" authorId="0" shapeId="0" xr:uid="{BC5FF3D7-1FD1-E140-8CB2-BCC812BA4B4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3,997/ 1,907 --&gt; 2,096
</t>
        </r>
        <r>
          <rPr>
            <sz val="10"/>
            <color rgb="FF000000"/>
            <rFont val="Tahoma"/>
            <family val="2"/>
          </rPr>
          <t xml:space="preserve">4,0185/ 1,972 --&gt; 2,038
</t>
        </r>
        <r>
          <rPr>
            <sz val="10"/>
            <color rgb="FF000000"/>
            <rFont val="Tahoma"/>
            <family val="2"/>
          </rPr>
          <t xml:space="preserve">6,22/ 3,246 --&gt; 1,916
</t>
        </r>
        <r>
          <rPr>
            <sz val="10"/>
            <color rgb="FF000000"/>
            <rFont val="Tahoma"/>
            <family val="2"/>
          </rPr>
          <t xml:space="preserve">6,0195/ 2,93 --&gt; 2,054
</t>
        </r>
      </text>
    </comment>
    <comment ref="BZ71" authorId="0" shapeId="0" xr:uid="{79AB25B5-85DF-7A44-A8D4-D6A4BD306C9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3,997/ 1,907 --&gt; 2,096
</t>
        </r>
        <r>
          <rPr>
            <sz val="10"/>
            <color rgb="FF000000"/>
            <rFont val="Tahoma"/>
            <family val="2"/>
          </rPr>
          <t xml:space="preserve">4,0185/ 1,972 --&gt; 2,038
</t>
        </r>
        <r>
          <rPr>
            <sz val="10"/>
            <color rgb="FF000000"/>
            <rFont val="Tahoma"/>
            <family val="2"/>
          </rPr>
          <t xml:space="preserve">6,22/ 3,246 --&gt; 1,916
</t>
        </r>
        <r>
          <rPr>
            <sz val="10"/>
            <color rgb="FF000000"/>
            <rFont val="Tahoma"/>
            <family val="2"/>
          </rPr>
          <t xml:space="preserve">6,0195/ 2,93 --&gt; 2,054
</t>
        </r>
      </text>
    </comment>
    <comment ref="AK72" authorId="0" shapeId="0" xr:uid="{17864C63-049F-D944-BF62-7438EDAFA1C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Bad quality of the scan</t>
        </r>
      </text>
    </comment>
    <comment ref="AL72" authorId="0" shapeId="0" xr:uid="{7385C6BE-FE3A-774A-92C0-75CE2818264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Bad quality of the scan
</t>
        </r>
      </text>
    </comment>
    <comment ref="AM72" authorId="0" shapeId="0" xr:uid="{499636CC-BDB2-2A44-98E9-8691497CA7D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9,542/ 4,739 --&gt; 2,014
</t>
        </r>
        <r>
          <rPr>
            <sz val="10"/>
            <color rgb="FF000000"/>
            <rFont val="Tahoma"/>
            <family val="2"/>
          </rPr>
          <t xml:space="preserve">8,575/ 4,686 --&gt; 1,830
</t>
        </r>
        <r>
          <rPr>
            <sz val="10"/>
            <color rgb="FF000000"/>
            <rFont val="Tahoma"/>
            <family val="2"/>
          </rPr>
          <t xml:space="preserve">8,437/ 4,31 --&gt; 1,958
</t>
        </r>
        <r>
          <rPr>
            <sz val="10"/>
            <color rgb="FF000000"/>
            <rFont val="Tahoma"/>
            <family val="2"/>
          </rPr>
          <t>8,821/ 4,645 --&gt; 1,90</t>
        </r>
      </text>
    </comment>
    <comment ref="BZ72" authorId="0" shapeId="0" xr:uid="{8A61C488-3EB9-674F-81DF-ECCCB3DF194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9,542/ 4,739 --&gt; 2,014
</t>
        </r>
        <r>
          <rPr>
            <sz val="10"/>
            <color rgb="FF000000"/>
            <rFont val="Tahoma"/>
            <family val="2"/>
          </rPr>
          <t xml:space="preserve">8,575/ 4,686 --&gt; 1,830
</t>
        </r>
        <r>
          <rPr>
            <sz val="10"/>
            <color rgb="FF000000"/>
            <rFont val="Tahoma"/>
            <family val="2"/>
          </rPr>
          <t xml:space="preserve">8,437/ 4,31 --&gt; 1,958
</t>
        </r>
        <r>
          <rPr>
            <sz val="10"/>
            <color rgb="FF000000"/>
            <rFont val="Tahoma"/>
            <family val="2"/>
          </rPr>
          <t>8,821/ 4,645 --&gt; 1,90</t>
        </r>
      </text>
    </comment>
    <comment ref="AK73" authorId="0" shapeId="0" xr:uid="{132BB82F-90BF-0542-8C53-19C48F4AC8A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2,816/,424
</t>
        </r>
      </text>
    </comment>
    <comment ref="AL73" authorId="0" shapeId="0" xr:uid="{294C64F7-04D6-CE40-BADD-792F0659AA7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2,444/1,459</t>
        </r>
      </text>
    </comment>
    <comment ref="AM73" authorId="0" shapeId="0" xr:uid="{6C2C8632-4E91-0E44-A2BA-F5D6CDF5FA4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2,519/1,358 --&gt; 1,855
</t>
        </r>
        <r>
          <rPr>
            <sz val="10"/>
            <color rgb="FF000000"/>
            <rFont val="Tahoma"/>
            <family val="2"/>
          </rPr>
          <t xml:space="preserve">2,615/1431 --&gt; 1,827
</t>
        </r>
        <r>
          <rPr>
            <sz val="10"/>
            <color rgb="FF000000"/>
            <rFont val="Tahoma"/>
            <family val="2"/>
          </rPr>
          <t xml:space="preserve">3,059/1,560 --&gt; 1,961
</t>
        </r>
        <r>
          <rPr>
            <sz val="10"/>
            <color rgb="FF000000"/>
            <rFont val="Tahoma"/>
            <family val="2"/>
          </rPr>
          <t>2,999/1,515 --&gt; 1,980</t>
        </r>
      </text>
    </comment>
    <comment ref="D74" authorId="0" shapeId="0" xr:uid="{AED02AFE-ECCA-F542-94D3-0F29CCFB979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ATTENTION ! Previously referred as </t>
        </r>
        <r>
          <rPr>
            <i/>
            <sz val="10"/>
            <color rgb="FF000000"/>
            <rFont val="Tahoma"/>
            <family val="2"/>
          </rPr>
          <t xml:space="preserve">I . communis </t>
        </r>
        <r>
          <rPr>
            <sz val="10"/>
            <color rgb="FF000000"/>
            <rFont val="Tahoma"/>
            <family val="2"/>
          </rPr>
          <t xml:space="preserve">but </t>
        </r>
        <r>
          <rPr>
            <i/>
            <sz val="10"/>
            <color rgb="FF000000"/>
            <rFont val="Tahoma"/>
            <family val="2"/>
          </rPr>
          <t xml:space="preserve">conybeari </t>
        </r>
        <r>
          <rPr>
            <sz val="10"/>
            <color rgb="FF000000"/>
            <rFont val="Tahoma"/>
            <family val="2"/>
          </rPr>
          <t xml:space="preserve"> after the examination in Massare &amp; Lomax, 2016</t>
        </r>
      </text>
    </comment>
    <comment ref="AK74" authorId="0" shapeId="0" xr:uid="{0025AD01-936E-6047-B6D1-B818DD925BC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5,24/ 2,161 --&gt; 2,425
</t>
        </r>
        <r>
          <rPr>
            <sz val="10"/>
            <color rgb="FF000000"/>
            <rFont val="Tahoma"/>
            <family val="2"/>
          </rPr>
          <t xml:space="preserve">4,466/1,717 --&gt; 2,60
</t>
        </r>
        <r>
          <rPr>
            <sz val="10"/>
            <color rgb="FF000000"/>
            <rFont val="Tahoma"/>
            <family val="2"/>
          </rPr>
          <t xml:space="preserve">6,148/ 2,206 --&gt; 2,787 </t>
        </r>
      </text>
    </comment>
    <comment ref="AL74" authorId="0" shapeId="0" xr:uid="{246DD169-6C81-FC40-AEC4-56D876477F2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2,200/1,475 --&gt; 1,492
</t>
        </r>
        <r>
          <rPr>
            <sz val="10"/>
            <color rgb="FF000000"/>
            <rFont val="Tahoma"/>
            <family val="2"/>
          </rPr>
          <t xml:space="preserve">3,793/2,161 --&gt; 1,755
</t>
        </r>
        <r>
          <rPr>
            <sz val="10"/>
            <color rgb="FF000000"/>
            <rFont val="Tahoma"/>
            <family val="2"/>
          </rPr>
          <t>2,036/1,289 --&gt; 1,580</t>
        </r>
      </text>
    </comment>
    <comment ref="C75" authorId="0" shapeId="0" xr:uid="{B26D16A3-7A64-5B41-A999-EAB2E87E381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The Maturity of the specimen has been debated ! --&gt; display both juvenile and mature features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 data on the skull as it has been reconstructed but useful specimen for all postcranial measurements and overall size</t>
        </r>
      </text>
    </comment>
    <comment ref="F75" authorId="0" shapeId="0" xr:uid="{B4E44A97-2748-8843-B8F8-AB976998618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J76" authorId="0" shapeId="0" xr:uid="{905C7A85-D422-0142-89CE-71DCAC098C1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Because of the imprecision --&gt; average of the crown height of different teeth at mid dentigerous length</t>
        </r>
      </text>
    </comment>
    <comment ref="AK76" authorId="0" shapeId="0" xr:uid="{10BEAFE2-032B-E74E-9867-7D13F1B10EB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5,97/ 3,33
</t>
        </r>
      </text>
    </comment>
    <comment ref="AL76" authorId="0" shapeId="0" xr:uid="{FD1C82CC-84EE-DE47-84D1-E5CD7A0783E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4,835/ 2,49
</t>
        </r>
      </text>
    </comment>
    <comment ref="AM76" authorId="0" shapeId="0" xr:uid="{1053082F-7862-DC47-B3F9-3578C1DE98D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5,048/ 2,95 --&gt; 1,71
</t>
        </r>
        <r>
          <rPr>
            <sz val="10"/>
            <color rgb="FF000000"/>
            <rFont val="Tahoma"/>
            <family val="2"/>
          </rPr>
          <t xml:space="preserve">5,496/ 3,187 --&gt; 1,724
</t>
        </r>
        <r>
          <rPr>
            <sz val="10"/>
            <color rgb="FF000000"/>
            <rFont val="Tahoma"/>
            <family val="2"/>
          </rPr>
          <t>5,150/ 2,888 --&gt; 1,783</t>
        </r>
      </text>
    </comment>
    <comment ref="BY76" authorId="0" shapeId="0" xr:uid="{C1BF3407-4FB1-FC46-B6F4-6EF7FFC6223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Because of the imprecision --&gt; average of the crown height of different teeth at mid dentigerous length</t>
        </r>
      </text>
    </comment>
    <comment ref="BZ76" authorId="0" shapeId="0" xr:uid="{B1CCF823-A2EA-BC45-8269-CCB8DADAD3B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5,048/ 2,95 --&gt; 1,71
</t>
        </r>
        <r>
          <rPr>
            <sz val="10"/>
            <color rgb="FF000000"/>
            <rFont val="Tahoma"/>
            <family val="2"/>
          </rPr>
          <t xml:space="preserve">5,496/ 3,187 --&gt; 1,724
</t>
        </r>
        <r>
          <rPr>
            <sz val="10"/>
            <color rgb="FF000000"/>
            <rFont val="Tahoma"/>
            <family val="2"/>
          </rPr>
          <t>5,150/ 2,888 --&gt; 1,783</t>
        </r>
      </text>
    </comment>
    <comment ref="AM77" authorId="0" shapeId="0" xr:uid="{468A5DA3-F88F-8E4E-A5B0-B305674329A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9,752/ 5,186 --&gt; 1,88
</t>
        </r>
        <r>
          <rPr>
            <sz val="10"/>
            <color rgb="FF000000"/>
            <rFont val="Tahoma"/>
            <family val="2"/>
          </rPr>
          <t>8,189/ 4,585 --&gt; 1,788</t>
        </r>
      </text>
    </comment>
    <comment ref="AP77" authorId="0" shapeId="0" xr:uid="{7A7D5B56-1F6C-494E-A4EA-D00A57AB7BD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Caudal centra are fake or the specimen is composite --&gt; see Lomax &amp; Sachs, 2017
</t>
        </r>
      </text>
    </comment>
    <comment ref="D78" authorId="0" shapeId="0" xr:uid="{1FEE9144-6990-E747-BF28-0A295045B0B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FROM THE NHMUK website</t>
        </r>
      </text>
    </comment>
    <comment ref="E78" authorId="0" shapeId="0" xr:uid="{0D4140CF-BC4B-B049-9ED1-2A8682A863C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F78" authorId="0" shapeId="0" xr:uid="{1F7F3598-565A-6148-A135-0D9902A33AA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as broken anterior tip of the snout
</t>
        </r>
      </text>
    </comment>
    <comment ref="L78" authorId="0" shapeId="0" xr:uid="{6819DD68-9158-964C-AD6C-C33C3D82021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R78" authorId="0" shapeId="0" xr:uid="{5333D91D-D6AC-FD46-9839-501C7107C33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K78" authorId="0" shapeId="0" xr:uid="{14CFC665-3246-7742-B029-333D2A91AE7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9,408/ 5,219 --&gt; 1,80
</t>
        </r>
        <r>
          <rPr>
            <sz val="10"/>
            <color rgb="FF000000"/>
            <rFont val="Tahoma"/>
            <family val="2"/>
          </rPr>
          <t>8,042/ 4,105 --&gt; 1,96</t>
        </r>
      </text>
    </comment>
    <comment ref="AL78" authorId="0" shapeId="0" xr:uid="{DEA48A85-3986-0142-907E-037EEA10B19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3,791/ 2,502 --&gt; 1,515
</t>
        </r>
        <r>
          <rPr>
            <sz val="10"/>
            <color rgb="FF000000"/>
            <rFont val="Tahoma"/>
            <family val="2"/>
          </rPr>
          <t>4,930/2,858 --&gt; 1,725</t>
        </r>
      </text>
    </comment>
    <comment ref="AM78" authorId="0" shapeId="0" xr:uid="{906E93C5-FDF5-754F-81EC-293FC2DB909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9,588/ 4,720 --&gt; 2,031
</t>
        </r>
        <r>
          <rPr>
            <sz val="10"/>
            <color rgb="FF000000"/>
            <rFont val="Tahoma"/>
            <family val="2"/>
          </rPr>
          <t xml:space="preserve">7,198/ 4,26 --&gt; 1,69
</t>
        </r>
        <r>
          <rPr>
            <sz val="10"/>
            <color rgb="FF000000"/>
            <rFont val="Tahoma"/>
            <family val="2"/>
          </rPr>
          <t xml:space="preserve">8,92/ 5,204 --&gt; 1,714
</t>
        </r>
        <r>
          <rPr>
            <sz val="10"/>
            <color rgb="FF000000"/>
            <rFont val="Tahoma"/>
            <family val="2"/>
          </rPr>
          <t xml:space="preserve">8,63/ 5,000 --&gt; 1,726
</t>
        </r>
        <r>
          <rPr>
            <sz val="10"/>
            <color rgb="FF000000"/>
            <rFont val="Tahoma"/>
            <family val="2"/>
          </rPr>
          <t>8,239/ 4,373 --&gt; 1,88</t>
        </r>
      </text>
    </comment>
    <comment ref="BZ78" authorId="0" shapeId="0" xr:uid="{6B6FE7DA-6122-854E-82B5-7F6BB387EC6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9,588/ 4,720 --&gt; 2,031
</t>
        </r>
        <r>
          <rPr>
            <sz val="10"/>
            <color rgb="FF000000"/>
            <rFont val="Tahoma"/>
            <family val="2"/>
          </rPr>
          <t xml:space="preserve">7,198/ 4,26 --&gt; 1,69
</t>
        </r>
        <r>
          <rPr>
            <sz val="10"/>
            <color rgb="FF000000"/>
            <rFont val="Tahoma"/>
            <family val="2"/>
          </rPr>
          <t xml:space="preserve">8,92/ 5,204 --&gt; 1,714
</t>
        </r>
        <r>
          <rPr>
            <sz val="10"/>
            <color rgb="FF000000"/>
            <rFont val="Tahoma"/>
            <family val="2"/>
          </rPr>
          <t xml:space="preserve">8,63/ 5,000 --&gt; 1,726
</t>
        </r>
        <r>
          <rPr>
            <sz val="10"/>
            <color rgb="FF000000"/>
            <rFont val="Tahoma"/>
            <family val="2"/>
          </rPr>
          <t>8,239/ 4,373 --&gt; 1,88</t>
        </r>
      </text>
    </comment>
    <comment ref="C79" authorId="0" shapeId="0" xr:uid="{EC182E1D-C0BC-044D-870E-69EC24F7364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Complete forefin</t>
        </r>
      </text>
    </comment>
    <comment ref="X82" authorId="0" shapeId="0" xr:uid="{D860F8A7-F0A5-3D4E-9BF8-939EF1653B0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Not perfectly lateraly oriented</t>
        </r>
      </text>
    </comment>
    <comment ref="AK82" authorId="0" shapeId="0" xr:uid="{75E07CA7-FB68-5146-87A9-B5194B20CC7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1,998/ 0,935 (Anterior) --&gt; 2,137
</t>
        </r>
        <r>
          <rPr>
            <sz val="10"/>
            <color rgb="FF000000"/>
            <rFont val="Tahoma"/>
            <family val="2"/>
          </rPr>
          <t xml:space="preserve">2,702/ 1,180 (Anterior) --&gt; 2,290
</t>
        </r>
        <r>
          <rPr>
            <sz val="10"/>
            <color rgb="FF000000"/>
            <rFont val="Tahoma"/>
            <family val="2"/>
          </rPr>
          <t>2,910/ 1,124 (Anterior) --&gt; 2,589</t>
        </r>
      </text>
    </comment>
    <comment ref="AL82" authorId="0" shapeId="0" xr:uid="{216878A9-C493-9F4A-8D6C-0E56DC91B3B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4,477/ 2,053 (Posterior) --&gt; 2,18
</t>
        </r>
        <r>
          <rPr>
            <sz val="10"/>
            <color rgb="FF000000"/>
            <rFont val="Tahoma"/>
            <family val="2"/>
          </rPr>
          <t xml:space="preserve">4,994/ 1,975 (Posterior) --&gt; 2,529
</t>
        </r>
        <r>
          <rPr>
            <sz val="10"/>
            <color rgb="FF000000"/>
            <rFont val="Tahoma"/>
            <family val="2"/>
          </rPr>
          <t>5,941/ 2,439 (posterior) --&gt; 2,436</t>
        </r>
      </text>
    </comment>
    <comment ref="AM82" authorId="0" shapeId="0" xr:uid="{272C2F0F-5047-B34C-AAD3-0B5ACF692FD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5,337/ 1,752 (Middle) --&gt; 3,046
</t>
        </r>
        <r>
          <rPr>
            <sz val="10"/>
            <color rgb="FF000000"/>
            <rFont val="Tahoma"/>
            <family val="2"/>
          </rPr>
          <t xml:space="preserve">5,667/ 2,116 (Middle) --&gt; 2,678
</t>
        </r>
        <r>
          <rPr>
            <sz val="10"/>
            <color rgb="FF000000"/>
            <rFont val="Tahoma"/>
            <family val="2"/>
          </rPr>
          <t xml:space="preserve">5,453/ 1,994 (Middle) --&gt; 2,735
</t>
        </r>
        <r>
          <rPr>
            <sz val="10"/>
            <color rgb="FF000000"/>
            <rFont val="Tahoma"/>
            <family val="2"/>
          </rPr>
          <t xml:space="preserve">6,014/ 2,094 (Middle) --&gt; 2,872
</t>
        </r>
        <r>
          <rPr>
            <sz val="10"/>
            <color rgb="FF000000"/>
            <rFont val="Tahoma"/>
            <family val="2"/>
          </rPr>
          <t xml:space="preserve">5,656/ 1,804 (Middle) --&gt; 3,135
</t>
        </r>
        <r>
          <rPr>
            <sz val="10"/>
            <color rgb="FF000000"/>
            <rFont val="Tahoma"/>
            <family val="2"/>
          </rPr>
          <t>6,617/ 2,458 (Middle) --&gt; 2,692</t>
        </r>
      </text>
    </comment>
    <comment ref="AN82" authorId="0" shapeId="0" xr:uid="{F59772A1-FE1B-A64F-9749-CDB6FF4F62C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6,598/ 1,837 (LL)</t>
        </r>
      </text>
    </comment>
    <comment ref="AO82" authorId="0" shapeId="0" xr:uid="{BAD56DA4-80D8-C94D-AEA5-CA5D4A65898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6,598/2,343
</t>
        </r>
      </text>
    </comment>
    <comment ref="BZ82" authorId="0" shapeId="0" xr:uid="{E8FBF03E-04F9-7C4B-80AA-BE4FF414DE8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5,337/ 1,752 (Middle) --&gt; 3,046
</t>
        </r>
        <r>
          <rPr>
            <sz val="10"/>
            <color rgb="FF000000"/>
            <rFont val="Tahoma"/>
            <family val="2"/>
          </rPr>
          <t xml:space="preserve">5,667/ 2,116 (Middle) --&gt; 2,678
</t>
        </r>
        <r>
          <rPr>
            <sz val="10"/>
            <color rgb="FF000000"/>
            <rFont val="Tahoma"/>
            <family val="2"/>
          </rPr>
          <t xml:space="preserve">5,453/ 1,994 (Middle) --&gt; 2,735
</t>
        </r>
        <r>
          <rPr>
            <sz val="10"/>
            <color rgb="FF000000"/>
            <rFont val="Tahoma"/>
            <family val="2"/>
          </rPr>
          <t xml:space="preserve">6,014/ 2,094 (Middle) --&gt; 2,872
</t>
        </r>
        <r>
          <rPr>
            <sz val="10"/>
            <color rgb="FF000000"/>
            <rFont val="Tahoma"/>
            <family val="2"/>
          </rPr>
          <t xml:space="preserve">5,656/ 1,804 (Middle) --&gt; 3,135
</t>
        </r>
        <r>
          <rPr>
            <sz val="10"/>
            <color rgb="FF000000"/>
            <rFont val="Tahoma"/>
            <family val="2"/>
          </rPr>
          <t>6,617/ 2,458 (Middle) --&gt; 2,692</t>
        </r>
      </text>
    </comment>
    <comment ref="CA82" authorId="0" shapeId="0" xr:uid="{15099F9C-884E-D546-A847-2CCBA4718B3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6,598/ 1,837 (LL)</t>
        </r>
      </text>
    </comment>
    <comment ref="CB82" authorId="0" shapeId="0" xr:uid="{51EA966D-324E-DC43-94D6-FEE69C461F0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6,598/2,343
</t>
        </r>
      </text>
    </comment>
    <comment ref="AM83" authorId="0" shapeId="0" xr:uid="{4595C43B-8E62-EE4E-BA3D-D1EC0372E6F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5,573/ 2,668 --&gt; 2,0888
</t>
        </r>
        <r>
          <rPr>
            <sz val="10"/>
            <color rgb="FF000000"/>
            <rFont val="Tahoma"/>
            <family val="2"/>
          </rPr>
          <t>5,526/ 2,892 --&gt; 1,953</t>
        </r>
      </text>
    </comment>
    <comment ref="BZ83" authorId="0" shapeId="0" xr:uid="{458C3A4A-BF97-6347-B517-5CAB197D346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5,573/ 2,668 --&gt; 2,0888
</t>
        </r>
        <r>
          <rPr>
            <sz val="10"/>
            <color rgb="FF000000"/>
            <rFont val="Tahoma"/>
            <family val="2"/>
          </rPr>
          <t>5,526/ 2,892 --&gt; 1,953</t>
        </r>
      </text>
    </comment>
    <comment ref="K84" authorId="0" shapeId="0" xr:uid="{C1EB2121-8FCB-2340-A9DC-37D6758345C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ou 255,05
</t>
        </r>
      </text>
    </comment>
    <comment ref="X84" authorId="0" shapeId="0" xr:uid="{2BCB8865-FC4B-5E47-9D79-13E9DE7F3DE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Not perfectly laterally oriented</t>
        </r>
      </text>
    </comment>
    <comment ref="AJ84" authorId="0" shapeId="0" xr:uid="{FF8DB5DC-8731-A145-97E3-8D039C289E8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Teeth on other specimens are better preserved. </t>
        </r>
      </text>
    </comment>
    <comment ref="BY84" authorId="0" shapeId="0" xr:uid="{2B040520-1E91-CC43-A7AF-CED94E6DFDA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Teeth on other specimens are better preserved. </t>
        </r>
      </text>
    </comment>
    <comment ref="H86" authorId="0" shapeId="0" xr:uid="{1633A50C-40AE-034B-AB4E-90FD1A4AB94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Displacement of the mandible</t>
        </r>
      </text>
    </comment>
    <comment ref="K87" authorId="0" shapeId="0" xr:uid="{CCB25B35-8AF8-7049-90B1-32A4DCACE10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Estimation!
</t>
        </r>
      </text>
    </comment>
    <comment ref="S87" authorId="0" shapeId="0" xr:uid="{56F4D758-DF76-A94E-B3B4-9D0E81F7EC4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M87" authorId="0" shapeId="0" xr:uid="{63B249C9-EE29-384C-B583-4ADBA152ABA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3,761/ 1,39 --&gt; 2,706
</t>
        </r>
        <r>
          <rPr>
            <sz val="10"/>
            <color rgb="FF000000"/>
            <rFont val="Tahoma"/>
            <family val="2"/>
          </rPr>
          <t xml:space="preserve">3,544/ 1,4 --&gt; 2,531
</t>
        </r>
        <r>
          <rPr>
            <sz val="10"/>
            <color rgb="FF000000"/>
            <rFont val="Tahoma"/>
            <family val="2"/>
          </rPr>
          <t>3,42/ 1,38 --&gt; 2,478</t>
        </r>
      </text>
    </comment>
    <comment ref="BE87" authorId="0" shapeId="0" xr:uid="{A98C80F3-7E0A-5942-82EC-8D9E9D89BCA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BZ87" authorId="0" shapeId="0" xr:uid="{81D4C11C-F952-5F46-8536-35B40217187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3,761/ 1,39 --&gt; 2,706
</t>
        </r>
        <r>
          <rPr>
            <sz val="10"/>
            <color rgb="FF000000"/>
            <rFont val="Tahoma"/>
            <family val="2"/>
          </rPr>
          <t xml:space="preserve">3,544/ 1,4 --&gt; 2,531
</t>
        </r>
        <r>
          <rPr>
            <sz val="10"/>
            <color rgb="FF000000"/>
            <rFont val="Tahoma"/>
            <family val="2"/>
          </rPr>
          <t>3,42/ 1,38 --&gt; 2,478</t>
        </r>
      </text>
    </comment>
    <comment ref="AK90" authorId="0" shapeId="0" xr:uid="{E47B60BB-660A-4F4C-9F14-2F5052D3CA2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7,952/ 4,120 (Anterior) --&gt; 1,93
</t>
        </r>
        <r>
          <rPr>
            <sz val="10"/>
            <color rgb="FF000000"/>
            <rFont val="Tahoma"/>
            <family val="2"/>
          </rPr>
          <t xml:space="preserve">6,46/ 3,367 (Anterior / Middle) --&gt; 1,919
</t>
        </r>
        <r>
          <rPr>
            <sz val="10"/>
            <color rgb="FF000000"/>
            <rFont val="Tahoma"/>
            <family val="2"/>
          </rPr>
          <t xml:space="preserve">5,379/ 2,880 (Anterior) --&gt; 1,868
</t>
        </r>
        <r>
          <rPr>
            <sz val="10"/>
            <color rgb="FF000000"/>
            <rFont val="Tahoma"/>
            <family val="2"/>
          </rPr>
          <t xml:space="preserve">6,009/ 3,592 (Anterior) --&gt; 1,673
</t>
        </r>
        <r>
          <rPr>
            <sz val="10"/>
            <color rgb="FF000000"/>
            <rFont val="Tahoma"/>
            <family val="2"/>
          </rPr>
          <t>5,61/ 2,817 (Anterior) --&gt; 1,991</t>
        </r>
      </text>
    </comment>
    <comment ref="AL90" authorId="0" shapeId="0" xr:uid="{C03D2B12-576A-7848-8DE3-365426B4F87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6,744/ 3,284 (Posterior) --&gt; 2,054
</t>
        </r>
        <r>
          <rPr>
            <sz val="10"/>
            <color rgb="FF000000"/>
            <rFont val="Tahoma"/>
            <family val="2"/>
          </rPr>
          <t>6,397/ 3,276 (Posterior) --&gt; 1,953</t>
        </r>
      </text>
    </comment>
    <comment ref="AM90" authorId="0" shapeId="0" xr:uid="{4DF39219-8F6B-6945-845B-0E0FDDEA5F4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7,692 / 4,152 (Middle) --&gt; 1,853
</t>
        </r>
        <r>
          <rPr>
            <sz val="10"/>
            <color rgb="FF000000"/>
            <rFont val="Tahoma"/>
            <family val="2"/>
          </rPr>
          <t xml:space="preserve">8,401/ 3,984 (Middle) --&gt; 2,109
</t>
        </r>
        <r>
          <rPr>
            <sz val="10"/>
            <color rgb="FF000000"/>
            <rFont val="Tahoma"/>
            <family val="2"/>
          </rPr>
          <t xml:space="preserve">7,602/ 3,659 (Middle) --&gt; 2,078
</t>
        </r>
        <r>
          <rPr>
            <sz val="10"/>
            <color rgb="FF000000"/>
            <rFont val="Tahoma"/>
            <family val="2"/>
          </rPr>
          <t>8,923/ 4,038 (Middle) --&gt; 2,210</t>
        </r>
      </text>
    </comment>
    <comment ref="AN90" authorId="0" shapeId="0" xr:uid="{3E9DF38B-745D-8C4D-9240-0B17522C357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7,464/ 4,085
</t>
        </r>
        <r>
          <rPr>
            <sz val="10"/>
            <color rgb="FF000000"/>
            <rFont val="Tahoma"/>
            <family val="2"/>
          </rPr>
          <t>5,603/ 3,716</t>
        </r>
      </text>
    </comment>
    <comment ref="AO90" authorId="0" shapeId="0" xr:uid="{8BC8F77F-9292-BD46-9679-89A63D963C7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7,464/ 1,636
</t>
        </r>
        <r>
          <rPr>
            <sz val="10"/>
            <color rgb="FF000000"/>
            <rFont val="Tahoma"/>
            <family val="2"/>
          </rPr>
          <t>5,603/ 1,805</t>
        </r>
      </text>
    </comment>
    <comment ref="BZ90" authorId="0" shapeId="0" xr:uid="{792D4A64-A5E6-8941-A16F-94326BAFCE0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7,692 / 4,152 (Middle) --&gt; 1,853
</t>
        </r>
        <r>
          <rPr>
            <sz val="10"/>
            <color rgb="FF000000"/>
            <rFont val="Tahoma"/>
            <family val="2"/>
          </rPr>
          <t xml:space="preserve">8,401/ 3,984 (Middle) --&gt; 2,109
</t>
        </r>
        <r>
          <rPr>
            <sz val="10"/>
            <color rgb="FF000000"/>
            <rFont val="Tahoma"/>
            <family val="2"/>
          </rPr>
          <t xml:space="preserve">7,602/ 3,659 (Middle) --&gt; 2,078
</t>
        </r>
        <r>
          <rPr>
            <sz val="10"/>
            <color rgb="FF000000"/>
            <rFont val="Tahoma"/>
            <family val="2"/>
          </rPr>
          <t>8,923/ 4,038 (Middle) --&gt; 2,210</t>
        </r>
      </text>
    </comment>
    <comment ref="CA90" authorId="0" shapeId="0" xr:uid="{4304B8EF-BA88-1046-9D25-28C8B7110AF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7,464/ 4,085
</t>
        </r>
        <r>
          <rPr>
            <sz val="10"/>
            <color rgb="FF000000"/>
            <rFont val="Tahoma"/>
            <family val="2"/>
          </rPr>
          <t>5,603/ 3,716</t>
        </r>
      </text>
    </comment>
    <comment ref="CB90" authorId="0" shapeId="0" xr:uid="{41583EAB-2AF9-C945-BD61-DD972AD40A3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7,464/ 1,636
</t>
        </r>
        <r>
          <rPr>
            <sz val="10"/>
            <color rgb="FF000000"/>
            <rFont val="Tahoma"/>
            <family val="2"/>
          </rPr>
          <t>5,603/ 1,805</t>
        </r>
      </text>
    </comment>
    <comment ref="AK91" authorId="0" shapeId="0" xr:uid="{8D1244C6-E383-4B4C-BC4C-8F26362876F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2,65/ 1,216 --&gt; 2,179
</t>
        </r>
        <r>
          <rPr>
            <sz val="10"/>
            <color rgb="FF000000"/>
            <rFont val="Tahoma"/>
            <family val="2"/>
          </rPr>
          <t xml:space="preserve">2,301/ 1,13 --&gt; 2,036
</t>
        </r>
        <r>
          <rPr>
            <sz val="10"/>
            <color rgb="FF000000"/>
            <rFont val="Tahoma"/>
            <family val="2"/>
          </rPr>
          <t xml:space="preserve">2,503/ 1,190 --&gt; 2,103
</t>
        </r>
        <r>
          <rPr>
            <sz val="10"/>
            <color rgb="FF000000"/>
            <rFont val="Tahoma"/>
            <family val="2"/>
          </rPr>
          <t>2,461/  1,224 --&gt; 2,01</t>
        </r>
      </text>
    </comment>
    <comment ref="AL91" authorId="0" shapeId="0" xr:uid="{10DAC6A4-8ED0-0742-A2CB-0716F9E34FF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3,594/ 1,773 --&gt; 2,027
</t>
        </r>
        <r>
          <rPr>
            <sz val="10"/>
            <color rgb="FF000000"/>
            <rFont val="Tahoma"/>
            <family val="2"/>
          </rPr>
          <t xml:space="preserve">4,350/ 2,106 --&gt; 2,066
</t>
        </r>
        <r>
          <rPr>
            <sz val="10"/>
            <color rgb="FF000000"/>
            <rFont val="Tahoma"/>
            <family val="2"/>
          </rPr>
          <t xml:space="preserve">5,951/ 2,727 --&gt; 2,182
</t>
        </r>
        <r>
          <rPr>
            <sz val="10"/>
            <color rgb="FF000000"/>
            <rFont val="Tahoma"/>
            <family val="2"/>
          </rPr>
          <t xml:space="preserve">2,371/ 1,475 --&gt; 1,607
</t>
        </r>
      </text>
    </comment>
    <comment ref="AM91" authorId="0" shapeId="0" xr:uid="{F062BA5F-40DC-F947-9350-29F4D8616A9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3,106/1,711 --&gt; 1,815
</t>
        </r>
        <r>
          <rPr>
            <sz val="10"/>
            <color rgb="FF000000"/>
            <rFont val="Tahoma"/>
            <family val="2"/>
          </rPr>
          <t xml:space="preserve">4,234/ 2,624 --&gt; 1,614
</t>
        </r>
        <r>
          <rPr>
            <sz val="10"/>
            <color rgb="FF000000"/>
            <rFont val="Tahoma"/>
            <family val="2"/>
          </rPr>
          <t xml:space="preserve">3,160/ 1,714 --&gt; 1,844
</t>
        </r>
        <r>
          <rPr>
            <sz val="10"/>
            <color rgb="FF000000"/>
            <rFont val="Tahoma"/>
            <family val="2"/>
          </rPr>
          <t>2,288/ 1,325 --&gt; 1,727</t>
        </r>
      </text>
    </comment>
    <comment ref="BZ91" authorId="0" shapeId="0" xr:uid="{AE6EB55F-E70E-314A-8546-29F3B6AF9E7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3,106/1,711 --&gt; 1,815
</t>
        </r>
        <r>
          <rPr>
            <sz val="10"/>
            <color rgb="FF000000"/>
            <rFont val="Tahoma"/>
            <family val="2"/>
          </rPr>
          <t xml:space="preserve">4,234/ 2,624 --&gt; 1,614
</t>
        </r>
        <r>
          <rPr>
            <sz val="10"/>
            <color rgb="FF000000"/>
            <rFont val="Tahoma"/>
            <family val="2"/>
          </rPr>
          <t xml:space="preserve">3,160/ 1,714 --&gt; 1,844
</t>
        </r>
        <r>
          <rPr>
            <sz val="10"/>
            <color rgb="FF000000"/>
            <rFont val="Tahoma"/>
            <family val="2"/>
          </rPr>
          <t>2,288/ 1,325 --&gt; 1,727</t>
        </r>
      </text>
    </comment>
    <comment ref="AK92" authorId="0" shapeId="0" xr:uid="{B5AAB9A7-2A5F-AE4C-9EB0-01ABC31A84B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6,171/ 2,756 --&gt; 2,239
</t>
        </r>
        <r>
          <rPr>
            <sz val="10"/>
            <color rgb="FF000000"/>
            <rFont val="Tahoma"/>
            <family val="2"/>
          </rPr>
          <t xml:space="preserve">5,246/ 2,780 --&gt; 1,887
</t>
        </r>
        <r>
          <rPr>
            <sz val="10"/>
            <color rgb="FF000000"/>
            <rFont val="Tahoma"/>
            <family val="2"/>
          </rPr>
          <t xml:space="preserve">6,268/ 3,161 --&gt; 1,983
</t>
        </r>
        <r>
          <rPr>
            <sz val="10"/>
            <color rgb="FF000000"/>
            <rFont val="Tahoma"/>
            <family val="2"/>
          </rPr>
          <t xml:space="preserve">6,493/ 3,053 --&gt; 2,127
</t>
        </r>
        <r>
          <rPr>
            <sz val="10"/>
            <color rgb="FF000000"/>
            <rFont val="Tahoma"/>
            <family val="2"/>
          </rPr>
          <t xml:space="preserve">5,005/ 2,597 --&gt; 1,927 
</t>
        </r>
        <r>
          <rPr>
            <sz val="10"/>
            <color rgb="FF000000"/>
            <rFont val="Tahoma"/>
            <family val="2"/>
          </rPr>
          <t>7,842/ 4,155 --&gt; 1,887</t>
        </r>
      </text>
    </comment>
    <comment ref="AL92" authorId="0" shapeId="0" xr:uid="{8F9BE5A4-B65B-AC4B-88E9-B5A1E2591C3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6,177/ 4,012 --&gt; 1,540
</t>
        </r>
        <r>
          <rPr>
            <sz val="10"/>
            <color rgb="FF000000"/>
            <rFont val="Tahoma"/>
            <family val="2"/>
          </rPr>
          <t>7,284/ 4,634 --&gt; 1,572</t>
        </r>
      </text>
    </comment>
    <comment ref="AM92" authorId="0" shapeId="0" xr:uid="{540ABFF0-0E2D-A843-85DF-DB42DE9BA4A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6,436/ 3,481 --&gt; 1,849
</t>
        </r>
        <r>
          <rPr>
            <sz val="10"/>
            <color rgb="FF000000"/>
            <rFont val="Tahoma"/>
            <family val="2"/>
          </rPr>
          <t xml:space="preserve">6,037/ 2,734 --&gt; 2,208
</t>
        </r>
        <r>
          <rPr>
            <sz val="10"/>
            <color rgb="FF000000"/>
            <rFont val="Tahoma"/>
            <family val="2"/>
          </rPr>
          <t xml:space="preserve">6,463/ 3,732 --&gt; 1,732
</t>
        </r>
        <r>
          <rPr>
            <sz val="10"/>
            <color rgb="FF000000"/>
            <rFont val="Tahoma"/>
            <family val="2"/>
          </rPr>
          <t xml:space="preserve">10,764/ 5,3165 --&gt; 2,025
</t>
        </r>
      </text>
    </comment>
    <comment ref="BZ92" authorId="0" shapeId="0" xr:uid="{8112CF04-FA08-DE4D-9F2A-10E36C51BB6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6,436/ 3,481 --&gt; 1,849
</t>
        </r>
        <r>
          <rPr>
            <sz val="10"/>
            <color rgb="FF000000"/>
            <rFont val="Tahoma"/>
            <family val="2"/>
          </rPr>
          <t xml:space="preserve">6,037/ 2,734 --&gt; 2,208
</t>
        </r>
        <r>
          <rPr>
            <sz val="10"/>
            <color rgb="FF000000"/>
            <rFont val="Tahoma"/>
            <family val="2"/>
          </rPr>
          <t xml:space="preserve">6,463/ 3,732 --&gt; 1,732
</t>
        </r>
        <r>
          <rPr>
            <sz val="10"/>
            <color rgb="FF000000"/>
            <rFont val="Tahoma"/>
            <family val="2"/>
          </rPr>
          <t xml:space="preserve">10,764/ 5,3165 --&gt; 2,025
</t>
        </r>
      </text>
    </comment>
    <comment ref="AM93" authorId="0" shapeId="0" xr:uid="{6EDFD376-FA83-D04D-9541-FB19BB19DF9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2,977/ 1,507 --&gt; 1,975
</t>
        </r>
        <r>
          <rPr>
            <sz val="10"/>
            <color rgb="FF000000"/>
            <rFont val="Tahoma"/>
            <family val="2"/>
          </rPr>
          <t xml:space="preserve">3,058/ 2,079 --&gt; 1,471
</t>
        </r>
        <r>
          <rPr>
            <sz val="10"/>
            <color rgb="FF000000"/>
            <rFont val="Tahoma"/>
            <family val="2"/>
          </rPr>
          <t xml:space="preserve">4,695/ 2,571 --&gt; 1,826
</t>
        </r>
        <r>
          <rPr>
            <sz val="10"/>
            <color rgb="FF000000"/>
            <rFont val="Tahoma"/>
            <family val="2"/>
          </rPr>
          <t xml:space="preserve">6,58/ 3,812 --&gt; 1,726
</t>
        </r>
        <r>
          <rPr>
            <sz val="10"/>
            <color rgb="FF000000"/>
            <rFont val="Tahoma"/>
            <family val="2"/>
          </rPr>
          <t xml:space="preserve">3,465/ 1,758 --&gt; 1,971
</t>
        </r>
        <r>
          <rPr>
            <sz val="10"/>
            <color rgb="FF000000"/>
            <rFont val="Tahoma"/>
            <family val="2"/>
          </rPr>
          <t xml:space="preserve">4,688/ 2,400 --&gt; 1,953
</t>
        </r>
        <r>
          <rPr>
            <sz val="10"/>
            <color rgb="FF000000"/>
            <rFont val="Tahoma"/>
            <family val="2"/>
          </rPr>
          <t>6,562/ 3,427 --&gt; 1,915</t>
        </r>
      </text>
    </comment>
    <comment ref="BZ93" authorId="0" shapeId="0" xr:uid="{60D82B7C-934E-8A48-824B-C0FEA2E5EE7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2,977/ 1,507 --&gt; 1,975
</t>
        </r>
        <r>
          <rPr>
            <sz val="10"/>
            <color rgb="FF000000"/>
            <rFont val="Tahoma"/>
            <family val="2"/>
          </rPr>
          <t xml:space="preserve">3,058/ 2,079 --&gt; 1,471
</t>
        </r>
        <r>
          <rPr>
            <sz val="10"/>
            <color rgb="FF000000"/>
            <rFont val="Tahoma"/>
            <family val="2"/>
          </rPr>
          <t xml:space="preserve">4,695/ 2,571 --&gt; 1,826
</t>
        </r>
        <r>
          <rPr>
            <sz val="10"/>
            <color rgb="FF000000"/>
            <rFont val="Tahoma"/>
            <family val="2"/>
          </rPr>
          <t xml:space="preserve">6,58/ 3,812 --&gt; 1,726
</t>
        </r>
        <r>
          <rPr>
            <sz val="10"/>
            <color rgb="FF000000"/>
            <rFont val="Tahoma"/>
            <family val="2"/>
          </rPr>
          <t xml:space="preserve">3,465/ 1,758 --&gt; 1,971
</t>
        </r>
        <r>
          <rPr>
            <sz val="10"/>
            <color rgb="FF000000"/>
            <rFont val="Tahoma"/>
            <family val="2"/>
          </rPr>
          <t xml:space="preserve">4,688/ 2,400 --&gt; 1,953
</t>
        </r>
        <r>
          <rPr>
            <sz val="10"/>
            <color rgb="FF000000"/>
            <rFont val="Tahoma"/>
            <family val="2"/>
          </rPr>
          <t>6,562/ 3,427 --&gt; 1,915</t>
        </r>
      </text>
    </comment>
    <comment ref="F94" authorId="0" shapeId="0" xr:uid="{290592C7-96D7-6F4E-8ACE-87466EAD4C6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M94" authorId="0" shapeId="0" xr:uid="{1C0FCCB6-3A07-4E4E-8853-A32A9E67059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8,223/ 4,094 --&gt; 2,009 
</t>
        </r>
        <r>
          <rPr>
            <sz val="10"/>
            <color rgb="FF000000"/>
            <rFont val="Tahoma"/>
            <family val="2"/>
          </rPr>
          <t>8,392/ 4,398 --&gt; 1,908</t>
        </r>
      </text>
    </comment>
    <comment ref="BZ94" authorId="0" shapeId="0" xr:uid="{CBC5BD94-A73F-1449-9907-7A221D093E9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8,223/ 4,094 --&gt; 2,009 
</t>
        </r>
        <r>
          <rPr>
            <sz val="10"/>
            <color rgb="FF000000"/>
            <rFont val="Tahoma"/>
            <family val="2"/>
          </rPr>
          <t>8,392/ 4,398 --&gt; 1,908</t>
        </r>
      </text>
    </comment>
    <comment ref="X95" authorId="0" shapeId="0" xr:uid="{C7FD1821-2AE6-2D4C-8C9B-5F9734D5CBA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THee skull is not perfectly laterally oriented</t>
        </r>
      </text>
    </comment>
    <comment ref="AA95" authorId="0" shapeId="0" xr:uid="{52EBE2B9-29B6-8241-B1E0-A53AC864BD4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Laterally compressed
</t>
        </r>
      </text>
    </comment>
    <comment ref="AK95" authorId="0" shapeId="0" xr:uid="{C6DE7398-4E46-0840-A3ED-D0F9DBA39CD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10,14/ 4,856 </t>
        </r>
      </text>
    </comment>
    <comment ref="AL95" authorId="0" shapeId="0" xr:uid="{D121AFE6-815C-C642-A99D-E1F7C522D1D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8,027/ 4,43 (Posterior) --&gt; 1,811
</t>
        </r>
        <r>
          <rPr>
            <sz val="10"/>
            <color rgb="FF000000"/>
            <rFont val="Tahoma"/>
            <family val="2"/>
          </rPr>
          <t xml:space="preserve">9,3559/ 4,144 (Posterior) --&gt; 2,577
</t>
        </r>
        <r>
          <rPr>
            <sz val="10"/>
            <color rgb="FF000000"/>
            <rFont val="Tahoma"/>
            <family val="2"/>
          </rPr>
          <t>9,191/ 4,61 --&gt; 1,994</t>
        </r>
      </text>
    </comment>
    <comment ref="AM95" authorId="0" shapeId="0" xr:uid="{63BBFB3F-B0AA-9E4D-8204-DB4CBC1AFD5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8,027/ 4,43 (Posterior) --&gt; 1,811
</t>
        </r>
        <r>
          <rPr>
            <sz val="10"/>
            <color rgb="FF000000"/>
            <rFont val="Tahoma"/>
            <family val="2"/>
          </rPr>
          <t xml:space="preserve">9,3559/ 4,144 (Posterior) --&gt; 2,577
</t>
        </r>
        <r>
          <rPr>
            <sz val="10"/>
            <color rgb="FF000000"/>
            <rFont val="Tahoma"/>
            <family val="2"/>
          </rPr>
          <t xml:space="preserve">9,191/ 4,61 --&gt; 1,994
</t>
        </r>
        <r>
          <rPr>
            <sz val="10"/>
            <color rgb="FF000000"/>
            <rFont val="Tahoma"/>
            <family val="2"/>
          </rPr>
          <t xml:space="preserve">10,14/ 4,856 (Anterior) --&gt; 2,088
</t>
        </r>
        <r>
          <rPr>
            <sz val="10"/>
            <color rgb="FF000000"/>
            <rFont val="Tahoma"/>
            <family val="2"/>
          </rPr>
          <t xml:space="preserve">7,63/ 3.306 (Middle) --&gt; 2,308
</t>
        </r>
        <r>
          <rPr>
            <sz val="10"/>
            <color rgb="FF000000"/>
            <rFont val="Tahoma"/>
            <family val="2"/>
          </rPr>
          <t xml:space="preserve">7,615/ 3,805 --&gt; 2,001
</t>
        </r>
        <r>
          <rPr>
            <sz val="10"/>
            <color rgb="FF000000"/>
            <rFont val="Tahoma"/>
            <family val="2"/>
          </rPr>
          <t xml:space="preserve">7,21/ 4,057 --&gt; 1,777
</t>
        </r>
      </text>
    </comment>
    <comment ref="AP95" authorId="0" shapeId="0" xr:uid="{78720E63-07A7-7C4B-8CC6-C53069BD1C3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BZ95" authorId="0" shapeId="0" xr:uid="{D6A119B2-AAA7-E244-9488-98246DA069A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8,027/ 4,43 (Posterior) --&gt; 1,811
</t>
        </r>
        <r>
          <rPr>
            <sz val="10"/>
            <color rgb="FF000000"/>
            <rFont val="Tahoma"/>
            <family val="2"/>
          </rPr>
          <t xml:space="preserve">9,3559/ 4,144 (Posterior) --&gt; 2,577
</t>
        </r>
        <r>
          <rPr>
            <sz val="10"/>
            <color rgb="FF000000"/>
            <rFont val="Tahoma"/>
            <family val="2"/>
          </rPr>
          <t xml:space="preserve">9,191/ 4,61 --&gt; 1,994
</t>
        </r>
        <r>
          <rPr>
            <sz val="10"/>
            <color rgb="FF000000"/>
            <rFont val="Tahoma"/>
            <family val="2"/>
          </rPr>
          <t xml:space="preserve">10,14/ 4,856 (Anterior) --&gt; 2,088
</t>
        </r>
        <r>
          <rPr>
            <sz val="10"/>
            <color rgb="FF000000"/>
            <rFont val="Tahoma"/>
            <family val="2"/>
          </rPr>
          <t xml:space="preserve">7,63/ 3.306 (Middle) --&gt; 2,308
</t>
        </r>
        <r>
          <rPr>
            <sz val="10"/>
            <color rgb="FF000000"/>
            <rFont val="Tahoma"/>
            <family val="2"/>
          </rPr>
          <t xml:space="preserve">7,615/ 3,805 --&gt; 2,001
</t>
        </r>
        <r>
          <rPr>
            <sz val="10"/>
            <color rgb="FF000000"/>
            <rFont val="Tahoma"/>
            <family val="2"/>
          </rPr>
          <t xml:space="preserve">7,21/ 4,057 --&gt; 1,777
</t>
        </r>
      </text>
    </comment>
    <comment ref="AK96" authorId="0" shapeId="0" xr:uid="{04AC3A8E-601B-E044-9E65-3227F50F208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11,202/ 5,33 (Anterior) --&gt; 2,102
</t>
        </r>
        <r>
          <rPr>
            <sz val="10"/>
            <color rgb="FF000000"/>
            <rFont val="Tahoma"/>
            <family val="2"/>
          </rPr>
          <t xml:space="preserve">10,92/ 5,363 (Anterior) --&gt; 2,036
</t>
        </r>
        <r>
          <rPr>
            <sz val="10"/>
            <color rgb="FF000000"/>
            <rFont val="Tahoma"/>
            <family val="2"/>
          </rPr>
          <t xml:space="preserve">10,207 / 3,950 (Anterior) --&gt; 2,584
</t>
        </r>
        <r>
          <rPr>
            <sz val="10"/>
            <color rgb="FF000000"/>
            <rFont val="Tahoma"/>
            <family val="2"/>
          </rPr>
          <t xml:space="preserve">11,503/ 4,746 (Anterior) --&gt; 2,424
</t>
        </r>
        <r>
          <rPr>
            <sz val="10"/>
            <color rgb="FF000000"/>
            <rFont val="Tahoma"/>
            <family val="2"/>
          </rPr>
          <t xml:space="preserve">11,342/ 5,169 (Anterior) --&gt; 2,194
</t>
        </r>
        <r>
          <rPr>
            <sz val="10"/>
            <color rgb="FF000000"/>
            <rFont val="Tahoma"/>
            <family val="2"/>
          </rPr>
          <t xml:space="preserve">13,54/ 7,053 (Anterior) --&gt; 1,920
</t>
        </r>
        <r>
          <rPr>
            <sz val="10"/>
            <color rgb="FF000000"/>
            <rFont val="Tahoma"/>
            <family val="2"/>
          </rPr>
          <t>12,29/ 6,901 (Anterior) --&gt; 1,781</t>
        </r>
      </text>
    </comment>
    <comment ref="AL96" authorId="0" shapeId="0" xr:uid="{9A080C1D-8DA7-4443-9EDB-4BE94783B64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9,629/ 5,456 ( Posterior) --&gt; 1,765
</t>
        </r>
        <r>
          <rPr>
            <sz val="10"/>
            <color rgb="FF000000"/>
            <rFont val="Tahoma"/>
            <family val="2"/>
          </rPr>
          <t xml:space="preserve">11,295/ 6,062 (Posterior) --&gt;  1,863
</t>
        </r>
        <r>
          <rPr>
            <sz val="10"/>
            <color rgb="FF000000"/>
            <rFont val="Tahoma"/>
            <family val="2"/>
          </rPr>
          <t xml:space="preserve">11,146/ 5,813 (Posterior) --&gt; 1,917
</t>
        </r>
        <r>
          <rPr>
            <sz val="10"/>
            <color rgb="FF000000"/>
            <rFont val="Tahoma"/>
            <family val="2"/>
          </rPr>
          <t xml:space="preserve">6,781/ 4,84 (Posterior) --&gt; 1,401
</t>
        </r>
        <r>
          <rPr>
            <sz val="10"/>
            <color rgb="FF000000"/>
            <rFont val="Tahoma"/>
            <family val="2"/>
          </rPr>
          <t>6,941/ 3,664 (Posterior) --&gt; 1,893</t>
        </r>
      </text>
    </comment>
    <comment ref="AM96" authorId="0" shapeId="0" xr:uid="{41E53281-08F8-9A45-86E2-BB6DAEA3DC9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10,981/ 6,907 (Middle) --&gt; 1,60
</t>
        </r>
        <r>
          <rPr>
            <sz val="10"/>
            <color rgb="FF000000"/>
            <rFont val="Tahoma"/>
            <family val="2"/>
          </rPr>
          <t xml:space="preserve">12,326/ 6,198 (Middle) --&gt; 1,989
</t>
        </r>
        <r>
          <rPr>
            <sz val="10"/>
            <color rgb="FF000000"/>
            <rFont val="Tahoma"/>
            <family val="2"/>
          </rPr>
          <t xml:space="preserve">10,296/ 7,152 (Middle) --&gt; 1,440
</t>
        </r>
        <r>
          <rPr>
            <sz val="10"/>
            <color rgb="FF000000"/>
            <rFont val="Tahoma"/>
            <family val="2"/>
          </rPr>
          <t xml:space="preserve">12,601/ 6,411 (Middle) --&gt; 1,966
</t>
        </r>
        <r>
          <rPr>
            <sz val="10"/>
            <color rgb="FF000000"/>
            <rFont val="Tahoma"/>
            <family val="2"/>
          </rPr>
          <t>10,938/ 6,677 (Middle) --&gt; 1,638</t>
        </r>
      </text>
    </comment>
    <comment ref="AN96" authorId="0" shapeId="0" xr:uid="{CE812E61-3D1F-3249-BCD1-94E3563D398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7,109/ 5,96</t>
        </r>
      </text>
    </comment>
    <comment ref="AO96" authorId="0" shapeId="0" xr:uid="{496AE065-BB6C-5C47-B0FE-F581E00E112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7,109/2,072
</t>
        </r>
      </text>
    </comment>
    <comment ref="BZ96" authorId="0" shapeId="0" xr:uid="{460E7107-1FB7-2647-815A-3095DB686E7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10,981/ 6,907 (Middle) --&gt; 1,60
</t>
        </r>
        <r>
          <rPr>
            <sz val="10"/>
            <color rgb="FF000000"/>
            <rFont val="Tahoma"/>
            <family val="2"/>
          </rPr>
          <t xml:space="preserve">12,326/ 6,198 (Middle) --&gt; 1,989
</t>
        </r>
        <r>
          <rPr>
            <sz val="10"/>
            <color rgb="FF000000"/>
            <rFont val="Tahoma"/>
            <family val="2"/>
          </rPr>
          <t xml:space="preserve">10,296/ 7,152 (Middle) --&gt; 1,440
</t>
        </r>
        <r>
          <rPr>
            <sz val="10"/>
            <color rgb="FF000000"/>
            <rFont val="Tahoma"/>
            <family val="2"/>
          </rPr>
          <t xml:space="preserve">12,601/ 6,411 (Middle) --&gt; 1,966
</t>
        </r>
        <r>
          <rPr>
            <sz val="10"/>
            <color rgb="FF000000"/>
            <rFont val="Tahoma"/>
            <family val="2"/>
          </rPr>
          <t>10,938/ 6,677 (Middle) --&gt; 1,638</t>
        </r>
      </text>
    </comment>
    <comment ref="CA96" authorId="0" shapeId="0" xr:uid="{71E9B612-505B-1F40-A018-4C373041656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7,109/ 5,96</t>
        </r>
      </text>
    </comment>
    <comment ref="CB96" authorId="0" shapeId="0" xr:uid="{7970DD7B-EDEF-B44C-81F2-A5052F68147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7,109/2,072
</t>
        </r>
      </text>
    </comment>
    <comment ref="AK97" authorId="0" shapeId="0" xr:uid="{B12331BF-46E5-5745-BC65-3DD05D18F53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7,463/ 3,199 (Anterior) --&gt; 2,333
</t>
        </r>
        <r>
          <rPr>
            <sz val="10"/>
            <color rgb="FF000000"/>
            <rFont val="Tahoma"/>
            <family val="2"/>
          </rPr>
          <t xml:space="preserve">9,057/ 3,85 --&gt; 2,352
</t>
        </r>
        <r>
          <rPr>
            <sz val="10"/>
            <color rgb="FF000000"/>
            <rFont val="Tahoma"/>
            <family val="2"/>
          </rPr>
          <t xml:space="preserve">8,696/ 3,722 --&gt; 2,336
</t>
        </r>
        <r>
          <rPr>
            <sz val="10"/>
            <color rgb="FF000000"/>
            <rFont val="Tahoma"/>
            <family val="2"/>
          </rPr>
          <t>9,107/ 3,99 --&gt; 2,282</t>
        </r>
      </text>
    </comment>
    <comment ref="AM97" authorId="0" shapeId="0" xr:uid="{6E5F5ADB-DD8D-6246-BB33-933B6511FF2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7,642/ 3,470 (Middle) --&gt; 2,202
</t>
        </r>
        <r>
          <rPr>
            <sz val="10"/>
            <color rgb="FF000000"/>
            <rFont val="Tahoma"/>
            <family val="2"/>
          </rPr>
          <t xml:space="preserve">5,876/ 2,804 --&gt; 2,096
</t>
        </r>
        <r>
          <rPr>
            <sz val="10"/>
            <color rgb="FF000000"/>
            <rFont val="Tahoma"/>
            <family val="2"/>
          </rPr>
          <t xml:space="preserve">9,168/ 4,695 --&gt; 1,953
</t>
        </r>
        <r>
          <rPr>
            <sz val="10"/>
            <color rgb="FF000000"/>
            <rFont val="Tahoma"/>
            <family val="2"/>
          </rPr>
          <t xml:space="preserve">6,985/ 3,393 --&gt; 2,059
</t>
        </r>
        <r>
          <rPr>
            <sz val="10"/>
            <color rgb="FF000000"/>
            <rFont val="Tahoma"/>
            <family val="2"/>
          </rPr>
          <t xml:space="preserve">9,031/ 3,797 --&gt; 2,378
</t>
        </r>
        <r>
          <rPr>
            <sz val="10"/>
            <color rgb="FF000000"/>
            <rFont val="Tahoma"/>
            <family val="2"/>
          </rPr>
          <t xml:space="preserve">9,397/ 4,512 --&gt; 2,083
</t>
        </r>
        <r>
          <rPr>
            <sz val="10"/>
            <color rgb="FF000000"/>
            <rFont val="Tahoma"/>
            <family val="2"/>
          </rPr>
          <t xml:space="preserve">9,381/ 4,164 --&gt; 2,033
</t>
        </r>
        <r>
          <rPr>
            <sz val="10"/>
            <color rgb="FF000000"/>
            <rFont val="Tahoma"/>
            <family val="2"/>
          </rPr>
          <t xml:space="preserve">9,136/ 4,452 --&gt; 2,052
</t>
        </r>
        <r>
          <rPr>
            <sz val="10"/>
            <color rgb="FF000000"/>
            <rFont val="Tahoma"/>
            <family val="2"/>
          </rPr>
          <t>9,881/ 4,102 --&gt; 2,409</t>
        </r>
      </text>
    </comment>
    <comment ref="BZ97" authorId="0" shapeId="0" xr:uid="{A52923FF-C020-0C48-8F41-4927C69E3DB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7,642/ 3,470 (Middle) --&gt; 2,202
</t>
        </r>
        <r>
          <rPr>
            <sz val="10"/>
            <color rgb="FF000000"/>
            <rFont val="Tahoma"/>
            <family val="2"/>
          </rPr>
          <t xml:space="preserve">5,876/ 2,804 --&gt; 2,096
</t>
        </r>
        <r>
          <rPr>
            <sz val="10"/>
            <color rgb="FF000000"/>
            <rFont val="Tahoma"/>
            <family val="2"/>
          </rPr>
          <t xml:space="preserve">9,168/ 4,695 --&gt; 1,953
</t>
        </r>
        <r>
          <rPr>
            <sz val="10"/>
            <color rgb="FF000000"/>
            <rFont val="Tahoma"/>
            <family val="2"/>
          </rPr>
          <t xml:space="preserve">6,985/ 3,393 --&gt; 2,059
</t>
        </r>
        <r>
          <rPr>
            <sz val="10"/>
            <color rgb="FF000000"/>
            <rFont val="Tahoma"/>
            <family val="2"/>
          </rPr>
          <t xml:space="preserve">9,031/ 3,797 --&gt; 2,378
</t>
        </r>
        <r>
          <rPr>
            <sz val="10"/>
            <color rgb="FF000000"/>
            <rFont val="Tahoma"/>
            <family val="2"/>
          </rPr>
          <t xml:space="preserve">9,397/ 4,512 --&gt; 2,083
</t>
        </r>
        <r>
          <rPr>
            <sz val="10"/>
            <color rgb="FF000000"/>
            <rFont val="Tahoma"/>
            <family val="2"/>
          </rPr>
          <t xml:space="preserve">9,381/ 4,164 --&gt; 2,033
</t>
        </r>
        <r>
          <rPr>
            <sz val="10"/>
            <color rgb="FF000000"/>
            <rFont val="Tahoma"/>
            <family val="2"/>
          </rPr>
          <t xml:space="preserve">9,136/ 4,452 --&gt; 2,052
</t>
        </r>
        <r>
          <rPr>
            <sz val="10"/>
            <color rgb="FF000000"/>
            <rFont val="Tahoma"/>
            <family val="2"/>
          </rPr>
          <t>9,881/ 4,102 --&gt; 2,409</t>
        </r>
      </text>
    </comment>
    <comment ref="AK98" authorId="0" shapeId="0" xr:uid="{D2266847-0D68-5D4C-8BE6-AFD46C55477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10,490/ 5,00 --&gt; 2,098
</t>
        </r>
        <r>
          <rPr>
            <sz val="10"/>
            <color rgb="FF000000"/>
            <rFont val="Tahoma"/>
            <family val="2"/>
          </rPr>
          <t xml:space="preserve">8,505/ 3,934 --&gt; 2,162
</t>
        </r>
        <r>
          <rPr>
            <sz val="10"/>
            <color rgb="FF000000"/>
            <rFont val="Tahoma"/>
            <family val="2"/>
          </rPr>
          <t xml:space="preserve">10,276/ 5,416 --&gt; 1,897
</t>
        </r>
        <r>
          <rPr>
            <sz val="10"/>
            <color rgb="FF000000"/>
            <rFont val="Tahoma"/>
            <family val="2"/>
          </rPr>
          <t xml:space="preserve">9,5409/ 4,228 --&gt; 2,257
</t>
        </r>
        <r>
          <rPr>
            <sz val="10"/>
            <color rgb="FF000000"/>
            <rFont val="Tahoma"/>
            <family val="2"/>
          </rPr>
          <t>9,511/4,729 --&gt; 2,011</t>
        </r>
      </text>
    </comment>
    <comment ref="AL98" authorId="0" shapeId="0" xr:uid="{01F5A13E-2F0F-A041-9131-0DF637F579C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8,488/ 4,78787 --&gt; 1,773
</t>
        </r>
        <r>
          <rPr>
            <sz val="10"/>
            <color rgb="FF000000"/>
            <rFont val="Tahoma"/>
            <family val="2"/>
          </rPr>
          <t xml:space="preserve">7,688/ 3,66226 --&gt; 2,099
</t>
        </r>
        <r>
          <rPr>
            <sz val="10"/>
            <color rgb="FF000000"/>
            <rFont val="Tahoma"/>
            <family val="2"/>
          </rPr>
          <t xml:space="preserve">6,036/ 3,714 --&gt; 1,625
</t>
        </r>
        <r>
          <rPr>
            <sz val="10"/>
            <color rgb="FF000000"/>
            <rFont val="Tahoma"/>
            <family val="2"/>
          </rPr>
          <t xml:space="preserve">8,60325/ 4,322 --&gt; 1,991
</t>
        </r>
        <r>
          <rPr>
            <sz val="10"/>
            <color rgb="FF000000"/>
            <rFont val="Tahoma"/>
            <family val="2"/>
          </rPr>
          <t xml:space="preserve">7,124/ 3,374 --&gt; 2,11
</t>
        </r>
        <r>
          <rPr>
            <sz val="10"/>
            <color rgb="FF000000"/>
            <rFont val="Tahoma"/>
            <family val="2"/>
          </rPr>
          <t>6,727/ 4,119 --&gt; 1.633</t>
        </r>
      </text>
    </comment>
    <comment ref="AM98" authorId="0" shapeId="0" xr:uid="{227A0D47-05BE-5E4E-9182-0955148747A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9,1935/ 4,83106 --&gt; 1,903
</t>
        </r>
        <r>
          <rPr>
            <sz val="10"/>
            <color rgb="FF000000"/>
            <rFont val="Tahoma"/>
            <family val="2"/>
          </rPr>
          <t xml:space="preserve">10,1983/ 4,505 --&gt; 2,264
</t>
        </r>
        <r>
          <rPr>
            <sz val="10"/>
            <color rgb="FF000000"/>
            <rFont val="Tahoma"/>
            <family val="2"/>
          </rPr>
          <t xml:space="preserve">11,2373/ 4,77091 --&gt; 2,3553
</t>
        </r>
        <r>
          <rPr>
            <sz val="10"/>
            <color rgb="FF000000"/>
            <rFont val="Tahoma"/>
            <family val="2"/>
          </rPr>
          <t xml:space="preserve">9,07832/ 4,36194 --&gt; 2,08126
</t>
        </r>
        <r>
          <rPr>
            <sz val="10"/>
            <color rgb="FF000000"/>
            <rFont val="Tahoma"/>
            <family val="2"/>
          </rPr>
          <t>8,87042/ 4,49842 --&gt; 1,972</t>
        </r>
      </text>
    </comment>
    <comment ref="AN98" authorId="0" shapeId="0" xr:uid="{C02B6ED8-E8F8-8D45-B393-9D883E16332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8,63/ 5,08
</t>
        </r>
        <r>
          <rPr>
            <sz val="10"/>
            <color rgb="FF000000"/>
            <rFont val="Tahoma"/>
            <family val="2"/>
          </rPr>
          <t>5,09/ 2,81</t>
        </r>
      </text>
    </comment>
    <comment ref="AO98" authorId="0" shapeId="0" xr:uid="{E4CB98DD-00B1-7E40-85A8-4A770C08CBC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8,63/1,64
</t>
        </r>
        <r>
          <rPr>
            <sz val="10"/>
            <color rgb="FF000000"/>
            <rFont val="Tahoma"/>
            <family val="2"/>
          </rPr>
          <t xml:space="preserve">5,09/0,73
</t>
        </r>
      </text>
    </comment>
    <comment ref="BZ98" authorId="0" shapeId="0" xr:uid="{21D778ED-801F-064A-8356-5F9311899EF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9,1935/ 4,83106 --&gt; 1,903
</t>
        </r>
        <r>
          <rPr>
            <sz val="10"/>
            <color rgb="FF000000"/>
            <rFont val="Tahoma"/>
            <family val="2"/>
          </rPr>
          <t xml:space="preserve">10,1983/ 4,505 --&gt; 2,264
</t>
        </r>
        <r>
          <rPr>
            <sz val="10"/>
            <color rgb="FF000000"/>
            <rFont val="Tahoma"/>
            <family val="2"/>
          </rPr>
          <t xml:space="preserve">11,2373/ 4,77091 --&gt; 2,3553
</t>
        </r>
        <r>
          <rPr>
            <sz val="10"/>
            <color rgb="FF000000"/>
            <rFont val="Tahoma"/>
            <family val="2"/>
          </rPr>
          <t xml:space="preserve">9,07832/ 4,36194 --&gt; 2,08126
</t>
        </r>
        <r>
          <rPr>
            <sz val="10"/>
            <color rgb="FF000000"/>
            <rFont val="Tahoma"/>
            <family val="2"/>
          </rPr>
          <t>8,87042/ 4,49842 --&gt; 1,972</t>
        </r>
      </text>
    </comment>
    <comment ref="CA98" authorId="0" shapeId="0" xr:uid="{63D7CE28-60F1-5D48-87CE-9E2FB2D8D96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8,63/ 5,08
</t>
        </r>
        <r>
          <rPr>
            <sz val="10"/>
            <color rgb="FF000000"/>
            <rFont val="Tahoma"/>
            <family val="2"/>
          </rPr>
          <t>5,09/ 2,81</t>
        </r>
      </text>
    </comment>
    <comment ref="CB98" authorId="0" shapeId="0" xr:uid="{E153438D-1CDB-7E46-87C5-565BA0B5C8E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8,63/1,64
</t>
        </r>
        <r>
          <rPr>
            <sz val="10"/>
            <color rgb="FF000000"/>
            <rFont val="Tahoma"/>
            <family val="2"/>
          </rPr>
          <t xml:space="preserve">5,09/0,73
</t>
        </r>
      </text>
    </comment>
    <comment ref="AK99" authorId="0" shapeId="0" xr:uid="{5E849ED8-BA1E-D849-8C6D-913C4AC65E6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15,028/ 8,956 --&gt; 1,678
</t>
        </r>
        <r>
          <rPr>
            <sz val="10"/>
            <color rgb="FF000000"/>
            <rFont val="Tahoma"/>
            <family val="2"/>
          </rPr>
          <t xml:space="preserve">15,016/ 10,176 --&gt; 1,476
</t>
        </r>
        <r>
          <rPr>
            <sz val="10"/>
            <color rgb="FF000000"/>
            <rFont val="Tahoma"/>
            <family val="2"/>
          </rPr>
          <t>13,477/ 8,716 --&gt; 1,546</t>
        </r>
      </text>
    </comment>
    <comment ref="AM99" authorId="0" shapeId="0" xr:uid="{A14B0C20-F17E-1F45-A8DA-44DE639006D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19,306/ 12,907 --&gt; 1,496
</t>
        </r>
        <r>
          <rPr>
            <sz val="10"/>
            <color rgb="FF000000"/>
            <rFont val="Tahoma"/>
            <family val="2"/>
          </rPr>
          <t xml:space="preserve">17,701/ 11,353 --&gt; 1,559
</t>
        </r>
        <r>
          <rPr>
            <sz val="10"/>
            <color rgb="FF000000"/>
            <rFont val="Tahoma"/>
            <family val="2"/>
          </rPr>
          <t xml:space="preserve">14,101/ 9,198 --&gt; 1,533
</t>
        </r>
        <r>
          <rPr>
            <sz val="10"/>
            <color rgb="FF000000"/>
            <rFont val="Tahoma"/>
            <family val="2"/>
          </rPr>
          <t xml:space="preserve">16,80/ 11,616 --&gt; 1,446
</t>
        </r>
      </text>
    </comment>
    <comment ref="BZ99" authorId="0" shapeId="0" xr:uid="{F64A705D-575E-6546-AA2C-6514CC7433A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19,306/ 12,907 --&gt; 1,496
</t>
        </r>
        <r>
          <rPr>
            <sz val="10"/>
            <color rgb="FF000000"/>
            <rFont val="Tahoma"/>
            <family val="2"/>
          </rPr>
          <t xml:space="preserve">17,701/ 11,353 --&gt; 1,559
</t>
        </r>
        <r>
          <rPr>
            <sz val="10"/>
            <color rgb="FF000000"/>
            <rFont val="Tahoma"/>
            <family val="2"/>
          </rPr>
          <t xml:space="preserve">14,101/ 9,198 --&gt; 1,533
</t>
        </r>
        <r>
          <rPr>
            <sz val="10"/>
            <color rgb="FF000000"/>
            <rFont val="Tahoma"/>
            <family val="2"/>
          </rPr>
          <t xml:space="preserve">16,80/ 11,616 --&gt; 1,446
</t>
        </r>
      </text>
    </comment>
    <comment ref="AM100" authorId="0" shapeId="0" xr:uid="{6AAF1164-457B-3344-8DCA-A32666291A1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40,429/ 21,397</t>
        </r>
      </text>
    </comment>
    <comment ref="AO100" authorId="0" shapeId="0" xr:uid="{BD7EF7DB-07CA-B249-8384-D3112BE943F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0,599/40,429</t>
        </r>
      </text>
    </comment>
    <comment ref="BZ100" authorId="0" shapeId="0" xr:uid="{4EFFEAE7-DA43-9943-9A28-42D0BFF7927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40,429/ 21,397</t>
        </r>
      </text>
    </comment>
    <comment ref="CB100" authorId="0" shapeId="0" xr:uid="{9A343CE2-E4B5-1446-9E27-247650A5987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0,599/40,429</t>
        </r>
      </text>
    </comment>
    <comment ref="CC100" authorId="0" shapeId="0" xr:uid="{79E69070-E5DB-9B4E-BC36-0999548C7D1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0,599/40,429</t>
        </r>
      </text>
    </comment>
    <comment ref="E101" authorId="0" shapeId="0" xr:uid="{63337D8C-4ED2-C84C-8EB2-B881347D524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</t>
        </r>
      </text>
    </comment>
    <comment ref="I101" authorId="0" shapeId="0" xr:uid="{E1C04522-FCEC-D140-85C8-A864E277AC67}">
      <text>
        <r>
          <rPr>
            <sz val="18"/>
            <color rgb="FF44546A"/>
            <rFont val="Calibri Light"/>
            <family val="2"/>
          </rPr>
          <t>Antoine Laboury: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Estimation</t>
        </r>
      </text>
    </comment>
    <comment ref="S101" authorId="0" shapeId="0" xr:uid="{16B48955-C531-A040-A601-3D0425A8C8A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 posterior margin visible</t>
        </r>
      </text>
    </comment>
    <comment ref="X101" authorId="0" shapeId="0" xr:uid="{5400B2EB-A6F5-CF4E-A20F-846AB5E8F3A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THe skull is deformed
</t>
        </r>
      </text>
    </comment>
    <comment ref="Y101" authorId="0" shapeId="0" xr:uid="{E21F75B0-E5DD-3C49-98A4-6CE9B5DA45D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</t>
        </r>
      </text>
    </comment>
    <comment ref="AK101" authorId="0" shapeId="0" xr:uid="{9EBB1050-4C37-1F4E-A057-5291B780D71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21,357/ 11,83</t>
        </r>
      </text>
    </comment>
    <comment ref="AL101" authorId="0" shapeId="0" xr:uid="{EECB09F7-07BB-0441-878A-2291C7D344E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27,165/ 12,08</t>
        </r>
      </text>
    </comment>
    <comment ref="AM101" authorId="0" shapeId="0" xr:uid="{A19BB93B-EE31-8D46-945F-8C0A64114C2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27,165/ 12,08 (posterior) --&gt; 2,249
</t>
        </r>
        <r>
          <rPr>
            <sz val="10"/>
            <color rgb="FF000000"/>
            <rFont val="Tahoma"/>
            <family val="2"/>
          </rPr>
          <t xml:space="preserve">21,193/ 10,83 --&gt; 1,957
</t>
        </r>
        <r>
          <rPr>
            <sz val="10"/>
            <color rgb="FF000000"/>
            <rFont val="Tahoma"/>
            <family val="2"/>
          </rPr>
          <t xml:space="preserve">26,037/ 12,42 --&gt; 2,096
</t>
        </r>
        <r>
          <rPr>
            <sz val="10"/>
            <color rgb="FF000000"/>
            <rFont val="Tahoma"/>
            <family val="2"/>
          </rPr>
          <t xml:space="preserve">26,08/ 12,61 --&gt; 2,068
</t>
        </r>
        <r>
          <rPr>
            <sz val="10"/>
            <color rgb="FF000000"/>
            <rFont val="Tahoma"/>
            <family val="2"/>
          </rPr>
          <t xml:space="preserve">19,80/ 10,40 --&gt; 1,904
</t>
        </r>
        <r>
          <rPr>
            <sz val="10"/>
            <color rgb="FF000000"/>
            <rFont val="Tahoma"/>
            <family val="2"/>
          </rPr>
          <t>21,357/ 11,83 (Anterior)  --&gt; 1,805</t>
        </r>
      </text>
    </comment>
    <comment ref="AN101" authorId="0" shapeId="0" xr:uid="{DCFCD653-9179-2846-9DB9-783A212245C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Corwn height: 23,434</t>
        </r>
      </text>
    </comment>
    <comment ref="BZ101" authorId="0" shapeId="0" xr:uid="{43764F56-AEFC-5A49-8EC1-867CE0FDF5E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27,165/ 12,08 (posterior) --&gt; 2,249
</t>
        </r>
        <r>
          <rPr>
            <sz val="10"/>
            <color rgb="FF000000"/>
            <rFont val="Tahoma"/>
            <family val="2"/>
          </rPr>
          <t xml:space="preserve">21,193/ 10,83 --&gt; 1,957
</t>
        </r>
        <r>
          <rPr>
            <sz val="10"/>
            <color rgb="FF000000"/>
            <rFont val="Tahoma"/>
            <family val="2"/>
          </rPr>
          <t xml:space="preserve">26,037/ 12,42 --&gt; 2,096
</t>
        </r>
        <r>
          <rPr>
            <sz val="10"/>
            <color rgb="FF000000"/>
            <rFont val="Tahoma"/>
            <family val="2"/>
          </rPr>
          <t xml:space="preserve">26,08/ 12,61 --&gt; 2,068
</t>
        </r>
        <r>
          <rPr>
            <sz val="10"/>
            <color rgb="FF000000"/>
            <rFont val="Tahoma"/>
            <family val="2"/>
          </rPr>
          <t xml:space="preserve">19,80/ 10,40 --&gt; 1,904
</t>
        </r>
        <r>
          <rPr>
            <sz val="10"/>
            <color rgb="FF000000"/>
            <rFont val="Tahoma"/>
            <family val="2"/>
          </rPr>
          <t>21,357/ 11,83 (Anterior)  --&gt; 1,805</t>
        </r>
      </text>
    </comment>
    <comment ref="CA101" authorId="0" shapeId="0" xr:uid="{B2FF1594-72BA-094C-BC82-21709896787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Corwn height: 23,434</t>
        </r>
      </text>
    </comment>
    <comment ref="E103" authorId="0" shapeId="0" xr:uid="{D29E52D2-ED84-9B46-8731-7721B019017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P104" authorId="0" shapeId="0" xr:uid="{5B7A1F95-CB9D-4248-B9F3-BA3F5FBBF4F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Degraded area
</t>
        </r>
      </text>
    </comment>
    <comment ref="AH104" authorId="0" shapeId="0" xr:uid="{8F230739-74D5-6E4F-86FB-E309EBCC906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Juvenile character ? 
</t>
        </r>
      </text>
    </comment>
    <comment ref="AK104" authorId="0" shapeId="0" xr:uid="{B5D6B3D1-3907-4547-A7F8-285E6FC5D791}">
      <text>
        <r>
          <rPr>
            <sz val="18"/>
            <color rgb="FF44546A"/>
            <rFont val="Calibri Light"/>
            <family val="2"/>
          </rPr>
          <t>Antoine Laboury: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10,90 / 6,07 (Anterior) --&gt; 1,796
</t>
        </r>
        <r>
          <rPr>
            <sz val="12"/>
            <color rgb="FF000000"/>
            <rFont val="Calibri"/>
            <family val="2"/>
          </rPr>
          <t xml:space="preserve">12,025/ 8,018 (Anterior) --&gt; 1,5
</t>
        </r>
      </text>
    </comment>
    <comment ref="AL104" authorId="0" shapeId="0" xr:uid="{D0FDA294-2962-2141-BC21-651221B2DD3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9,699/ 7,167 (Posterior) --&gt; 1,353
</t>
        </r>
        <r>
          <rPr>
            <sz val="10"/>
            <color rgb="FF000000"/>
            <rFont val="Tahoma"/>
            <family val="2"/>
          </rPr>
          <t xml:space="preserve">11,616/ 7,84 (Posterior) --&gt; 1,482
</t>
        </r>
        <r>
          <rPr>
            <sz val="10"/>
            <color rgb="FF000000"/>
            <rFont val="Tahoma"/>
            <family val="2"/>
          </rPr>
          <t>7,875/ 5,559 (Posterior) --&gt; 1,417</t>
        </r>
      </text>
    </comment>
    <comment ref="AM104" authorId="0" shapeId="0" xr:uid="{2EC87C9E-A739-2A47-BBD7-F5CC3CE2AAD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14,33/ 8,548 (Middle) --&gt; 1,676</t>
        </r>
      </text>
    </comment>
    <comment ref="BZ104" authorId="0" shapeId="0" xr:uid="{BE434AEA-8A62-AB46-A68A-B602C078EAC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14,33/ 8,548 (Middle) --&gt; 1,676</t>
        </r>
      </text>
    </comment>
    <comment ref="AK105" authorId="0" shapeId="0" xr:uid="{F7DB4C93-B938-3149-B911-824F37CAC0D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14,387/ 7,693 --&gt;  1,870
</t>
        </r>
        <r>
          <rPr>
            <sz val="10"/>
            <color rgb="FF000000"/>
            <rFont val="Tahoma"/>
            <family val="2"/>
          </rPr>
          <t xml:space="preserve">11,473/ 6,123 --&gt; 1,874
</t>
        </r>
        <r>
          <rPr>
            <sz val="10"/>
            <color rgb="FF000000"/>
            <rFont val="Tahoma"/>
            <family val="2"/>
          </rPr>
          <t>12,53/ 6,5354 --&gt; 1,917</t>
        </r>
      </text>
    </comment>
    <comment ref="AL105" authorId="0" shapeId="0" xr:uid="{E657A0B2-12B5-A144-825F-B03E04AB43A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10,55/ 6,703 --&gt; 1,574</t>
        </r>
      </text>
    </comment>
    <comment ref="AM105" authorId="0" shapeId="0" xr:uid="{5F53BBE7-84AA-AB4E-A72F-59EEB37DD02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14,573/ 7,21876 --&gt; 2,019
</t>
        </r>
        <r>
          <rPr>
            <sz val="10"/>
            <color rgb="FF000000"/>
            <rFont val="Tahoma"/>
            <family val="2"/>
          </rPr>
          <t>18,115/ 9,28 --&gt; 1,952</t>
        </r>
      </text>
    </comment>
    <comment ref="BZ105" authorId="0" shapeId="0" xr:uid="{47C64F3B-FC77-1142-8067-47B60A94077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14,573/ 7,21876 --&gt; 2,019
</t>
        </r>
        <r>
          <rPr>
            <sz val="10"/>
            <color rgb="FF000000"/>
            <rFont val="Tahoma"/>
            <family val="2"/>
          </rPr>
          <t>18,115/ 9,28 --&gt; 1,952</t>
        </r>
      </text>
    </comment>
    <comment ref="J106" authorId="0" shapeId="0" xr:uid="{763CF75C-16CA-7640-8860-5974A1A68E60}">
      <text>
        <r>
          <rPr>
            <sz val="18"/>
            <color rgb="FF44546A"/>
            <rFont val="Calibri Light"/>
            <family val="2"/>
          </rPr>
          <t>Antoine Laboury: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Estimation
</t>
        </r>
      </text>
    </comment>
    <comment ref="X106" authorId="0" shapeId="0" xr:uid="{E7C981FB-249A-154E-B489-298A423554AE}">
      <text>
        <r>
          <rPr>
            <sz val="18"/>
            <color theme="3"/>
            <rFont val="Calibri Light"/>
            <family val="2"/>
            <scheme val="major"/>
          </rPr>
          <t>Antoine Laboury:</t>
        </r>
        <r>
          <rPr>
            <sz val="12"/>
            <color theme="1"/>
            <rFont val="Calibri"/>
            <family val="2"/>
            <scheme val="minor"/>
          </rPr>
          <t xml:space="preserve">
</t>
        </r>
        <r>
          <rPr>
            <sz val="12"/>
            <color theme="1"/>
            <rFont val="Calibri"/>
            <family val="2"/>
            <scheme val="minor"/>
          </rPr>
          <t xml:space="preserve">Not perfectly laterally oriented
</t>
        </r>
      </text>
    </comment>
    <comment ref="AK106" authorId="0" shapeId="0" xr:uid="{B5A47F9C-956B-3D40-A5B9-7B98D76569DE}">
      <text>
        <r>
          <rPr>
            <sz val="18"/>
            <color rgb="FF44546A"/>
            <rFont val="Calibri Light"/>
            <family val="2"/>
          </rPr>
          <t>Antoine Laboury: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9,805/ 5,278 (Anterior) --&gt; 1,858
</t>
        </r>
        <r>
          <rPr>
            <sz val="12"/>
            <color rgb="FF000000"/>
            <rFont val="Calibri"/>
            <family val="2"/>
          </rPr>
          <t xml:space="preserve">12,127/ 7,099 (Anterior) --&gt;  1,708
</t>
        </r>
      </text>
    </comment>
    <comment ref="AL106" authorId="0" shapeId="0" xr:uid="{8AFDF47B-45A9-9548-B0A6-C89CF6D5FDAB}">
      <text>
        <r>
          <rPr>
            <sz val="18"/>
            <color rgb="FF44546A"/>
            <rFont val="Calibri Light"/>
            <family val="2"/>
          </rPr>
          <t>Antoine Laboury: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14,859/ 7,743 (Posterior) --&gt; 1,919
</t>
        </r>
        <r>
          <rPr>
            <sz val="12"/>
            <color rgb="FF000000"/>
            <rFont val="Calibri"/>
            <family val="2"/>
          </rPr>
          <t>12,959/ 7,538 (Posterior) --&gt; 1,719</t>
        </r>
      </text>
    </comment>
    <comment ref="AM106" authorId="0" shapeId="0" xr:uid="{E6712909-8054-324B-BBB4-5ACFDE49FC7E}">
      <text>
        <r>
          <rPr>
            <sz val="18"/>
            <color rgb="FF44546A"/>
            <rFont val="Calibri Light"/>
            <family val="2"/>
          </rPr>
          <t>Antoine Laboury: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12,08/ 7,056 (Middle) --&gt; 1,71
</t>
        </r>
        <r>
          <rPr>
            <sz val="12"/>
            <color rgb="FF000000"/>
            <rFont val="Calibri"/>
            <family val="2"/>
          </rPr>
          <t xml:space="preserve">12,508/ 8,77 (Middle) --&gt; 1,426
</t>
        </r>
        <r>
          <rPr>
            <sz val="12"/>
            <color rgb="FF000000"/>
            <rFont val="Calibri"/>
            <family val="2"/>
          </rPr>
          <t xml:space="preserve">14,305/ 8,267 (Middle) --&gt; 1,730
</t>
        </r>
        <r>
          <rPr>
            <sz val="12"/>
            <color rgb="FF000000"/>
            <rFont val="Calibri"/>
            <family val="2"/>
          </rPr>
          <t xml:space="preserve">13,12/ 8,228 (Middle) --&gt; 1,595
</t>
        </r>
      </text>
    </comment>
    <comment ref="BY106" authorId="0" shapeId="0" xr:uid="{DB1A494A-4B80-0047-B35A-311A07DF8AD4}">
      <text>
        <r>
          <rPr>
            <sz val="18"/>
            <color rgb="FF44546A"/>
            <rFont val="Calibri Light"/>
            <family val="2"/>
          </rPr>
          <t>Antoine Laboury: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The biggest teeth are reconstructed
</t>
        </r>
      </text>
    </comment>
    <comment ref="BZ106" authorId="0" shapeId="0" xr:uid="{2506456E-B0CE-E246-BC08-822A48CAC759}">
      <text>
        <r>
          <rPr>
            <sz val="18"/>
            <color rgb="FF44546A"/>
            <rFont val="Calibri Light"/>
            <family val="2"/>
          </rPr>
          <t>Antoine Laboury: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12,08/ 7,056 (Middle) --&gt; 1,71
</t>
        </r>
        <r>
          <rPr>
            <sz val="12"/>
            <color rgb="FF000000"/>
            <rFont val="Calibri"/>
            <family val="2"/>
          </rPr>
          <t xml:space="preserve">12,508/ 8,77 (Middle) --&gt; 1,426
</t>
        </r>
        <r>
          <rPr>
            <sz val="12"/>
            <color rgb="FF000000"/>
            <rFont val="Calibri"/>
            <family val="2"/>
          </rPr>
          <t xml:space="preserve">14,305/ 8,267 (Middle) --&gt; 1,730
</t>
        </r>
        <r>
          <rPr>
            <sz val="12"/>
            <color rgb="FF000000"/>
            <rFont val="Calibri"/>
            <family val="2"/>
          </rPr>
          <t xml:space="preserve">13,12/ 8,228 (Middle) --&gt; 1,595
</t>
        </r>
      </text>
    </comment>
    <comment ref="AC108" authorId="0" shapeId="0" xr:uid="{039E2AB2-3184-FF48-9026-3F7DBE847717}">
      <text>
        <r>
          <rPr>
            <i/>
            <sz val="10"/>
            <color theme="1"/>
            <rFont val="Times New Roman"/>
            <family val="1"/>
          </rPr>
          <t>Antoine Laboury:</t>
        </r>
        <r>
          <rPr>
            <sz val="8"/>
            <rFont val="Calibri"/>
            <family val="2"/>
            <scheme val="minor"/>
          </rPr>
          <t xml:space="preserve">
</t>
        </r>
        <r>
          <rPr>
            <sz val="8"/>
            <rFont val="Calibri"/>
            <family val="2"/>
            <scheme val="minor"/>
          </rPr>
          <t>because the extended part of the pmx is from the right side and is displaced</t>
        </r>
      </text>
    </comment>
    <comment ref="I109" authorId="0" shapeId="0" xr:uid="{E46F037F-E9DA-2F4F-BD23-7E7D01CB3BE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thelower jaw is not in its exact position</t>
        </r>
      </text>
    </comment>
    <comment ref="AP109" authorId="0" shapeId="0" xr:uid="{48045B92-BF70-F84B-A6F8-1B50ECDE964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K111" authorId="0" shapeId="0" xr:uid="{76229115-E566-3648-9EB6-BD7944830A8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13,84/ 6,849 (Anterior) --&gt; 2,021
</t>
        </r>
        <r>
          <rPr>
            <sz val="10"/>
            <color rgb="FF000000"/>
            <rFont val="Tahoma"/>
            <family val="2"/>
          </rPr>
          <t xml:space="preserve">15,154/ 7,014 (Anterior) --&gt; 2,16
</t>
        </r>
        <r>
          <rPr>
            <sz val="10"/>
            <color rgb="FF000000"/>
            <rFont val="Tahoma"/>
            <family val="2"/>
          </rPr>
          <t>15,795/ 7,125 (Anterior) --&gt; 2,217</t>
        </r>
      </text>
    </comment>
    <comment ref="AM111" authorId="0" shapeId="0" xr:uid="{C1589886-CAFE-E449-BA53-7B50C43947D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12,594/ 6,046 --&gt; 2,083
</t>
        </r>
      </text>
    </comment>
    <comment ref="AN111" authorId="0" shapeId="0" xr:uid="{D52B817D-CEA8-424D-9807-2B91CFDB1ED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11,667/ 4,98
</t>
        </r>
      </text>
    </comment>
    <comment ref="AO111" authorId="0" shapeId="0" xr:uid="{93AE340F-1A66-7243-8333-F0A0A61F5E5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11,667/0,741</t>
        </r>
      </text>
    </comment>
    <comment ref="BZ111" authorId="0" shapeId="0" xr:uid="{A687E7E8-D876-3E48-9635-705F9678803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12,594/ 6,046 --&gt; 2,083
</t>
        </r>
      </text>
    </comment>
    <comment ref="CA111" authorId="0" shapeId="0" xr:uid="{04067A51-9D61-DC47-AB95-C20683AD75E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11,667/ 4,98
</t>
        </r>
      </text>
    </comment>
    <comment ref="CB111" authorId="0" shapeId="0" xr:uid="{2C7F414B-14ED-DF46-8414-D55DA7E3CFE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11,667/0,741</t>
        </r>
      </text>
    </comment>
    <comment ref="AK112" authorId="0" shapeId="0" xr:uid="{EEDD59B3-26CD-A64C-92B4-F1ADA5F708E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14,106/  5,688 (Anterior) --&gt; 2,480
</t>
        </r>
        <r>
          <rPr>
            <sz val="10"/>
            <color rgb="FF000000"/>
            <rFont val="Tahoma"/>
            <family val="2"/>
          </rPr>
          <t xml:space="preserve">15,198/ 6,751 (Anterior) --&gt; 2,251
</t>
        </r>
        <r>
          <rPr>
            <sz val="10"/>
            <color rgb="FF000000"/>
            <rFont val="Tahoma"/>
            <family val="2"/>
          </rPr>
          <t xml:space="preserve">15,431/ 5,992 (Anterior) --&gt; 3,143
</t>
        </r>
        <r>
          <rPr>
            <sz val="10"/>
            <color rgb="FF000000"/>
            <rFont val="Tahoma"/>
            <family val="2"/>
          </rPr>
          <t>9,954/ 4,91 (Anterior) --&gt; 1,698</t>
        </r>
      </text>
    </comment>
    <comment ref="AM112" authorId="0" shapeId="0" xr:uid="{9C0D9BE3-F949-254D-B79D-B27E22BBF36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14,106/  5,688 (Anterior) --&gt; 2,480
</t>
        </r>
        <r>
          <rPr>
            <sz val="10"/>
            <color rgb="FF000000"/>
            <rFont val="Tahoma"/>
            <family val="2"/>
          </rPr>
          <t xml:space="preserve">15,198/ 6,751 (Anterior) --&gt; 2,251
</t>
        </r>
        <r>
          <rPr>
            <sz val="10"/>
            <color rgb="FF000000"/>
            <rFont val="Tahoma"/>
            <family val="2"/>
          </rPr>
          <t xml:space="preserve">15,431/ 5,992 (Anterior) --&gt; 3,143
</t>
        </r>
        <r>
          <rPr>
            <sz val="10"/>
            <color rgb="FF000000"/>
            <rFont val="Tahoma"/>
            <family val="2"/>
          </rPr>
          <t xml:space="preserve">9,954/ 4,91 (Anterior) --&gt; 1,698
</t>
        </r>
        <r>
          <rPr>
            <sz val="10"/>
            <color rgb="FF000000"/>
            <rFont val="Tahoma"/>
            <family val="2"/>
          </rPr>
          <t xml:space="preserve">13,042/ 5,863 (Middle) --&gt; 2,224
</t>
        </r>
        <r>
          <rPr>
            <sz val="10"/>
            <color rgb="FF000000"/>
            <rFont val="Tahoma"/>
            <family val="2"/>
          </rPr>
          <t xml:space="preserve">11,373/ 5,757 (Middle) --&gt; 1,976
</t>
        </r>
        <r>
          <rPr>
            <sz val="10"/>
            <color rgb="FF000000"/>
            <rFont val="Tahoma"/>
            <family val="2"/>
          </rPr>
          <t xml:space="preserve">14,804/ 6,74 (Middle) --&gt; 2,196
</t>
        </r>
        <r>
          <rPr>
            <sz val="10"/>
            <color rgb="FF000000"/>
            <rFont val="Tahoma"/>
            <family val="2"/>
          </rPr>
          <t>14,303/ 6,463 (Middle) --&gt; 2,213</t>
        </r>
      </text>
    </comment>
    <comment ref="BZ112" authorId="0" shapeId="0" xr:uid="{4E42F782-37D0-5442-AF0D-829CC8E6562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14,106/  5,688 (Anterior) --&gt; 2,480
</t>
        </r>
        <r>
          <rPr>
            <sz val="10"/>
            <color rgb="FF000000"/>
            <rFont val="Tahoma"/>
            <family val="2"/>
          </rPr>
          <t xml:space="preserve">15,198/ 6,751 (Anterior) --&gt; 2,251
</t>
        </r>
        <r>
          <rPr>
            <sz val="10"/>
            <color rgb="FF000000"/>
            <rFont val="Tahoma"/>
            <family val="2"/>
          </rPr>
          <t xml:space="preserve">15,431/ 5,992 (Anterior) --&gt; 3,143
</t>
        </r>
        <r>
          <rPr>
            <sz val="10"/>
            <color rgb="FF000000"/>
            <rFont val="Tahoma"/>
            <family val="2"/>
          </rPr>
          <t xml:space="preserve">9,954/ 4,91 (Anterior) --&gt; 1,698
</t>
        </r>
        <r>
          <rPr>
            <sz val="10"/>
            <color rgb="FF000000"/>
            <rFont val="Tahoma"/>
            <family val="2"/>
          </rPr>
          <t xml:space="preserve">13,042/ 5,863 (Middle) --&gt; 2,224
</t>
        </r>
        <r>
          <rPr>
            <sz val="10"/>
            <color rgb="FF000000"/>
            <rFont val="Tahoma"/>
            <family val="2"/>
          </rPr>
          <t xml:space="preserve">11,373/ 5,757 (Middle) --&gt; 1,976
</t>
        </r>
        <r>
          <rPr>
            <sz val="10"/>
            <color rgb="FF000000"/>
            <rFont val="Tahoma"/>
            <family val="2"/>
          </rPr>
          <t xml:space="preserve">14,804/ 6,74 (Middle) --&gt; 2,196
</t>
        </r>
        <r>
          <rPr>
            <sz val="10"/>
            <color rgb="FF000000"/>
            <rFont val="Tahoma"/>
            <family val="2"/>
          </rPr>
          <t>14,303/ 6,463 (Middle) --&gt; 2,213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Laboury</author>
  </authors>
  <commentList>
    <comment ref="Y4" authorId="0" shapeId="0" xr:uid="{95729B39-5E9B-EB46-9003-E2F827BA12C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4,166/ 1,872 (Middle) --&gt; 2,225
</t>
        </r>
        <r>
          <rPr>
            <sz val="10"/>
            <color rgb="FF000000"/>
            <rFont val="Tahoma"/>
            <family val="2"/>
          </rPr>
          <t xml:space="preserve">2,22/ 1,054 (Middle) --&gt; 2,106 
</t>
        </r>
        <r>
          <rPr>
            <sz val="10"/>
            <color rgb="FF000000"/>
            <rFont val="Tahoma"/>
            <family val="2"/>
          </rPr>
          <t xml:space="preserve">2,107/ 1,170 (Middle) --&gt; 1,80
</t>
        </r>
        <r>
          <rPr>
            <sz val="10"/>
            <color rgb="FF000000"/>
            <rFont val="Tahoma"/>
            <family val="2"/>
          </rPr>
          <t xml:space="preserve">2,121/ 0,995 (Middle) --&gt; 2,132
</t>
        </r>
        <r>
          <rPr>
            <sz val="10"/>
            <color rgb="FF000000"/>
            <rFont val="Tahoma"/>
            <family val="2"/>
          </rPr>
          <t xml:space="preserve">2,281/ 0,900 (Middle) --&gt; 2,534
</t>
        </r>
        <r>
          <rPr>
            <sz val="10"/>
            <color rgb="FF000000"/>
            <rFont val="Tahoma"/>
            <family val="2"/>
          </rPr>
          <t xml:space="preserve">2,427/ 0,973 (Middle) --&gt; 2,49
</t>
        </r>
        <r>
          <rPr>
            <sz val="10"/>
            <color rgb="FF000000"/>
            <rFont val="Tahoma"/>
            <family val="2"/>
          </rPr>
          <t xml:space="preserve">2,21/ 0,947 (Middle) --&gt; 2,33
</t>
        </r>
        <r>
          <rPr>
            <sz val="10"/>
            <color rgb="FF000000"/>
            <rFont val="Tahoma"/>
            <family val="2"/>
          </rPr>
          <t>2,733/ 1,123 (Middle) --&gt; 2,433</t>
        </r>
      </text>
    </comment>
    <comment ref="Y5" authorId="0" shapeId="0" xr:uid="{25865F75-770D-F047-8D6D-081241BCB82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8,682/ 4,175 --&gt; 2,08</t>
        </r>
      </text>
    </comment>
    <comment ref="Y6" authorId="0" shapeId="0" xr:uid="{6F6A7430-2640-D948-9571-A3DDF128154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23,5729/ 11,9072 (Middle) --&gt; 1,9800
</t>
        </r>
        <r>
          <rPr>
            <sz val="10"/>
            <color rgb="FF000000"/>
            <rFont val="Tahoma"/>
            <family val="2"/>
          </rPr>
          <t xml:space="preserve">24,777/ 13,2497 (Middle) --&gt; 1,87
</t>
        </r>
        <r>
          <rPr>
            <sz val="10"/>
            <color rgb="FF000000"/>
            <rFont val="Tahoma"/>
            <family val="2"/>
          </rPr>
          <t xml:space="preserve">24,928/ 13,7456 (Middle) --&gt; 1,8135
</t>
        </r>
        <r>
          <rPr>
            <sz val="10"/>
            <color rgb="FF000000"/>
            <rFont val="Tahoma"/>
            <family val="2"/>
          </rPr>
          <t xml:space="preserve">19,6368/ 7,97 (Middle) --&gt; 2,464
</t>
        </r>
        <r>
          <rPr>
            <sz val="10"/>
            <color rgb="FF000000"/>
            <rFont val="Tahoma"/>
            <family val="2"/>
          </rPr>
          <t xml:space="preserve">21,0109/ 9,713 (Middle) --&gt; 2,163
</t>
        </r>
        <r>
          <rPr>
            <sz val="10"/>
            <color rgb="FF000000"/>
            <rFont val="Tahoma"/>
            <family val="2"/>
          </rPr>
          <t xml:space="preserve">24,418/ 11,390 (Middle) --&gt; 2,144
</t>
        </r>
        <r>
          <rPr>
            <sz val="10"/>
            <color rgb="FF000000"/>
            <rFont val="Tahoma"/>
            <family val="2"/>
          </rPr>
          <t>23,018/ 10,192 --&gt; 2,258</t>
        </r>
      </text>
    </comment>
    <comment ref="Z6" authorId="0" shapeId="0" xr:uid="{C7EB4862-4D6C-2F46-B113-F93D456F95C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31,099
</t>
        </r>
        <r>
          <rPr>
            <sz val="10"/>
            <color rgb="FF000000"/>
            <rFont val="Tahoma"/>
            <family val="2"/>
          </rPr>
          <t xml:space="preserve">29,89
</t>
        </r>
        <r>
          <rPr>
            <sz val="10"/>
            <color rgb="FF000000"/>
            <rFont val="Tahoma"/>
            <family val="2"/>
          </rPr>
          <t xml:space="preserve">26,004
</t>
        </r>
        <r>
          <rPr>
            <sz val="10"/>
            <color rgb="FF000000"/>
            <rFont val="Tahoma"/>
            <family val="2"/>
          </rPr>
          <t xml:space="preserve">27,789
</t>
        </r>
        <r>
          <rPr>
            <sz val="10"/>
            <color rgb="FF000000"/>
            <rFont val="Tahoma"/>
            <family val="2"/>
          </rPr>
          <t xml:space="preserve">28,166
</t>
        </r>
        <r>
          <rPr>
            <sz val="10"/>
            <color rgb="FF000000"/>
            <rFont val="Tahoma"/>
            <family val="2"/>
          </rPr>
          <t xml:space="preserve">26,678
</t>
        </r>
        <r>
          <rPr>
            <sz val="10"/>
            <color rgb="FF000000"/>
            <rFont val="Tahoma"/>
            <family val="2"/>
          </rPr>
          <t xml:space="preserve">27,101
</t>
        </r>
      </text>
    </comment>
    <comment ref="Y8" authorId="0" shapeId="0" xr:uid="{0C919347-C3BD-2A45-B74A-3F2CCF08719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Calibri"/>
            <family val="2"/>
          </rPr>
          <t xml:space="preserve">4,29(1)/ 2,02(1) --&gt; 2,124
</t>
        </r>
        <r>
          <rPr>
            <sz val="8"/>
            <color rgb="FF000000"/>
            <rFont val="Calibri"/>
            <family val="2"/>
          </rPr>
          <t xml:space="preserve">4,05(2)/ 2,07(2) --&gt; 1,957
</t>
        </r>
        <r>
          <rPr>
            <sz val="8"/>
            <color rgb="FF000000"/>
            <rFont val="Calibri"/>
            <family val="2"/>
          </rPr>
          <t xml:space="preserve">3,76(3)/ 1,88(3) --&gt; 2
</t>
        </r>
        <r>
          <rPr>
            <sz val="8"/>
            <color rgb="FF000000"/>
            <rFont val="Calibri"/>
            <family val="2"/>
          </rPr>
          <t xml:space="preserve">2,94(4)/ 1,51(4) --&gt; 1,947
</t>
        </r>
        <r>
          <rPr>
            <sz val="8"/>
            <color rgb="FF000000"/>
            <rFont val="Calibri"/>
            <family val="2"/>
          </rPr>
          <t xml:space="preserve">3,93(5)/ 1,92(5) --&gt; 2,208
</t>
        </r>
        <r>
          <rPr>
            <sz val="8"/>
            <color rgb="FF000000"/>
            <rFont val="Calibri"/>
            <family val="2"/>
          </rPr>
          <t xml:space="preserve">3,67(6)/1,78(6) --&gt; 2,062
</t>
        </r>
        <r>
          <rPr>
            <sz val="8"/>
            <color rgb="FF000000"/>
            <rFont val="Calibri"/>
            <family val="2"/>
          </rPr>
          <t xml:space="preserve">3,42(7)/ 1,38(7) --&gt; 2,478
</t>
        </r>
        <r>
          <rPr>
            <sz val="8"/>
            <color rgb="FF000000"/>
            <rFont val="Calibri"/>
            <family val="2"/>
          </rPr>
          <t xml:space="preserve">2,31(8)/ 1,10(8) --&gt; 2,1
</t>
        </r>
      </text>
    </comment>
    <comment ref="Y9" authorId="0" shapeId="0" xr:uid="{9CC5C15B-B019-8A4C-8525-CBBD47596BD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3,677(1)/ 1,484(1) (anterior)   --&gt; 2,48
</t>
        </r>
        <r>
          <rPr>
            <sz val="10"/>
            <color rgb="FF000000"/>
            <rFont val="Tahoma"/>
            <family val="2"/>
          </rPr>
          <t xml:space="preserve">4,445(4)/ 2,412(2) (medium) --&gt; 1,843
</t>
        </r>
        <r>
          <rPr>
            <sz val="10"/>
            <color rgb="FF000000"/>
            <rFont val="Tahoma"/>
            <family val="2"/>
          </rPr>
          <t xml:space="preserve">4,735(3)/ 1,966(3) (medium) --&gt; 2,41 
</t>
        </r>
        <r>
          <rPr>
            <sz val="10"/>
            <color rgb="FF000000"/>
            <rFont val="Tahoma"/>
            <family val="2"/>
          </rPr>
          <t xml:space="preserve">4,799(4)/ 1,979(4) (medium) --&gt; 2,425
</t>
        </r>
        <r>
          <rPr>
            <sz val="10"/>
            <color rgb="FF000000"/>
            <rFont val="Tahoma"/>
            <family val="2"/>
          </rPr>
          <t xml:space="preserve">3,049(5)/ 1,65(5) (posterior) --&gt; 1,848
</t>
        </r>
        <r>
          <rPr>
            <sz val="10"/>
            <color rgb="FF000000"/>
            <rFont val="Tahoma"/>
            <family val="2"/>
          </rPr>
          <t xml:space="preserve">4,603(6)/ 2,361(6) (posterior) --&gt; 1,950
</t>
        </r>
        <r>
          <rPr>
            <sz val="10"/>
            <color rgb="FF000000"/>
            <rFont val="Tahoma"/>
            <family val="2"/>
          </rPr>
          <t>3,531(7)/ 1.765(7) (posterior) --&gt; 2,001</t>
        </r>
      </text>
    </comment>
    <comment ref="N10" authorId="0" shapeId="0" xr:uid="{168EF4D5-63E5-964A-8FD1-65789CF8DFD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is it really informative ? The mechanical advantage is the force applied here on the fisrt tootth --&gt; bite strength but this species is believed to be a suction feeder
</t>
        </r>
      </text>
    </comment>
    <comment ref="P10" authorId="0" shapeId="0" xr:uid="{96BBF110-B448-DF42-B4C1-FB9F9986D41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As it characterize the jaw closure velocity, that is correct for a suction feeded such as G. liangae
</t>
        </r>
      </text>
    </comment>
    <comment ref="Y17" authorId="0" shapeId="0" xr:uid="{61838F82-A2CD-DC42-BEE6-345832FBEFF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7,973/ 3,509 (Middle) --&gt; 2,272
</t>
        </r>
        <r>
          <rPr>
            <sz val="10"/>
            <color rgb="FF000000"/>
            <rFont val="Tahoma"/>
            <family val="2"/>
          </rPr>
          <t>6,012/ 2,416 --&gt; 2,488</t>
        </r>
      </text>
    </comment>
    <comment ref="AC24" authorId="0" shapeId="0" xr:uid="{B99EFFA9-8E55-3F4C-92F0-79EACE668BB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Bennion et al., in prep (see is PhD thesis)
</t>
        </r>
      </text>
    </comment>
    <comment ref="Y25" authorId="0" shapeId="0" xr:uid="{7790CFEC-53EE-0442-85FB-3C0D3758560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5,417/ 2,913 --&gt; 1,860
</t>
        </r>
        <r>
          <rPr>
            <sz val="10"/>
            <color rgb="FF000000"/>
            <rFont val="Tahoma"/>
            <family val="2"/>
          </rPr>
          <t xml:space="preserve">5,324/ 2,356 --&gt; 2,260
</t>
        </r>
        <r>
          <rPr>
            <sz val="10"/>
            <color rgb="FF000000"/>
            <rFont val="Tahoma"/>
            <family val="2"/>
          </rPr>
          <t xml:space="preserve">6,407/ 2,6 --&gt; 2,464
</t>
        </r>
        <r>
          <rPr>
            <sz val="10"/>
            <color rgb="FF000000"/>
            <rFont val="Tahoma"/>
            <family val="2"/>
          </rPr>
          <t xml:space="preserve">4,56/ 2,15 --&gt; 2,12
</t>
        </r>
        <r>
          <rPr>
            <sz val="10"/>
            <color rgb="FF000000"/>
            <rFont val="Tahoma"/>
            <family val="2"/>
          </rPr>
          <t>5,865/2,426 --&gt; 2,418</t>
        </r>
      </text>
    </comment>
    <comment ref="Y29" authorId="0" shapeId="0" xr:uid="{66C45F0B-6C24-8041-8EF5-042A8DF2AA6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5,048/ 2,95 --&gt; 1,71
</t>
        </r>
        <r>
          <rPr>
            <sz val="10"/>
            <color rgb="FF000000"/>
            <rFont val="Tahoma"/>
            <family val="2"/>
          </rPr>
          <t xml:space="preserve">5,496/ 3,187 --&gt; 1,724
</t>
        </r>
        <r>
          <rPr>
            <sz val="10"/>
            <color rgb="FF000000"/>
            <rFont val="Tahoma"/>
            <family val="2"/>
          </rPr>
          <t>5,150/ 2,888 --&gt; 1,783</t>
        </r>
      </text>
    </comment>
    <comment ref="Z29" authorId="0" shapeId="0" xr:uid="{B06D1F7F-B2FD-254F-B7D3-391A616E0BD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Because of the imprecision --&gt; average of the crown height of different teeth at mid dentigerous length</t>
        </r>
      </text>
    </comment>
    <comment ref="E30" authorId="0" shapeId="0" xr:uid="{0180FF15-738A-C34B-A246-06F1860A27F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 clear information about the stratigraphic range for the species : Lomax&amp;Massare 2018 stated that it has been found in Lyme Regis and could thus have been from this age range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Laboury</author>
  </authors>
  <commentList>
    <comment ref="A4" authorId="0" shapeId="0" xr:uid="{350C2401-A996-9640-93DE-32D831758951}">
      <text>
        <r>
          <rPr>
            <i/>
            <sz val="10"/>
            <color rgb="FF000000"/>
            <rFont val="Times New Roman"/>
            <family val="1"/>
          </rPr>
          <t>Antoine Laboury: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But see Brinkmann, 2004 --&gt; sp. nov ? </t>
        </r>
      </text>
    </comment>
    <comment ref="D5" authorId="0" shapeId="0" xr:uid="{93983112-727A-0B45-8B8B-449EE83A99E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Kein et al., 2020</t>
        </r>
      </text>
    </comment>
    <comment ref="D6" authorId="0" shapeId="0" xr:uid="{C82DF50E-D49E-B342-B97C-686DA4F8ABF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measurements in Sander et al., 2021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7" authorId="0" shapeId="0" xr:uid="{24D7E46F-95E8-5744-9E15-B6EEFF6E3BD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 Supp material of Sander et al., 2021
</t>
        </r>
      </text>
    </comment>
    <comment ref="A32" authorId="0" shapeId="0" xr:uid="{F96C8FC8-D948-F249-9153-7227F316A37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Bennion (PhD thesis) : need a re-examination but doubt regarding its synonymy with T. platyodon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Laboury</author>
  </authors>
  <commentList>
    <comment ref="A3" authorId="0" shapeId="0" xr:uid="{0E92F452-32E5-454F-BE62-9159383C75A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PIMUZ T 1324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Source: Brinkman,1998</t>
        </r>
      </text>
    </comment>
    <comment ref="G3" authorId="0" shapeId="0" xr:uid="{5B98AB12-5B19-B343-8122-F008D265A89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20,05
</t>
        </r>
        <r>
          <rPr>
            <sz val="10"/>
            <color rgb="FF000000"/>
            <rFont val="Tahoma"/>
            <family val="2"/>
          </rPr>
          <t xml:space="preserve">Radius length: 14,2
</t>
        </r>
      </text>
    </comment>
    <comment ref="A5" authorId="0" shapeId="0" xr:uid="{A07334D6-882A-104B-90B6-085277ADA34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LPV 30872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Source: Gutara et al., 2023</t>
        </r>
      </text>
    </comment>
    <comment ref="G5" authorId="0" shapeId="0" xr:uid="{09771B68-98F6-724B-8082-7C9A76A4F0AC}">
      <text>
        <r>
          <rPr>
            <b/>
            <sz val="10"/>
            <color rgb="FF000000"/>
            <rFont val="Tahoma"/>
            <family val="2"/>
          </rPr>
          <t xml:space="preserve">Antoine Laboury: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20,3mm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17,2mm</t>
        </r>
      </text>
    </comment>
    <comment ref="H5" authorId="0" shapeId="0" xr:uid="{6492ADB5-BB66-244B-BA9D-FC7B413D1D0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 13,7mm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 length: 10,4mm</t>
        </r>
      </text>
    </comment>
    <comment ref="A6" authorId="0" shapeId="0" xr:uid="{F0473A3F-6727-5B4A-94BC-F35A1B87B31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 :CMC VP 7275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Source: Schmitz et al., 2004</t>
        </r>
      </text>
    </comment>
    <comment ref="A8" authorId="0" shapeId="0" xr:uid="{F770FBD2-FFDB-794A-B218-47CB772012A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PIMUZ T3451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Sources: First-hand measurements</t>
        </r>
      </text>
    </comment>
    <comment ref="G8" authorId="0" shapeId="0" xr:uid="{908A2FF5-4D92-2B4E-B395-E1E67B205F3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142,41mm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90,22mm</t>
        </r>
      </text>
    </comment>
    <comment ref="A12" authorId="0" shapeId="0" xr:uid="{7AFA6954-F08C-E84E-A64E-F74DF971CD6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GMPKU-P-1071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Source: Jiang et al., 2008</t>
        </r>
      </text>
    </comment>
    <comment ref="G12" authorId="0" shapeId="0" xr:uid="{EDE86EB8-C353-A14B-8A81-87774E18377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70mm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53mm</t>
        </r>
      </text>
    </comment>
    <comment ref="H12" authorId="0" shapeId="0" xr:uid="{C3B6EF93-B3EC-8548-90D2-57C59EE3D40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 55mm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 length: 45mm</t>
        </r>
      </text>
    </comment>
    <comment ref="A17" authorId="0" shapeId="0" xr:uid="{9E755B77-BC8B-0942-AE0A-DA0293250F3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UCMP 9076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Source: Dal Sasso &amp; Pinna, 1996</t>
        </r>
      </text>
    </comment>
    <comment ref="G17" authorId="0" shapeId="0" xr:uid="{1CB3C165-C48D-4843-A5A8-9BDE0BDEDDA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148,4mm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95,2mm</t>
        </r>
      </text>
    </comment>
    <comment ref="H17" authorId="0" shapeId="0" xr:uid="{A897899D-8A9E-ED45-9CC2-796A577C90B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 141,4mm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 legnth: 101,48</t>
        </r>
      </text>
    </comment>
    <comment ref="A18" authorId="0" shapeId="0" xr:uid="{3E78F6E5-715A-FC48-9C49-7078AD13DB7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</t>
        </r>
        <r>
          <rPr>
            <sz val="10"/>
            <color rgb="FF000000"/>
            <rFont val="Calibri"/>
            <family val="2"/>
          </rPr>
          <t xml:space="preserve">TMP 94.378.2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Source: First-hand measurement </t>
        </r>
      </text>
    </comment>
    <comment ref="G18" authorId="0" shapeId="0" xr:uid="{00D100E3-26EB-874B-9406-2B3E2E7C9C8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528mm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Radius length: 380mm
</t>
        </r>
      </text>
    </comment>
    <comment ref="A19" authorId="0" shapeId="0" xr:uid="{5B573DCD-9E37-2947-A392-BFC8BCB467C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WS2011-46-R1 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G19" authorId="0" shapeId="0" xr:uid="{0D70A584-34B1-0E4F-8504-CD2BC8E79DF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humerus: 49,020mm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Radius: 30,57</t>
        </r>
      </text>
    </comment>
    <comment ref="H19" authorId="0" shapeId="0" xr:uid="{870FA766-165C-184C-B525-C8F8BC9B66F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Femur: 50,78mm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Tibia: 36,58mm</t>
        </r>
      </text>
    </comment>
    <comment ref="A21" authorId="0" shapeId="0" xr:uid="{01E108B2-D2F6-9947-A68A-3FA47FDA834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</t>
        </r>
        <r>
          <rPr>
            <sz val="10"/>
            <color rgb="FF000000"/>
            <rFont val="Calibri"/>
            <family val="2"/>
          </rPr>
          <t xml:space="preserve">UCMP 9082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Source: DalSasso &amp; Pinna, 1996
</t>
        </r>
      </text>
    </comment>
    <comment ref="G21" authorId="0" shapeId="0" xr:uid="{4D9600DF-89E7-8642-B6D6-1664EA37745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48,8mm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36,3</t>
        </r>
      </text>
    </comment>
    <comment ref="H21" authorId="0" shapeId="0" xr:uid="{CE3A4A07-7E08-E640-AD59-9B72602F612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 : 53,23mm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 length: 36,58mm</t>
        </r>
      </text>
    </comment>
    <comment ref="A22" authorId="0" shapeId="0" xr:uid="{06BAC60E-29BF-E241-A0E4-3DB7253AA84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</t>
        </r>
        <r>
          <rPr>
            <sz val="10"/>
            <color rgb="FF000000"/>
            <rFont val="Calibri"/>
            <family val="2"/>
          </rPr>
          <t xml:space="preserve">ROM 44633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Source: First hand measurement</t>
        </r>
      </text>
    </comment>
    <comment ref="H22" authorId="0" shapeId="0" xr:uid="{BB077757-485E-9840-9016-B3D2E698DB5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 21,85mm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 length: 38,19mm</t>
        </r>
      </text>
    </comment>
    <comment ref="A23" authorId="0" shapeId="0" xr:uid="{123A4002-3304-D04E-B279-37C5A52CC13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 ROM 41991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McGowan, 1997</t>
        </r>
      </text>
    </comment>
    <comment ref="G23" authorId="0" shapeId="0" xr:uid="{356740A1-04A1-6941-9FD3-35D6A839B05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125,7mm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54,8mm</t>
        </r>
      </text>
    </comment>
    <comment ref="A26" authorId="0" shapeId="0" xr:uid="{51A8CFAF-B90D-E040-86F4-BE6A0154997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MHN 96270mm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Source: McGowan, 1993</t>
        </r>
      </text>
    </comment>
    <comment ref="G26" authorId="0" shapeId="0" xr:uid="{E155AB39-851A-EA42-BFF0-ECAA7AAD2FA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192,71mm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77,38mm</t>
        </r>
      </text>
    </comment>
    <comment ref="A31" authorId="0" shapeId="0" xr:uid="{1B8881F9-0B9D-B640-A50D-DA9FEFB8576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MAMSPLP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Source: First-hand photographs</t>
        </r>
      </text>
    </comment>
    <comment ref="G31" authorId="0" shapeId="0" xr:uid="{AFD594B7-E91B-3245-B106-847DC747306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247,5mm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99,35mm</t>
        </r>
      </text>
    </comment>
    <comment ref="H31" authorId="0" shapeId="0" xr:uid="{2256CD92-C534-7443-ADBE-4A36685CB5B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 128,32mm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 length: 54,53mm</t>
        </r>
      </text>
    </comment>
    <comment ref="A32" authorId="0" shapeId="0" xr:uid="{DF21E3E3-F23F-F74D-A1A6-013E027C540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YORYM: 497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Source: Swaby &amp; Lomax, 2020</t>
        </r>
      </text>
    </comment>
    <comment ref="G32" authorId="0" shapeId="0" xr:uid="{7966FB0F-6206-1D49-B056-8B9940DD3D1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280,26mm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154,4 mm</t>
        </r>
      </text>
    </comment>
    <comment ref="H32" authorId="0" shapeId="0" xr:uid="{E0D82D4C-82F6-0B4D-AC7A-CB8022FDF28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 267,18mm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 length: 84,99mm</t>
        </r>
      </text>
    </comment>
    <comment ref="A46" authorId="0" shapeId="0" xr:uid="{CD1E11A0-A0EE-A643-AF96-590955390A6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Specimens:NHMUK PV R 10031; NHMUK PV R2134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Source: Moon &amp; Kirton, 2016</t>
        </r>
      </text>
    </comment>
    <comment ref="G46" authorId="0" shapeId="0" xr:uid="{58CD9DCE-E3E2-3841-8E79-A94636C7157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NHMUK PV R2134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102,71mm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30,1mm</t>
        </r>
      </text>
    </comment>
    <comment ref="H46" authorId="0" shapeId="0" xr:uid="{2501D791-40C9-4647-8BA2-65F56CEF736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NHMUK PV R10031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 112,94mm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Tiibia length: 34,33mm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Laboury</author>
  </authors>
  <commentList>
    <comment ref="I3" authorId="0" shapeId="0" xr:uid="{B9EEA80F-E55A-4E46-A38E-95367216816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Because height between 60 and 85 mm according the authors</t>
        </r>
      </text>
    </comment>
    <comment ref="I7" authorId="0" shapeId="0" xr:uid="{176A76BD-A11B-6248-8F89-8FA3E56019B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Mean of the measurements made by Camp (1980)</t>
        </r>
      </text>
    </comment>
    <comment ref="I8" authorId="0" shapeId="0" xr:uid="{F8D83253-6A27-1C45-BB47-A373790A1FB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Approxmation made by the authors based on measurements and personal observation</t>
        </r>
      </text>
    </comment>
  </commentList>
</comments>
</file>

<file path=xl/sharedStrings.xml><?xml version="1.0" encoding="utf-8"?>
<sst xmlns="http://schemas.openxmlformats.org/spreadsheetml/2006/main" count="7868" uniqueCount="2864">
  <si>
    <t xml:space="preserve">Specimens </t>
  </si>
  <si>
    <t>Data source</t>
  </si>
  <si>
    <t xml:space="preserve">Mandible length </t>
  </si>
  <si>
    <t>Skull length</t>
  </si>
  <si>
    <t xml:space="preserve">Snout length </t>
  </si>
  <si>
    <t>Overbite length</t>
  </si>
  <si>
    <t xml:space="preserve">Retroarticular length </t>
  </si>
  <si>
    <t xml:space="preserve">Symphysis  length </t>
  </si>
  <si>
    <t>Dentigerous length</t>
  </si>
  <si>
    <t>Distance fulcrum - last mandible tooth</t>
  </si>
  <si>
    <t>Distance fulcrum - mid-point of attachment of adductor muscles</t>
  </si>
  <si>
    <t xml:space="preserve">Mandible depth at mid-dentigerous length </t>
  </si>
  <si>
    <t>Mandible depth at anterior orbit margin</t>
  </si>
  <si>
    <t>Snout height at mid dentigerous length</t>
  </si>
  <si>
    <t>Naris position</t>
  </si>
  <si>
    <t>Naris length</t>
  </si>
  <si>
    <t>Skull width ant, to orbit</t>
  </si>
  <si>
    <t>Orbit length</t>
  </si>
  <si>
    <t xml:space="preserve">Orbit height </t>
  </si>
  <si>
    <t xml:space="preserve">Sclerotic opening diameter </t>
  </si>
  <si>
    <t xml:space="preserve">Occular offset </t>
  </si>
  <si>
    <t>Parietal foramen length</t>
  </si>
  <si>
    <t>Supratemporal fenestra length</t>
  </si>
  <si>
    <t xml:space="preserve">Supratemporal fenestra width </t>
  </si>
  <si>
    <t xml:space="preserve">Postorbital length </t>
  </si>
  <si>
    <t>Overbite</t>
  </si>
  <si>
    <t>Pointed and recurved tooth crowns</t>
  </si>
  <si>
    <t>Heterodonty</t>
  </si>
  <si>
    <t>Bulbous crushing dentition</t>
  </si>
  <si>
    <t xml:space="preserve">Edentulous suggesting  suction feeding </t>
  </si>
  <si>
    <t>Dental carinae</t>
  </si>
  <si>
    <t>Prominent ridges on tooth crown</t>
  </si>
  <si>
    <t>Absolute crown height</t>
  </si>
  <si>
    <t>Anterior crown shape</t>
  </si>
  <si>
    <t>Posterior crown shape</t>
  </si>
  <si>
    <t>Crown shape</t>
  </si>
  <si>
    <t xml:space="preserve">Tooth labiolingual width </t>
  </si>
  <si>
    <t>Crown tip offset</t>
  </si>
  <si>
    <t xml:space="preserve">Total body length </t>
  </si>
  <si>
    <t>Neck length</t>
  </si>
  <si>
    <t>Trunk length</t>
  </si>
  <si>
    <t xml:space="preserve">Tail length </t>
  </si>
  <si>
    <t xml:space="preserve">Humerus proximodistal length </t>
  </si>
  <si>
    <t xml:space="preserve">Humerus anteroposterior width at mid-shaft </t>
  </si>
  <si>
    <t>Humerus distal width</t>
  </si>
  <si>
    <t>Radius proximodistal length</t>
  </si>
  <si>
    <t>Femur proximodistal length</t>
  </si>
  <si>
    <t>Femur anteroposterior width</t>
  </si>
  <si>
    <t>Femur distal width</t>
  </si>
  <si>
    <t>Tibia proximodistal length</t>
  </si>
  <si>
    <t>Forelimb width</t>
  </si>
  <si>
    <t xml:space="preserve">Forelimb length </t>
  </si>
  <si>
    <t xml:space="preserve">Hindlimb width </t>
  </si>
  <si>
    <t>Hindlimb length</t>
  </si>
  <si>
    <t>Longirostry</t>
  </si>
  <si>
    <t>Gullet (Snout_width)</t>
  </si>
  <si>
    <t>Overbite_length</t>
  </si>
  <si>
    <t>Functionnal jaw robusticity</t>
  </si>
  <si>
    <t>Functionnal jaw robusticity (orbit level)</t>
  </si>
  <si>
    <t>Functionnal snout robusticity</t>
  </si>
  <si>
    <t>Relative symphysial length</t>
  </si>
  <si>
    <t>Functionnal toothrow</t>
  </si>
  <si>
    <t>Anterior mechanical advantage</t>
  </si>
  <si>
    <t>Posterior mechanical advantage</t>
  </si>
  <si>
    <t xml:space="preserve">Opening mechanical advantage </t>
  </si>
  <si>
    <t>Supratemporal Fenestra Area</t>
  </si>
  <si>
    <t xml:space="preserve"> Naris position</t>
  </si>
  <si>
    <t>Naris size</t>
  </si>
  <si>
    <t>Orbit size</t>
  </si>
  <si>
    <t>Occular offset</t>
  </si>
  <si>
    <t>Sclerotic opening aperture</t>
  </si>
  <si>
    <t>Parietal foramen size</t>
  </si>
  <si>
    <t>Relative length of the postorbital region</t>
  </si>
  <si>
    <t>Tooth crown shape</t>
  </si>
  <si>
    <t>Crown blade shape</t>
  </si>
  <si>
    <t>Crown curvature</t>
  </si>
  <si>
    <t>Heterodonty index</t>
  </si>
  <si>
    <t xml:space="preserve">Edentoulous dentary </t>
  </si>
  <si>
    <t>Slender and recurved tooth crowns</t>
  </si>
  <si>
    <t xml:space="preserve">Cutting edge dentition </t>
  </si>
  <si>
    <t>Bulbous crushing  posterior dentition</t>
  </si>
  <si>
    <t>Relative skull size with trunk</t>
  </si>
  <si>
    <t>Neck proportion</t>
  </si>
  <si>
    <t>Trunk  proportion</t>
  </si>
  <si>
    <t>Tail proportion</t>
  </si>
  <si>
    <t>Propodial variation</t>
  </si>
  <si>
    <t>Propodial size</t>
  </si>
  <si>
    <t>Humerus flare</t>
  </si>
  <si>
    <t>Femur flare</t>
  </si>
  <si>
    <t>Brachial index</t>
  </si>
  <si>
    <t>Crural index</t>
  </si>
  <si>
    <t>Fore-paddle aspect ratio</t>
  </si>
  <si>
    <t>Hind-paddle aspect ratio</t>
  </si>
  <si>
    <t>Mixosauridae</t>
  </si>
  <si>
    <t>NA</t>
  </si>
  <si>
    <t>ABSENT</t>
  </si>
  <si>
    <t>PRESENT</t>
  </si>
  <si>
    <t>Mixosaurus_cornalianus</t>
  </si>
  <si>
    <t>BESC SC 1000</t>
  </si>
  <si>
    <t>BESC SC 1001</t>
  </si>
  <si>
    <t>NHMUK PV R 5702</t>
  </si>
  <si>
    <t>First-hand examination</t>
  </si>
  <si>
    <t>PIMUZ T4848</t>
  </si>
  <si>
    <t>PIMUZ T4857</t>
  </si>
  <si>
    <t>PIMUZ T4858</t>
  </si>
  <si>
    <t>PIMUZ T5925</t>
  </si>
  <si>
    <t>PIMUZ T4923</t>
  </si>
  <si>
    <t>Mixosaurus_panxianensis</t>
  </si>
  <si>
    <t>GMPKU-P-1008</t>
  </si>
  <si>
    <t>GMPKU-P-1033</t>
  </si>
  <si>
    <t>GMPKU-P-1039</t>
  </si>
  <si>
    <t>PIMUZ T2418</t>
  </si>
  <si>
    <t>Phalarodon_fraasi</t>
  </si>
  <si>
    <t>PIMUZ T2417</t>
  </si>
  <si>
    <t>Cymbospondylidae</t>
  </si>
  <si>
    <t>Cymbospondylus_duelferi</t>
  </si>
  <si>
    <t>LACM DI 158109</t>
  </si>
  <si>
    <t>Cymbospondylus_youngorum</t>
  </si>
  <si>
    <t xml:space="preserve">LACM DI 157871 </t>
  </si>
  <si>
    <t>Cymbospondylus_petrinus</t>
  </si>
  <si>
    <t>UCMP 9913</t>
  </si>
  <si>
    <t>UCMP 9950</t>
  </si>
  <si>
    <t>Shastasauridae</t>
  </si>
  <si>
    <t>Besanosaurus_leptorhynchus</t>
  </si>
  <si>
    <t>BESC 999</t>
  </si>
  <si>
    <t>PIMUZ T4376</t>
  </si>
  <si>
    <t>Callawayia_neoscapularis</t>
  </si>
  <si>
    <t>ROM 41993</t>
  </si>
  <si>
    <t xml:space="preserve">NA </t>
  </si>
  <si>
    <t>Guanlingsaurus_liangae</t>
  </si>
  <si>
    <t>GMR 014</t>
  </si>
  <si>
    <t>YGMIR SPCV03107</t>
  </si>
  <si>
    <t xml:space="preserve">YGMIR SPCV03108 </t>
  </si>
  <si>
    <t>Photos Andrzej</t>
  </si>
  <si>
    <t>Guizhouichthyosaurus_tangae</t>
  </si>
  <si>
    <t>GNG dq-46</t>
  </si>
  <si>
    <t>IVPP V11853</t>
  </si>
  <si>
    <t>IVPPV11865</t>
  </si>
  <si>
    <t>IVPPV11869</t>
  </si>
  <si>
    <t>Guizhouichthyosaurus_wollonggangense</t>
  </si>
  <si>
    <t>SPCV10305</t>
  </si>
  <si>
    <t>Toretocnemidae</t>
  </si>
  <si>
    <t>Qianichthyosaurus_zhoui</t>
  </si>
  <si>
    <t>CMNH V1412/C1120</t>
  </si>
  <si>
    <t>GMPKU-P-1208</t>
  </si>
  <si>
    <t>IVPP V11839</t>
  </si>
  <si>
    <t>ASBENT</t>
  </si>
  <si>
    <t>YIGMR TR00047</t>
  </si>
  <si>
    <t>YGMIR XTw-Q3</t>
  </si>
  <si>
    <t>Parvipelvia</t>
  </si>
  <si>
    <t>Macgowania_janiceps</t>
  </si>
  <si>
    <t>ROM 41992</t>
  </si>
  <si>
    <t>RTMP 2009.121.0001</t>
  </si>
  <si>
    <t>Leptonectidae</t>
  </si>
  <si>
    <t>Eurhinosaurus_longirostris</t>
  </si>
  <si>
    <t>GPIT 1491/4</t>
  </si>
  <si>
    <t xml:space="preserve">3D scan </t>
  </si>
  <si>
    <t>GPIT_RE_9412</t>
  </si>
  <si>
    <t>3D scan</t>
  </si>
  <si>
    <t>MNHN 1946_20</t>
  </si>
  <si>
    <t>NHMUK PV R5465</t>
  </si>
  <si>
    <t>SMNS 14931</t>
  </si>
  <si>
    <t>SMNS 18648</t>
  </si>
  <si>
    <t>SMNS 81842</t>
  </si>
  <si>
    <t>Excalibosaurus costini</t>
  </si>
  <si>
    <t>BRSMG Cc881</t>
  </si>
  <si>
    <t>ROM 47697</t>
  </si>
  <si>
    <t>Leptonectes_moorei</t>
  </si>
  <si>
    <t>NHMUK PV R14370</t>
  </si>
  <si>
    <t>Leptonectes_tenuirostris</t>
  </si>
  <si>
    <t>NHMUK PV R 2160</t>
  </si>
  <si>
    <t>NHMUK PV OR 36182</t>
  </si>
  <si>
    <t>NHMUK PV R 498</t>
  </si>
  <si>
    <t>NHMUK PV R 47436</t>
  </si>
  <si>
    <t>NMO 26575</t>
  </si>
  <si>
    <t>OUMNH J10305</t>
  </si>
  <si>
    <t>ROM VP47698</t>
  </si>
  <si>
    <t>Hauffiopteryx</t>
  </si>
  <si>
    <t>Hauffiopteryx_typicus</t>
  </si>
  <si>
    <t>GPIT RE 12905</t>
  </si>
  <si>
    <t>SMNS 51552</t>
  </si>
  <si>
    <t>SMNS 81962</t>
  </si>
  <si>
    <t>Ichthyosauridae</t>
  </si>
  <si>
    <t>Ichthyosaurus_anningae</t>
  </si>
  <si>
    <t>NHMUK PV OR 120</t>
  </si>
  <si>
    <t>Ichthyosaurus_breviceps</t>
  </si>
  <si>
    <t>NHMUK PV R 216</t>
  </si>
  <si>
    <t>NHMUK PV R 3367</t>
  </si>
  <si>
    <t>NHMUK PV OR 39263</t>
  </si>
  <si>
    <t xml:space="preserve">NHMUK PV OR 43006 </t>
  </si>
  <si>
    <t>CAMSM J 35187</t>
  </si>
  <si>
    <t xml:space="preserve">Ichthyosaurus_communis </t>
  </si>
  <si>
    <t>NHMUK PV R1162</t>
  </si>
  <si>
    <t>NHMUK PV R 1163</t>
  </si>
  <si>
    <t>NHMUK PV R 2013</t>
  </si>
  <si>
    <t>NHMUK PV R 3372</t>
  </si>
  <si>
    <t>NHMUK PV OR 39492</t>
  </si>
  <si>
    <t>NHMUK PV OR 39845</t>
  </si>
  <si>
    <t>NHMUK PV OR 41159</t>
  </si>
  <si>
    <t xml:space="preserve">Ichthyosaurus_conybeari </t>
  </si>
  <si>
    <t>BGS 956</t>
  </si>
  <si>
    <t>NHMUK PV R 15907</t>
  </si>
  <si>
    <t>NMW 93.5G.2</t>
  </si>
  <si>
    <t>Ichthyosaurus_somersetensis</t>
  </si>
  <si>
    <t>NLMH106234</t>
  </si>
  <si>
    <t>Protochthyosaurus_applebyi</t>
  </si>
  <si>
    <t>NHMUK PV R 1164</t>
  </si>
  <si>
    <t>UNM.G.2017.1</t>
  </si>
  <si>
    <t>Stenopterygiidae</t>
  </si>
  <si>
    <t xml:space="preserve">Stenopterygius_quadriscissus </t>
  </si>
  <si>
    <t>MNHNL TU664</t>
  </si>
  <si>
    <t>MNHNL TU904</t>
  </si>
  <si>
    <t>SMNS 15033</t>
  </si>
  <si>
    <t>SMNS 50963</t>
  </si>
  <si>
    <t>SMNS 51948</t>
  </si>
  <si>
    <t>SMNS 54816</t>
  </si>
  <si>
    <t>SMNS 55748</t>
  </si>
  <si>
    <t>SMNS 80115</t>
  </si>
  <si>
    <t>TMP 846601</t>
  </si>
  <si>
    <t>Stenopterygius_triscissus</t>
  </si>
  <si>
    <t>SMNS 14846</t>
  </si>
  <si>
    <t>SMNS 54027</t>
  </si>
  <si>
    <t>SMNS 80113</t>
  </si>
  <si>
    <t>SMNS 96899</t>
  </si>
  <si>
    <t xml:space="preserve">ABSENT </t>
  </si>
  <si>
    <t xml:space="preserve">Stenopterygius_uniter </t>
  </si>
  <si>
    <t>SMNS 17500</t>
  </si>
  <si>
    <t>SMNS 57532</t>
  </si>
  <si>
    <t>SMNS 97006</t>
  </si>
  <si>
    <t>Suevoleviathan</t>
  </si>
  <si>
    <t>Suevoleviathan_integer</t>
  </si>
  <si>
    <t>SMNS 15390</t>
  </si>
  <si>
    <t>SMNS 4629</t>
  </si>
  <si>
    <t>Temnodontosaurus</t>
  </si>
  <si>
    <t>Temnodontosaurus_eurycephalus</t>
  </si>
  <si>
    <t>NHMUK PV R1157</t>
  </si>
  <si>
    <t xml:space="preserve">Temnodontosaurus_platyodon </t>
  </si>
  <si>
    <t>IRSNB R122</t>
  </si>
  <si>
    <t>3D  scan</t>
  </si>
  <si>
    <t>LYMPH 2013/20</t>
  </si>
  <si>
    <t>NHMUK PV R1158</t>
  </si>
  <si>
    <t>NHMUK PV OR 2003</t>
  </si>
  <si>
    <t>Temnodontosaurus_risor</t>
  </si>
  <si>
    <t>CAMSM J68446</t>
  </si>
  <si>
    <t>NHMUK PV OR 43971</t>
  </si>
  <si>
    <t>Temnodontosaurus_trigonodon</t>
  </si>
  <si>
    <t>GPIT RE9414</t>
  </si>
  <si>
    <t>GPIT PV30026</t>
  </si>
  <si>
    <t>SMNS 15950</t>
  </si>
  <si>
    <t>SMNS 17560</t>
  </si>
  <si>
    <t>SMNS 50000</t>
  </si>
  <si>
    <t>SMNS 50004</t>
  </si>
  <si>
    <t>SMNS 50006</t>
  </si>
  <si>
    <t xml:space="preserve">Species </t>
  </si>
  <si>
    <t>Clade</t>
  </si>
  <si>
    <t>Epoch</t>
  </si>
  <si>
    <t>Stage_group</t>
  </si>
  <si>
    <t>FAD</t>
  </si>
  <si>
    <t>LAD</t>
  </si>
  <si>
    <t>Snout shape ratio</t>
  </si>
  <si>
    <t xml:space="preserve">Edentulous dentary </t>
  </si>
  <si>
    <t>Apicobasal crown ridges</t>
  </si>
  <si>
    <t>Relative skull size</t>
  </si>
  <si>
    <t>Trunk proportion</t>
  </si>
  <si>
    <t>Forelimb Aspect Ratio</t>
  </si>
  <si>
    <t>Hindlimb Aspect Ratio</t>
  </si>
  <si>
    <t>Middle_Triassic</t>
  </si>
  <si>
    <t>Anisian-Ladinian</t>
  </si>
  <si>
    <t>Upper_Triassic</t>
  </si>
  <si>
    <t>Carnian-Norian</t>
  </si>
  <si>
    <t>Guizhouichthyosaurus_wolonggangense</t>
  </si>
  <si>
    <t>Macgowania</t>
  </si>
  <si>
    <t>Lower_Jurassic</t>
  </si>
  <si>
    <t>Pliensbachian-Toarcian</t>
  </si>
  <si>
    <t>Excalibosaurus_costini</t>
  </si>
  <si>
    <t>Hettangian-Sinemurian</t>
  </si>
  <si>
    <t>Ichthyosaurus_communis</t>
  </si>
  <si>
    <t>Ichthyosaurus_conybeari</t>
  </si>
  <si>
    <t>Protoichthyosaurus_applebyi</t>
  </si>
  <si>
    <t>Stenopterygius_quadriscissus</t>
  </si>
  <si>
    <t>Stenopterygius_uniter</t>
  </si>
  <si>
    <t>Temnodontosaurus_platyodon</t>
  </si>
  <si>
    <t>Skull_size</t>
  </si>
  <si>
    <t>Humerus_size</t>
  </si>
  <si>
    <t>Mixosaurus_kuhnschneyderi</t>
  </si>
  <si>
    <t>Phalarodon_atavus</t>
  </si>
  <si>
    <t>Phalarodon_callawayi</t>
  </si>
  <si>
    <t>Cymbospondylus_buchseri</t>
  </si>
  <si>
    <t>Xinminosaurus_catactes</t>
  </si>
  <si>
    <t>Shastasaurus_pacificus</t>
  </si>
  <si>
    <t>Shastasaurus_sikkaniensis</t>
  </si>
  <si>
    <t>Qianichthyosaurus_xingyiensis</t>
  </si>
  <si>
    <t>Hudsonelpidia_brevirostris</t>
  </si>
  <si>
    <t>Leptonectes_solei</t>
  </si>
  <si>
    <t>Temnodontosaurus_azerguensis</t>
  </si>
  <si>
    <t>Temnodontosaurus_crassimanus</t>
  </si>
  <si>
    <t>Ophthalmosaurus_icenicus</t>
  </si>
  <si>
    <t>Ophthalmosauridae</t>
  </si>
  <si>
    <t>Late_Jurassic</t>
  </si>
  <si>
    <t>Species</t>
  </si>
  <si>
    <t>Group</t>
  </si>
  <si>
    <t>TAXON</t>
  </si>
  <si>
    <t>Cartorhynchus_lenticarpus</t>
  </si>
  <si>
    <t>Chaohusaurus_chaoxianensis</t>
  </si>
  <si>
    <t>Chaohusaurus_geishanensis</t>
  </si>
  <si>
    <t>Chaohusaurus_zhangjiawanensis</t>
  </si>
  <si>
    <t>Gulosaurus_helmi</t>
  </si>
  <si>
    <t>Hupehsuchus_nanchangensis</t>
  </si>
  <si>
    <t>Sclerocormus_parviceps</t>
  </si>
  <si>
    <t>Grippia_longirostris</t>
  </si>
  <si>
    <t>Parvinatator_wapitiensis</t>
  </si>
  <si>
    <t>Utatsusaurus_hataii</t>
  </si>
  <si>
    <t>Pessopteryx_nisseri</t>
  </si>
  <si>
    <t>Mixosaurus_xindianensis</t>
  </si>
  <si>
    <t>Cymbospondylus_nichollsi</t>
  </si>
  <si>
    <t>Thalattoarchon_saurophagis</t>
  </si>
  <si>
    <t>Toretocnemus_californicus</t>
  </si>
  <si>
    <t>Toretocnemus_zitteli</t>
  </si>
  <si>
    <t>Shonisaurus_popularis</t>
  </si>
  <si>
    <t>Californosaurus_perrini</t>
  </si>
  <si>
    <t>Temnodontosaurus_zetlandicus</t>
  </si>
  <si>
    <t>Temnodontosaurus_nuertingensis</t>
  </si>
  <si>
    <t>Wahlisaurus_massarae</t>
  </si>
  <si>
    <t>Ichthyosaurus_larkini</t>
  </si>
  <si>
    <t>Protoichthyosaurus_prostaxalis</t>
  </si>
  <si>
    <t>Hauffiopteryx_altera</t>
  </si>
  <si>
    <t>Stenopterygius_aaleniensis</t>
  </si>
  <si>
    <t>Chacaicosaurus_cayi</t>
  </si>
  <si>
    <t>Malawania_anachronus</t>
  </si>
  <si>
    <t>Ophthalmosaurus_natans</t>
  </si>
  <si>
    <t>Acamptonectes_densus</t>
  </si>
  <si>
    <t>Aegirosaurus_leptospondylus</t>
  </si>
  <si>
    <t>Arthropterygius_chrisorum</t>
  </si>
  <si>
    <t>Arthropterygius_lundi</t>
  </si>
  <si>
    <t>Athabascasaurus_bitumineus</t>
  </si>
  <si>
    <t>Brachypterygius_extremus</t>
  </si>
  <si>
    <t>Brachypterygius_pseudoscythica</t>
  </si>
  <si>
    <t>Caypullisaurus_bonapartei</t>
  </si>
  <si>
    <t>Cryopterygius_kielanae</t>
  </si>
  <si>
    <t>Cryopterygius_kristiansenae</t>
  </si>
  <si>
    <t>Gengasaurus_nicosiai</t>
  </si>
  <si>
    <t>Grendelius_zhuravlevi</t>
  </si>
  <si>
    <t>Grendelius_alekseevi</t>
  </si>
  <si>
    <t>Keilhauia_nui</t>
  </si>
  <si>
    <t>Leninia_stellans</t>
  </si>
  <si>
    <t>Maiaspondylus_lindoei</t>
  </si>
  <si>
    <t>Mollesaurus_periallus</t>
  </si>
  <si>
    <t>Muiscasaurus_catheti</t>
  </si>
  <si>
    <t>Nannopterygius_enthekiodon</t>
  </si>
  <si>
    <t>Nannopterygius_saveljeviensis</t>
  </si>
  <si>
    <t>Nannopterygius_yasykovi</t>
  </si>
  <si>
    <t>Palvennia_hoybergeti</t>
  </si>
  <si>
    <t>Paraophthalmosaurus_kabanovi</t>
  </si>
  <si>
    <t>Pervushovisaurus_bannovkensis</t>
  </si>
  <si>
    <t>Pervushovisaurus_campylodon</t>
  </si>
  <si>
    <t>Platypterygius_americanus</t>
  </si>
  <si>
    <t>Platypterygius_australis</t>
  </si>
  <si>
    <t>Platypterygius_hauthali</t>
  </si>
  <si>
    <t>Platypterygius_hercynicus</t>
  </si>
  <si>
    <t>Platypterygius_platydactylus</t>
  </si>
  <si>
    <t>Platypterygius_sachicarum</t>
  </si>
  <si>
    <t>Simbirskiasaurus_birjukovi</t>
  </si>
  <si>
    <t>Sisteronia_seeleyi</t>
  </si>
  <si>
    <t>Sveltonectes_insolitus</t>
  </si>
  <si>
    <t>Undorosaurus_gorodischensis</t>
  </si>
  <si>
    <t xml:space="preserve">First-hand photographs </t>
  </si>
  <si>
    <t>First-hand photographs</t>
  </si>
  <si>
    <t>First-hand examination and photographs</t>
  </si>
  <si>
    <t>Hudsonelpida</t>
  </si>
  <si>
    <t>Early_ichthyosaurians</t>
  </si>
  <si>
    <t>Early_parvipelvians</t>
  </si>
  <si>
    <t>Thunnosaurians</t>
  </si>
  <si>
    <t>Californosauridae</t>
  </si>
  <si>
    <t>Stage</t>
  </si>
  <si>
    <r>
      <t xml:space="preserve">Measurements from Yin </t>
    </r>
    <r>
      <rPr>
        <i/>
        <sz val="12"/>
        <color theme="1"/>
        <rFont val="Times New Roman"/>
        <family val="1"/>
      </rPr>
      <t xml:space="preserve">et al. </t>
    </r>
    <r>
      <rPr>
        <sz val="12"/>
        <color theme="1"/>
        <rFont val="Times New Roman"/>
        <family val="1"/>
      </rPr>
      <t>(2000)</t>
    </r>
  </si>
  <si>
    <t>Carnian</t>
  </si>
  <si>
    <t>Shastasaurid_like_PLV_1932</t>
  </si>
  <si>
    <t>PLV 1932</t>
  </si>
  <si>
    <t>Rhaetian</t>
  </si>
  <si>
    <t>Shastasaurid_like_PLV_1950</t>
  </si>
  <si>
    <t>PLV 1950</t>
  </si>
  <si>
    <t>Shastasaurid_like_PLV_1948</t>
  </si>
  <si>
    <t xml:space="preserve">PLV 1948 </t>
  </si>
  <si>
    <t>Ichthyosaurus_rhaeticus'</t>
  </si>
  <si>
    <t xml:space="preserve">PLV 1961 </t>
  </si>
  <si>
    <t>Cuer ichthyosaur</t>
  </si>
  <si>
    <t>MHNTV PAL-1_10/2012</t>
  </si>
  <si>
    <t>Shastasaurid-GZG.V.26007</t>
  </si>
  <si>
    <t xml:space="preserve">GZG.V.26007 </t>
  </si>
  <si>
    <t>Upper Norian</t>
  </si>
  <si>
    <r>
      <rPr>
        <sz val="12"/>
        <color theme="1"/>
        <rFont val="Times New Roman"/>
        <family val="1"/>
      </rPr>
      <t>Shastasauridae_sp</t>
    </r>
    <r>
      <rPr>
        <i/>
        <sz val="12"/>
        <color theme="1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A</t>
    </r>
  </si>
  <si>
    <t>PIMUZ A/III 744a</t>
  </si>
  <si>
    <r>
      <rPr>
        <sz val="12"/>
        <color theme="1"/>
        <rFont val="Times New Roman"/>
        <family val="1"/>
      </rPr>
      <t>Shastasauridae_sp</t>
    </r>
    <r>
      <rPr>
        <i/>
        <sz val="12"/>
        <color theme="1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B</t>
    </r>
  </si>
  <si>
    <t>PIMUZ A/III 1470 a to g</t>
  </si>
  <si>
    <t>dorsal_centrum_from Zapfe (1976)</t>
  </si>
  <si>
    <t>Shastasaurus sp.</t>
  </si>
  <si>
    <t>UCMP 9609</t>
  </si>
  <si>
    <t>UCMP database</t>
  </si>
  <si>
    <t>Shastasaurus sikkaniensis</t>
  </si>
  <si>
    <t>TMP 94.378.002</t>
  </si>
  <si>
    <t>Middle Norian</t>
  </si>
  <si>
    <t>Shonisaurus popularis</t>
  </si>
  <si>
    <t>FZVE-1</t>
  </si>
  <si>
    <t>Shonisaurus cf. popularis</t>
  </si>
  <si>
    <t>MTSN 4896</t>
  </si>
  <si>
    <t xml:space="preserve">WS2011-46-R1 </t>
  </si>
  <si>
    <t>CMNH V1412/C1120; GMPKU-P_1208; IVPP V11839</t>
  </si>
  <si>
    <t>Toretocnemus californicus</t>
  </si>
  <si>
    <t>ERNO-A3</t>
  </si>
  <si>
    <t xml:space="preserve">Ichthyosaurid indet. </t>
  </si>
  <si>
    <t>BRSMG Csb85-48</t>
  </si>
  <si>
    <t xml:space="preserve">BRSUG 25300 </t>
  </si>
  <si>
    <t>Lomax &amp; Massare (2017)</t>
  </si>
  <si>
    <t>Hettangian</t>
  </si>
  <si>
    <t>NHMUK PV OR 2013; NLMH106234</t>
  </si>
  <si>
    <t>Hettangian-Pliensbachian</t>
  </si>
  <si>
    <t>NHMUK PV R1162; NHMUK PV R 2013; NHMUK PV R 3372</t>
  </si>
  <si>
    <t>Sinemurian</t>
  </si>
  <si>
    <t>NHMUK PV R 216; NHMUK PV R 3367; NHMUK PV OR 43006</t>
  </si>
  <si>
    <t>NMW 93.5G.2; NHMUK PV R 15907</t>
  </si>
  <si>
    <t>IRSNB R123</t>
  </si>
  <si>
    <t xml:space="preserve">Toarcian </t>
  </si>
  <si>
    <t>SMNS 51552; SMNS 81962</t>
  </si>
  <si>
    <t>SMNS 15033; SMNS 50963; SMNS 54816; SMNS 55748; TMP 846601</t>
  </si>
  <si>
    <t>SMNS 54027; SMNS 80113; SMNS 96899</t>
  </si>
  <si>
    <t>SMNS 17500; SMNS 96899</t>
  </si>
  <si>
    <t>MAMSPLP</t>
  </si>
  <si>
    <t>SMNS 15950; SMNS 50000</t>
  </si>
  <si>
    <t>Mid-Age</t>
  </si>
  <si>
    <t>TMP 20091210001</t>
  </si>
  <si>
    <t>Shastasaurid_ZIN_PH_1/250</t>
  </si>
  <si>
    <t xml:space="preserve">Auroroborealia incognita </t>
  </si>
  <si>
    <t>ZIN PH 1/250</t>
  </si>
  <si>
    <t>Lower Norian</t>
  </si>
  <si>
    <t>Indeterminate</t>
  </si>
  <si>
    <t>ZIN PH 3/250; ZIN PH 23/250</t>
  </si>
  <si>
    <t>Euichthyosaurian_indet__ZIN_PH_9/250</t>
  </si>
  <si>
    <t>ZIN PH 9/250</t>
  </si>
  <si>
    <t>Euichthyosaurian_indet__ZIN_PH_11/250</t>
  </si>
  <si>
    <t>ZIN PH 11/250</t>
  </si>
  <si>
    <t>Euichthyosaurian_indet__ZIN_PH_16/250</t>
  </si>
  <si>
    <t>ZIN PH 16/250</t>
  </si>
  <si>
    <t>Lower Carnian</t>
  </si>
  <si>
    <t>SMNS 15390, Hauff uncat</t>
  </si>
  <si>
    <t>dorsal_centrum_height</t>
  </si>
  <si>
    <r>
      <t xml:space="preserve">Zverkov </t>
    </r>
    <r>
      <rPr>
        <i/>
        <sz val="12"/>
        <color theme="1"/>
        <rFont val="Times New Roman"/>
        <family val="1"/>
      </rPr>
      <t xml:space="preserve">et al. </t>
    </r>
    <r>
      <rPr>
        <sz val="12"/>
        <color theme="1"/>
        <rFont val="Times New Roman"/>
        <family val="1"/>
      </rPr>
      <t>(2021)</t>
    </r>
  </si>
  <si>
    <t>Camp (1980)</t>
  </si>
  <si>
    <t>Dalla Vecchia &amp; Avanzini (2002)</t>
  </si>
  <si>
    <r>
      <t xml:space="preserve">Yang </t>
    </r>
    <r>
      <rPr>
        <i/>
        <sz val="12"/>
        <color theme="1"/>
        <rFont val="Times New Roman"/>
        <family val="1"/>
      </rPr>
      <t xml:space="preserve">et al. </t>
    </r>
    <r>
      <rPr>
        <sz val="12"/>
        <color theme="1"/>
        <rFont val="Times New Roman"/>
        <family val="1"/>
      </rPr>
      <t>(2013)</t>
    </r>
  </si>
  <si>
    <t>First-hand photographs and Nicholls et al. (2003)</t>
  </si>
  <si>
    <t>Lucas (2002)</t>
  </si>
  <si>
    <r>
      <t xml:space="preserve">Karl </t>
    </r>
    <r>
      <rPr>
        <i/>
        <sz val="12"/>
        <color theme="1"/>
        <rFont val="Times New Roman"/>
        <family val="1"/>
      </rPr>
      <t>et al.</t>
    </r>
    <r>
      <rPr>
        <sz val="12"/>
        <color theme="1"/>
        <rFont val="Times New Roman"/>
        <family val="1"/>
      </rPr>
      <t xml:space="preserve"> (2014)</t>
    </r>
  </si>
  <si>
    <r>
      <t xml:space="preserve">Sander </t>
    </r>
    <r>
      <rPr>
        <i/>
        <sz val="12"/>
        <color theme="1"/>
        <rFont val="Times New Roman"/>
        <family val="1"/>
      </rPr>
      <t xml:space="preserve">et al. </t>
    </r>
    <r>
      <rPr>
        <sz val="12"/>
        <color theme="1"/>
        <rFont val="Times New Roman"/>
        <family val="1"/>
      </rPr>
      <t>(2022)</t>
    </r>
  </si>
  <si>
    <r>
      <t xml:space="preserve">Fischer </t>
    </r>
    <r>
      <rPr>
        <i/>
        <sz val="12"/>
        <color theme="1"/>
        <rFont val="Times New Roman"/>
        <family val="1"/>
      </rPr>
      <t xml:space="preserve">et al. </t>
    </r>
    <r>
      <rPr>
        <sz val="12"/>
        <color theme="1"/>
        <rFont val="Times New Roman"/>
        <family val="1"/>
      </rPr>
      <t>(2014)</t>
    </r>
  </si>
  <si>
    <r>
      <t xml:space="preserve">Mears </t>
    </r>
    <r>
      <rPr>
        <i/>
        <sz val="12"/>
        <color theme="1"/>
        <rFont val="Times New Roman"/>
        <family val="1"/>
      </rPr>
      <t xml:space="preserve">et al. </t>
    </r>
    <r>
      <rPr>
        <sz val="12"/>
        <color theme="1"/>
        <rFont val="Times New Roman"/>
        <family val="1"/>
      </rPr>
      <t>(2016)</t>
    </r>
  </si>
  <si>
    <t>3D model and Lomax &amp; Sachs (2017)</t>
  </si>
  <si>
    <r>
      <t xml:space="preserve">Massare &amp; Lomax (2016) and  Bennet </t>
    </r>
    <r>
      <rPr>
        <i/>
        <sz val="12"/>
        <color theme="1"/>
        <rFont val="Times New Roman"/>
        <family val="1"/>
      </rPr>
      <t>et al</t>
    </r>
    <r>
      <rPr>
        <sz val="12"/>
        <color theme="1"/>
        <rFont val="Times New Roman"/>
        <family val="1"/>
      </rPr>
      <t xml:space="preserve"> (2012)</t>
    </r>
  </si>
  <si>
    <t>3D models and first-hand examination</t>
  </si>
  <si>
    <t xml:space="preserve">3D model </t>
  </si>
  <si>
    <t>3D model</t>
  </si>
  <si>
    <t>3D model and photographs</t>
  </si>
  <si>
    <t>First-hand photographs and 3D model</t>
  </si>
  <si>
    <t>Distance fulcrum - First mandible tooth</t>
  </si>
  <si>
    <t>First-hand measurements</t>
  </si>
  <si>
    <t>First-hand measurements and photographs</t>
  </si>
  <si>
    <t>First-hand photographs + 3D model</t>
  </si>
  <si>
    <t xml:space="preserve">First-hand measurements </t>
  </si>
  <si>
    <t xml:space="preserve"> YGMR TR0001</t>
  </si>
  <si>
    <t>YGMR TR0001</t>
  </si>
  <si>
    <t>Axis.1</t>
  </si>
  <si>
    <t>Axis.2</t>
  </si>
  <si>
    <t>Axis.3</t>
  </si>
  <si>
    <t>Axis.4</t>
  </si>
  <si>
    <t>Axis.5</t>
  </si>
  <si>
    <t>Axis.6</t>
  </si>
  <si>
    <t>Axis.7</t>
  </si>
  <si>
    <t>Axis.8</t>
  </si>
  <si>
    <t>Axis.9</t>
  </si>
  <si>
    <t>Axis.10</t>
  </si>
  <si>
    <t>Axis.11</t>
  </si>
  <si>
    <t>Axis.12</t>
  </si>
  <si>
    <t>Axis.13</t>
  </si>
  <si>
    <t>Axis.14</t>
  </si>
  <si>
    <t>Axis.15</t>
  </si>
  <si>
    <t>Axis.16</t>
  </si>
  <si>
    <t>Axis.17</t>
  </si>
  <si>
    <t>Axis.18</t>
  </si>
  <si>
    <t>Axis.19</t>
  </si>
  <si>
    <t>Axis.20</t>
  </si>
  <si>
    <t>Axis.21</t>
  </si>
  <si>
    <t>Axis.22</t>
  </si>
  <si>
    <t>Axis.23</t>
  </si>
  <si>
    <t>Axis.24</t>
  </si>
  <si>
    <t>Axis.25</t>
  </si>
  <si>
    <t>Axis.26</t>
  </si>
  <si>
    <t>Axis.27</t>
  </si>
  <si>
    <t>Axis.28</t>
  </si>
  <si>
    <t>Axis.29</t>
  </si>
  <si>
    <t>Axis.30</t>
  </si>
  <si>
    <t>247.2</t>
  </si>
  <si>
    <t>-0.23759038893033</t>
  </si>
  <si>
    <t>-0.0596312579259894</t>
  </si>
  <si>
    <t>0.0248859581824691</t>
  </si>
  <si>
    <t>-0.0288331106105194</t>
  </si>
  <si>
    <t>-0.100682963009567</t>
  </si>
  <si>
    <t>0.0888730783559387</t>
  </si>
  <si>
    <t>0.028190595394047</t>
  </si>
  <si>
    <t>-0.007896461781488</t>
  </si>
  <si>
    <t>0.0663467615127463</t>
  </si>
  <si>
    <t>-0.041906904714732</t>
  </si>
  <si>
    <t>-0.0729482121583661</t>
  </si>
  <si>
    <t>-0.0804686419898887</t>
  </si>
  <si>
    <t>-0.0354621138853692</t>
  </si>
  <si>
    <t>0.0659226645976974</t>
  </si>
  <si>
    <t>-0.030751240777933</t>
  </si>
  <si>
    <t>0.0942778353881645</t>
  </si>
  <si>
    <t>0.00804584356810175</t>
  </si>
  <si>
    <t>-0.0265299996950985</t>
  </si>
  <si>
    <t>-0.0152259913373059</t>
  </si>
  <si>
    <t>-0.00110044468087626</t>
  </si>
  <si>
    <t>0.0115082045309201</t>
  </si>
  <si>
    <t>-0.0473784005233435</t>
  </si>
  <si>
    <t>0.0227203397509851</t>
  </si>
  <si>
    <t>-0.0360882544500192</t>
  </si>
  <si>
    <t>-0.0349339966862841</t>
  </si>
  <si>
    <t>0.0160302330387184</t>
  </si>
  <si>
    <t>-0.0477769104385472</t>
  </si>
  <si>
    <t>0.0352401069737018</t>
  </si>
  <si>
    <t>-0.0350064970051136</t>
  </si>
  <si>
    <t>-0.0177516952288577</t>
  </si>
  <si>
    <t>-0.139055957579824</t>
  </si>
  <si>
    <t>-0.0572207607952824</t>
  </si>
  <si>
    <t>0.000172435711805832</t>
  </si>
  <si>
    <t>-0.11979656266282</t>
  </si>
  <si>
    <t>-0.0922364186134978</t>
  </si>
  <si>
    <t>0.112994813878448</t>
  </si>
  <si>
    <t>-0.117157304902454</t>
  </si>
  <si>
    <t>-0.0982455508739261</t>
  </si>
  <si>
    <t>-0.159880208127066</t>
  </si>
  <si>
    <t>-0.015218815435007</t>
  </si>
  <si>
    <t>0.0408078283037727</t>
  </si>
  <si>
    <t>0.0554978818368107</t>
  </si>
  <si>
    <t>-0.0110758114073245</t>
  </si>
  <si>
    <t>0.0438881508092196</t>
  </si>
  <si>
    <t>0.037617714349883</t>
  </si>
  <si>
    <t>-0.036135201047598</t>
  </si>
  <si>
    <t>-0.0120912478738931</t>
  </si>
  <si>
    <t>-0.00271788937545184</t>
  </si>
  <si>
    <t>-0.0663728183941442</t>
  </si>
  <si>
    <t>-0.00414216664450419</t>
  </si>
  <si>
    <t>-0.000232558293707054</t>
  </si>
  <si>
    <t>-0.00174614779596227</t>
  </si>
  <si>
    <t>0.0273308249668564</t>
  </si>
  <si>
    <t>-0.0213710577758596</t>
  </si>
  <si>
    <t>-0.0173725662439448</t>
  </si>
  <si>
    <t>0.0360581072945734</t>
  </si>
  <si>
    <t>0.032410743583305</t>
  </si>
  <si>
    <t>0.0313793528525353</t>
  </si>
  <si>
    <t>0.0176329209100124</t>
  </si>
  <si>
    <t>0.0160644236677304</t>
  </si>
  <si>
    <t>-0.243782611598182</t>
  </si>
  <si>
    <t>0.0207925990312005</t>
  </si>
  <si>
    <t>-0.00993023489898975</t>
  </si>
  <si>
    <t>-0.189617226380661</t>
  </si>
  <si>
    <t>-0.14961117491717</t>
  </si>
  <si>
    <t>0.0706471638537563</t>
  </si>
  <si>
    <t>-0.0761670798668521</t>
  </si>
  <si>
    <t>0.0163054277422198</t>
  </si>
  <si>
    <t>-0.00830879322255768</t>
  </si>
  <si>
    <t>0.0212853697926007</t>
  </si>
  <si>
    <t>0.0405787807140895</t>
  </si>
  <si>
    <t>0.00214178921514703</t>
  </si>
  <si>
    <t>0.0612044849697079</t>
  </si>
  <si>
    <t>-0.0950143739755698</t>
  </si>
  <si>
    <t>0.0167303148473814</t>
  </si>
  <si>
    <t>-0.00976176502811837</t>
  </si>
  <si>
    <t>0.0138136319930938</t>
  </si>
  <si>
    <t>0.0062793204314405</t>
  </si>
  <si>
    <t>0.0458293629255643</t>
  </si>
  <si>
    <t>0.0303280008699934</t>
  </si>
  <si>
    <t>0.0229494383589479</t>
  </si>
  <si>
    <t>0.0117964858457024</t>
  </si>
  <si>
    <t>0.00350357538604812</t>
  </si>
  <si>
    <t>0.0199644047912818</t>
  </si>
  <si>
    <t>0.0391375676211969</t>
  </si>
  <si>
    <t>-0.0355584738403028</t>
  </si>
  <si>
    <t>-0.0410527486767861</t>
  </si>
  <si>
    <t>-0.0496503637665364</t>
  </si>
  <si>
    <t>-0.0101448395099834</t>
  </si>
  <si>
    <t>-0.0250504081323725</t>
  </si>
  <si>
    <t>0.191368675822768</t>
  </si>
  <si>
    <t>-0.0503838929065653</t>
  </si>
  <si>
    <t>0.116232651944631</t>
  </si>
  <si>
    <t>-0.113708764571248</t>
  </si>
  <si>
    <t>-0.0328375258174697</t>
  </si>
  <si>
    <t>0.0233814746036349</t>
  </si>
  <si>
    <t>0.0716581130917684</t>
  </si>
  <si>
    <t>0.0214041854999884</t>
  </si>
  <si>
    <t>0.0380472469816802</t>
  </si>
  <si>
    <t>-0.0608866317131439</t>
  </si>
  <si>
    <t>0.00410239006620748</t>
  </si>
  <si>
    <t>0.0145844144812949</t>
  </si>
  <si>
    <t>-0.0256625262085955</t>
  </si>
  <si>
    <t>-0.110683021532594</t>
  </si>
  <si>
    <t>-0.0111191284690647</t>
  </si>
  <si>
    <t>-0.00868855461335563</t>
  </si>
  <si>
    <t>0.00393451914513119</t>
  </si>
  <si>
    <t>0.0579254431036892</t>
  </si>
  <si>
    <t>-0.000404713327572421</t>
  </si>
  <si>
    <t>0.0197818106258287</t>
  </si>
  <si>
    <t>0.0234438828011078</t>
  </si>
  <si>
    <t>-0.0161162903716839</t>
  </si>
  <si>
    <t>0.00138496714684594</t>
  </si>
  <si>
    <t>0.0447413436397898</t>
  </si>
  <si>
    <t>-0.0437118996367503</t>
  </si>
  <si>
    <t>-0.00529371604985465</t>
  </si>
  <si>
    <t>0.0436313585321399</t>
  </si>
  <si>
    <t>0.0425803327218009</t>
  </si>
  <si>
    <t>-0.0316490729684667</t>
  </si>
  <si>
    <t>0.00280813256805338</t>
  </si>
  <si>
    <t>0.250235393212126</t>
  </si>
  <si>
    <t>0.116103372769111</t>
  </si>
  <si>
    <t>0.122662663687796</t>
  </si>
  <si>
    <t>-0.0087873877129647</t>
  </si>
  <si>
    <t>0.0688890012436724</t>
  </si>
  <si>
    <t>0.0886020163550716</t>
  </si>
  <si>
    <t>0.106818504458342</t>
  </si>
  <si>
    <t>-0.112123128070162</t>
  </si>
  <si>
    <t>0.0388023191264009</t>
  </si>
  <si>
    <t>-0.0479987960413656</t>
  </si>
  <si>
    <t>0.0136806421399608</t>
  </si>
  <si>
    <t>0.0829038782161565</t>
  </si>
  <si>
    <t>0.114305181884057</t>
  </si>
  <si>
    <t>0.013928301418343</t>
  </si>
  <si>
    <t>0.0561440017569608</t>
  </si>
  <si>
    <t>-0.0044729856140849</t>
  </si>
  <si>
    <t>-0.0180047583741</t>
  </si>
  <si>
    <t>-0.0100992752834603</t>
  </si>
  <si>
    <t>0.029304985817472</t>
  </si>
  <si>
    <t>-0.0430891440036728</t>
  </si>
  <si>
    <t>0.0371199952143119</t>
  </si>
  <si>
    <t>0.00227440178863655</t>
  </si>
  <si>
    <t>-0.0144492087206731</t>
  </si>
  <si>
    <t>-0.00452344749810874</t>
  </si>
  <si>
    <t>-0.00544284531334579</t>
  </si>
  <si>
    <t>0.0281266025165425</t>
  </si>
  <si>
    <t>-0.0529300510710176</t>
  </si>
  <si>
    <t>0.0105385391798075</t>
  </si>
  <si>
    <t>-0.0147233612038407</t>
  </si>
  <si>
    <t>0.00979279631081814</t>
  </si>
  <si>
    <t>0.286649906135014</t>
  </si>
  <si>
    <t>0.106018602877141</t>
  </si>
  <si>
    <t>0.104278073489794</t>
  </si>
  <si>
    <t>-0.149936600379579</t>
  </si>
  <si>
    <t>-0.0579215866620911</t>
  </si>
  <si>
    <t>0.0468596233994609</t>
  </si>
  <si>
    <t>0.0272162965316307</t>
  </si>
  <si>
    <t>-0.0304685385137594</t>
  </si>
  <si>
    <t>0.0783243580582847</t>
  </si>
  <si>
    <t>-0.0406224778418808</t>
  </si>
  <si>
    <t>0.00140760433376148</t>
  </si>
  <si>
    <t>-0.107837080851272</t>
  </si>
  <si>
    <t>0.0250307719260936</t>
  </si>
  <si>
    <t>0.0402033759443114</t>
  </si>
  <si>
    <t>-0.0392958219257496</t>
  </si>
  <si>
    <t>-0.0202790231912489</t>
  </si>
  <si>
    <t>-0.00281128874677331</t>
  </si>
  <si>
    <t>-0.0402018059314923</t>
  </si>
  <si>
    <t>-0.0175179127176187</t>
  </si>
  <si>
    <t>0.0277786274657412</t>
  </si>
  <si>
    <t>-0.0705259379580735</t>
  </si>
  <si>
    <t>0.0192020705561022</t>
  </si>
  <si>
    <t>-0.0177125764602225</t>
  </si>
  <si>
    <t>-0.0401687631377882</t>
  </si>
  <si>
    <t>0.0252663844570398</t>
  </si>
  <si>
    <t>-0.0107954059516027</t>
  </si>
  <si>
    <t>0.0212974250168271</t>
  </si>
  <si>
    <t>-0.0221458238501276</t>
  </si>
  <si>
    <t>0.0514260569549293</t>
  </si>
  <si>
    <t>0.0094666465888163</t>
  </si>
  <si>
    <t>-0.0750091445437956</t>
  </si>
  <si>
    <t>0.106366929887541</t>
  </si>
  <si>
    <t>-0.0642172441437278</t>
  </si>
  <si>
    <t>0.00517268993990411</t>
  </si>
  <si>
    <t>-0.00856116779504685</t>
  </si>
  <si>
    <t>0.0232240071964932</t>
  </si>
  <si>
    <t>0.037277693255945</t>
  </si>
  <si>
    <t>-0.0411003154255954</t>
  </si>
  <si>
    <t>0.0336288997650441</t>
  </si>
  <si>
    <t>0.171143435045072</t>
  </si>
  <si>
    <t>-0.0774634873943731</t>
  </si>
  <si>
    <t>0.0812847562664873</t>
  </si>
  <si>
    <t>-0.00683799431850598</t>
  </si>
  <si>
    <t>-0.0717224411148481</t>
  </si>
  <si>
    <t>-0.0331448131971066</t>
  </si>
  <si>
    <t>0.000899917967908006</t>
  </si>
  <si>
    <t>0.0136139251767338</t>
  </si>
  <si>
    <t>-0.108642655815361</t>
  </si>
  <si>
    <t>0.0266982771624535</t>
  </si>
  <si>
    <t>-0.0236189635159918</t>
  </si>
  <si>
    <t>-0.0420710635222681</t>
  </si>
  <si>
    <t>-0.000640537096990635</t>
  </si>
  <si>
    <t>0.0392737359861922</t>
  </si>
  <si>
    <t>0.00106720817848026</t>
  </si>
  <si>
    <t>-0.00946105420155245</t>
  </si>
  <si>
    <t>0.00528706498489743</t>
  </si>
  <si>
    <t>0.0127618734222392</t>
  </si>
  <si>
    <t>0.0235798777843277</t>
  </si>
  <si>
    <t>0.0112469222411642</t>
  </si>
  <si>
    <t>0.0034078229226267</t>
  </si>
  <si>
    <t>216.4</t>
  </si>
  <si>
    <t>-0.0109348686691265</t>
  </si>
  <si>
    <t>0.0518764997848496</t>
  </si>
  <si>
    <t>-0.0457896923113507</t>
  </si>
  <si>
    <t>-0.000472778697215652</t>
  </si>
  <si>
    <t>-0.0764842361412134</t>
  </si>
  <si>
    <t>0.0128071386480751</t>
  </si>
  <si>
    <t>0.146809791038827</t>
  </si>
  <si>
    <t>0.0171468294826624</t>
  </si>
  <si>
    <t>0.0362327889662668</t>
  </si>
  <si>
    <t>0.115976374512527</t>
  </si>
  <si>
    <t>0.053470841714937</t>
  </si>
  <si>
    <t>0.0186296438780621</t>
  </si>
  <si>
    <t>0.0249606648389763</t>
  </si>
  <si>
    <t>0.0609280570351387</t>
  </si>
  <si>
    <t>-0.0404667667964156</t>
  </si>
  <si>
    <t>-0.014692999384597</t>
  </si>
  <si>
    <t>0.0189792824740536</t>
  </si>
  <si>
    <t>0.0686719673180105</t>
  </si>
  <si>
    <t>-0.072488514047119</t>
  </si>
  <si>
    <t>-0.00759827383348251</t>
  </si>
  <si>
    <t>0.00323474788033612</t>
  </si>
  <si>
    <t>0.0318825851086368</t>
  </si>
  <si>
    <t>-0.0291837109305961</t>
  </si>
  <si>
    <t>0.0148125895543791</t>
  </si>
  <si>
    <t>0.0102074001980722</t>
  </si>
  <si>
    <t>-0.0231920244030976</t>
  </si>
  <si>
    <t>0.034969653646172</t>
  </si>
  <si>
    <t>0.0341420210744949</t>
  </si>
  <si>
    <t>-0.00735129301246936</t>
  </si>
  <si>
    <t>-0.0316469878710796</t>
  </si>
  <si>
    <t>0.237573496385076</t>
  </si>
  <si>
    <t>-0.240115204914184</t>
  </si>
  <si>
    <t>-0.250623247944916</t>
  </si>
  <si>
    <t>-0.169322700403946</t>
  </si>
  <si>
    <t>0.0446971269518191</t>
  </si>
  <si>
    <t>-0.185488889414066</t>
  </si>
  <si>
    <t>0.0869676331507424</t>
  </si>
  <si>
    <t>-0.049916844948316</t>
  </si>
  <si>
    <t>-0.0751839420630791</t>
  </si>
  <si>
    <t>0.0113848881764431</t>
  </si>
  <si>
    <t>0.0111535672007159</t>
  </si>
  <si>
    <t>-0.00289851086449585</t>
  </si>
  <si>
    <t>0.0252386372650022</t>
  </si>
  <si>
    <t>0.0369956041602682</t>
  </si>
  <si>
    <t>0.0226279276561404</t>
  </si>
  <si>
    <t>0.0428343126570112</t>
  </si>
  <si>
    <t>0.0128259125796763</t>
  </si>
  <si>
    <t>-0.0279615944007289</t>
  </si>
  <si>
    <t>0.00709638002614827</t>
  </si>
  <si>
    <t>-0.00906702976195949</t>
  </si>
  <si>
    <t>-0.00956614181244336</t>
  </si>
  <si>
    <t>0.00294756525421954</t>
  </si>
  <si>
    <t>0.00234302752926059</t>
  </si>
  <si>
    <t>-0.00129895793941742</t>
  </si>
  <si>
    <t>-0.0129644239257222</t>
  </si>
  <si>
    <t>0.0140609635020344</t>
  </si>
  <si>
    <t>-0.0121108691696092</t>
  </si>
  <si>
    <t>-0.0223633076554334</t>
  </si>
  <si>
    <t>-0.00844952339444528</t>
  </si>
  <si>
    <t>-0.0188576732612616</t>
  </si>
  <si>
    <t>0.101472946078301</t>
  </si>
  <si>
    <t>0.0404967181992781</t>
  </si>
  <si>
    <t>0.136092769217994</t>
  </si>
  <si>
    <t>-0.00824505194478685</t>
  </si>
  <si>
    <t>-0.147038774046542</t>
  </si>
  <si>
    <t>-0.0164893258076196</t>
  </si>
  <si>
    <t>-0.0277373257040244</t>
  </si>
  <si>
    <t>0.0664517525079328</t>
  </si>
  <si>
    <t>-0.0462474789209279</t>
  </si>
  <si>
    <t>0.0554441028974649</t>
  </si>
  <si>
    <t>-0.0343310693748483</t>
  </si>
  <si>
    <t>0.0193333656008131</t>
  </si>
  <si>
    <t>-0.0500888699406289</t>
  </si>
  <si>
    <t>0.0700992487186698</t>
  </si>
  <si>
    <t>0.0203290722169795</t>
  </si>
  <si>
    <t>0.0709004224874563</t>
  </si>
  <si>
    <t>0.0119544552728561</t>
  </si>
  <si>
    <t>0.00581922247651256</t>
  </si>
  <si>
    <t>0.0378604636810518</t>
  </si>
  <si>
    <t>-0.0949967869786785</t>
  </si>
  <si>
    <t>0.037305066832403</t>
  </si>
  <si>
    <t>-0.010681733712325</t>
  </si>
  <si>
    <t>-0.0619340650223235</t>
  </si>
  <si>
    <t>0.0213017822125557</t>
  </si>
  <si>
    <t>-6.3352147354272e-05</t>
  </si>
  <si>
    <t>-0.0152897368228949</t>
  </si>
  <si>
    <t>0.0252018798867515</t>
  </si>
  <si>
    <t>-0.0456086568589508</t>
  </si>
  <si>
    <t>-0.00190502431447849</t>
  </si>
  <si>
    <t>0.0239129493597991</t>
  </si>
  <si>
    <t>-0.00688293960028084</t>
  </si>
  <si>
    <t>-0.00713839288486453</t>
  </si>
  <si>
    <t>-0.0584534477074553</t>
  </si>
  <si>
    <t>0.0364036387506132</t>
  </si>
  <si>
    <t>-0.0237521904840368</t>
  </si>
  <si>
    <t>0.0253804912930566</t>
  </si>
  <si>
    <t>-0.0426109538161404</t>
  </si>
  <si>
    <t>0.0497316749838262</t>
  </si>
  <si>
    <t>0.0115312552437003</t>
  </si>
  <si>
    <t>0.0115193930786243</t>
  </si>
  <si>
    <t>-0.059099924091927</t>
  </si>
  <si>
    <t>-0.0364483758482685</t>
  </si>
  <si>
    <t>-4.92710249117695e-05</t>
  </si>
  <si>
    <t>0.09408606057302</t>
  </si>
  <si>
    <t>0.0167798310824357</t>
  </si>
  <si>
    <t>-0.111158066107621</t>
  </si>
  <si>
    <t>-0.101667330609575</t>
  </si>
  <si>
    <t>-0.000258405668934421</t>
  </si>
  <si>
    <t>0.0277355423061849</t>
  </si>
  <si>
    <t>-0.00909896857089261</t>
  </si>
  <si>
    <t>-0.0307156476478239</t>
  </si>
  <si>
    <t>0.0413263842089276</t>
  </si>
  <si>
    <t>0.00495659403812623</t>
  </si>
  <si>
    <t>0.0627494323470053</t>
  </si>
  <si>
    <t>0.0198999175954625</t>
  </si>
  <si>
    <t>0.0313946202363055</t>
  </si>
  <si>
    <t>-0.017722187862909</t>
  </si>
  <si>
    <t>0.00376074282489132</t>
  </si>
  <si>
    <t>-0.0408818991701178</t>
  </si>
  <si>
    <t>-0.00927779871042131</t>
  </si>
  <si>
    <t>-0.112705195282888</t>
  </si>
  <si>
    <t>-0.153035633350155</t>
  </si>
  <si>
    <t>-0.0640974821164734</t>
  </si>
  <si>
    <t>0.0360474286738506</t>
  </si>
  <si>
    <t>0.0153022765541043</t>
  </si>
  <si>
    <t>0.131382588425392</t>
  </si>
  <si>
    <t>0.145204032907359</t>
  </si>
  <si>
    <t>0.110457909369488</t>
  </si>
  <si>
    <t>-0.035530806132748</t>
  </si>
  <si>
    <t>-0.0623450751174256</t>
  </si>
  <si>
    <t>0.0255039513696191</t>
  </si>
  <si>
    <t>0.0382447864901689</t>
  </si>
  <si>
    <t>-0.0358735067876936</t>
  </si>
  <si>
    <t>0.0451911794308698</t>
  </si>
  <si>
    <t>-0.0115800996339993</t>
  </si>
  <si>
    <t>-0.00676349461015821</t>
  </si>
  <si>
    <t>0.0418706677200763</t>
  </si>
  <si>
    <t>-0.0170546099343897</t>
  </si>
  <si>
    <t>0.0938446947039872</t>
  </si>
  <si>
    <t>0.0504944956753394</t>
  </si>
  <si>
    <t>-0.013028594981155</t>
  </si>
  <si>
    <t>0.0108748754451395</t>
  </si>
  <si>
    <t>0.00190885400586219</t>
  </si>
  <si>
    <t>0.0376955822831374</t>
  </si>
  <si>
    <t>-0.0107381256956657</t>
  </si>
  <si>
    <t>0.0046141623880305</t>
  </si>
  <si>
    <t>0.00276621839282892</t>
  </si>
  <si>
    <t>0.00777601524127813</t>
  </si>
  <si>
    <t>0.0489405066426019</t>
  </si>
  <si>
    <t>0.0119854179335994</t>
  </si>
  <si>
    <t>211.4</t>
  </si>
  <si>
    <t>0.246577055716158</t>
  </si>
  <si>
    <t>-0.138905151244397</t>
  </si>
  <si>
    <t>0.0293131859023652</t>
  </si>
  <si>
    <t>0.00685664487880998</t>
  </si>
  <si>
    <t>0.105294629001276</t>
  </si>
  <si>
    <t>0.0970343404665695</t>
  </si>
  <si>
    <t>-0.0752599257436735</t>
  </si>
  <si>
    <t>-0.0486123329022082</t>
  </si>
  <si>
    <t>0.110222317124546</t>
  </si>
  <si>
    <t>0.0902965451871614</t>
  </si>
  <si>
    <t>0.0540457818149703</t>
  </si>
  <si>
    <t>0.0189652804593842</t>
  </si>
  <si>
    <t>-0.10236371250489</t>
  </si>
  <si>
    <t>0.0305577651370341</t>
  </si>
  <si>
    <t>0.00257040603050039</t>
  </si>
  <si>
    <t>0.0156193567648552</t>
  </si>
  <si>
    <t>-0.0101583853208918</t>
  </si>
  <si>
    <t>0.0399849787951321</t>
  </si>
  <si>
    <t>-0.0145288492103551</t>
  </si>
  <si>
    <t>0.0213091188723861</t>
  </si>
  <si>
    <t>0.0334845997342382</t>
  </si>
  <si>
    <t>-0.0050144873843876</t>
  </si>
  <si>
    <t>0.0827586382993553</t>
  </si>
  <si>
    <t>0.00926415438158986</t>
  </si>
  <si>
    <t>0.00609429366795949</t>
  </si>
  <si>
    <t>-0.00522464308748907</t>
  </si>
  <si>
    <t>-0.0128733284237297</t>
  </si>
  <si>
    <t>-0.0468957273236894</t>
  </si>
  <si>
    <t>0.00439927719405024</t>
  </si>
  <si>
    <t>0.00384679174036699</t>
  </si>
  <si>
    <t>182.7</t>
  </si>
  <si>
    <t>174.1</t>
  </si>
  <si>
    <t>-0.174260328484665</t>
  </si>
  <si>
    <t>0.26642341200055</t>
  </si>
  <si>
    <t>0.0509195588410721</t>
  </si>
  <si>
    <t>-0.0101574898030519</t>
  </si>
  <si>
    <t>0.202135676806822</t>
  </si>
  <si>
    <t>0.0334688828270019</t>
  </si>
  <si>
    <t>0.0994212271108004</t>
  </si>
  <si>
    <t>-0.0647511971250191</t>
  </si>
  <si>
    <t>-0.150237552555899</t>
  </si>
  <si>
    <t>0.0378801166273042</t>
  </si>
  <si>
    <t>-0.0122935745873622</t>
  </si>
  <si>
    <t>-0.0782397237792642</t>
  </si>
  <si>
    <t>-0.0501648188242553</t>
  </si>
  <si>
    <t>0.0103037936672106</t>
  </si>
  <si>
    <t>-0.00278989513923087</t>
  </si>
  <si>
    <t>0.00794172321967215</t>
  </si>
  <si>
    <t>-0.00765101164890804</t>
  </si>
  <si>
    <t>0.0388334237165281</t>
  </si>
  <si>
    <t>0.0138086927926217</t>
  </si>
  <si>
    <t>0.0188071835053386</t>
  </si>
  <si>
    <t>0.0283020152243782</t>
  </si>
  <si>
    <t>-0.0136309821277056</t>
  </si>
  <si>
    <t>-0.00086465346312763</t>
  </si>
  <si>
    <t>-0.00140536892310812</t>
  </si>
  <si>
    <t>0.0032988369350934</t>
  </si>
  <si>
    <t>-0.0143390037467521</t>
  </si>
  <si>
    <t>-0.00977096814894767</t>
  </si>
  <si>
    <t>-0.0170292130936379</t>
  </si>
  <si>
    <t>0.00894472729500326</t>
  </si>
  <si>
    <t>-0.0135147867526553</t>
  </si>
  <si>
    <t>199.3</t>
  </si>
  <si>
    <t>190.8</t>
  </si>
  <si>
    <t>-0.192392574644516</t>
  </si>
  <si>
    <t>0.148125451768567</t>
  </si>
  <si>
    <t>-0.00912637564815983</t>
  </si>
  <si>
    <t>-0.179251246664697</t>
  </si>
  <si>
    <t>0.159583176970133</t>
  </si>
  <si>
    <t>-0.0585618189890949</t>
  </si>
  <si>
    <t>0.0022886287439055</t>
  </si>
  <si>
    <t>0.153444208550603</t>
  </si>
  <si>
    <t>0.0474508965954466</t>
  </si>
  <si>
    <t>-0.0513540204359466</t>
  </si>
  <si>
    <t>0.0529292586396749</t>
  </si>
  <si>
    <t>0.0170968796633693</t>
  </si>
  <si>
    <t>-0.043700109816042</t>
  </si>
  <si>
    <t>-0.0187395290000413</t>
  </si>
  <si>
    <t>-0.00231914645975454</t>
  </si>
  <si>
    <t>0.019252625306539</t>
  </si>
  <si>
    <t>-0.0125398301953447</t>
  </si>
  <si>
    <t>-0.0367420572689917</t>
  </si>
  <si>
    <t>-0.0349123698453126</t>
  </si>
  <si>
    <t>-0.0342570086343864</t>
  </si>
  <si>
    <t>-0.0152642791245027</t>
  </si>
  <si>
    <t>0.0116068153745197</t>
  </si>
  <si>
    <t>0.0149088702179414</t>
  </si>
  <si>
    <t>0.000184516173512025</t>
  </si>
  <si>
    <t>0.0178794096360989</t>
  </si>
  <si>
    <t>0.0439932655093239</t>
  </si>
  <si>
    <t>0.0219141183056639</t>
  </si>
  <si>
    <t>-0.0093725995111676</t>
  </si>
  <si>
    <t>-0.0341010692965122</t>
  </si>
  <si>
    <t>0.0171594486305536</t>
  </si>
  <si>
    <t>-0.113060497969967</t>
  </si>
  <si>
    <t>-0.169681193298799</t>
  </si>
  <si>
    <t>-0.0876532923319105</t>
  </si>
  <si>
    <t>0.0739275155588219</t>
  </si>
  <si>
    <t>0.0514200844971984</t>
  </si>
  <si>
    <t>0.0857864994722058</t>
  </si>
  <si>
    <t>0.05973154335799</t>
  </si>
  <si>
    <t>0.10555927789677</t>
  </si>
  <si>
    <t>0.00081076075197358</t>
  </si>
  <si>
    <t>0.0703306213216139</t>
  </si>
  <si>
    <t>0.00510100404075734</t>
  </si>
  <si>
    <t>-0.0449542627094927</t>
  </si>
  <si>
    <t>0.101340577784273</t>
  </si>
  <si>
    <t>-0.0381375140490228</t>
  </si>
  <si>
    <t>0.0249207730229374</t>
  </si>
  <si>
    <t>-0.039136188361924</t>
  </si>
  <si>
    <t>-0.00706794126410615</t>
  </si>
  <si>
    <t>0.0332254533220671</t>
  </si>
  <si>
    <t>-0.0456045892815965</t>
  </si>
  <si>
    <t>-0.0211841052149766</t>
  </si>
  <si>
    <t>-0.0124636544921184</t>
  </si>
  <si>
    <t>-0.0720175590265104</t>
  </si>
  <si>
    <t>-0.0180120305792343</t>
  </si>
  <si>
    <t>-0.0537124402155454</t>
  </si>
  <si>
    <t>0.00309995067837477</t>
  </si>
  <si>
    <t>-9.09469068978023e-05</t>
  </si>
  <si>
    <t>-0.00533563798812561</t>
  </si>
  <si>
    <t>-0.0278877843340317</t>
  </si>
  <si>
    <t>-0.00673913510895138</t>
  </si>
  <si>
    <t>0.0310887352992729</t>
  </si>
  <si>
    <t>201.3</t>
  </si>
  <si>
    <t>-0.199968960597242</t>
  </si>
  <si>
    <t>0.0264352741498212</t>
  </si>
  <si>
    <t>0.00810214681644871</t>
  </si>
  <si>
    <t>0.0109825545383304</t>
  </si>
  <si>
    <t>0.0529021608440908</t>
  </si>
  <si>
    <t>-0.0771156335053465</t>
  </si>
  <si>
    <t>-0.0471516088165855</t>
  </si>
  <si>
    <t>-0.0361803251276974</t>
  </si>
  <si>
    <t>0.0813680902020263</t>
  </si>
  <si>
    <t>-0.0514585827585531</t>
  </si>
  <si>
    <t>-0.0748304238564465</t>
  </si>
  <si>
    <t>0.0738841140943402</t>
  </si>
  <si>
    <t>0.0437650016403081</t>
  </si>
  <si>
    <t>0.0617966517343845</t>
  </si>
  <si>
    <t>0.0824658811470759</t>
  </si>
  <si>
    <t>0.0341358420015457</t>
  </si>
  <si>
    <t>0.0448990609937937</t>
  </si>
  <si>
    <t>0.0421897173540863</t>
  </si>
  <si>
    <t>-0.0106188274926221</t>
  </si>
  <si>
    <t>0.028081619010782</t>
  </si>
  <si>
    <t>-0.0259308406867974</t>
  </si>
  <si>
    <t>-0.0590617171936396</t>
  </si>
  <si>
    <t>0.0102419369447097</t>
  </si>
  <si>
    <t>0.0301157369975393</t>
  </si>
  <si>
    <t>0.0730509717924741</t>
  </si>
  <si>
    <t>-0.00979779129803574</t>
  </si>
  <si>
    <t>0.0297035410226295</t>
  </si>
  <si>
    <t>0.00993965996255159</t>
  </si>
  <si>
    <t>0.0228513994691206</t>
  </si>
  <si>
    <t>-0.0082415383959229</t>
  </si>
  <si>
    <t>-0.171978528282024</t>
  </si>
  <si>
    <t>-0.0928397425582915</t>
  </si>
  <si>
    <t>-0.0327540189811735</t>
  </si>
  <si>
    <t>0.0487671151609825</t>
  </si>
  <si>
    <t>0.0974936343281983</t>
  </si>
  <si>
    <t>0.0385721129136753</t>
  </si>
  <si>
    <t>-0.0642408000159779</t>
  </si>
  <si>
    <t>-0.02119775915468</t>
  </si>
  <si>
    <t>0.0434332246029197</t>
  </si>
  <si>
    <t>-0.0377681455083739</t>
  </si>
  <si>
    <t>-0.0806845692196016</t>
  </si>
  <si>
    <t>0.012812748342948</t>
  </si>
  <si>
    <t>0.0550613656496332</t>
  </si>
  <si>
    <t>0.000877361007165855</t>
  </si>
  <si>
    <t>-0.0454167834488981</t>
  </si>
  <si>
    <t>0.0135719289299823</t>
  </si>
  <si>
    <t>0.0345146745047757</t>
  </si>
  <si>
    <t>-0.00101025186069304</t>
  </si>
  <si>
    <t>-0.0104559180688363</t>
  </si>
  <si>
    <t>0.00212603985840821</t>
  </si>
  <si>
    <t>0.0697550366156239</t>
  </si>
  <si>
    <t>0.120296292187073</t>
  </si>
  <si>
    <t>-0.026554131250232</t>
  </si>
  <si>
    <t>-0.0386503763667581</t>
  </si>
  <si>
    <t>-0.0219168024048679</t>
  </si>
  <si>
    <t>0.00975686866101886</t>
  </si>
  <si>
    <t>0.0383193919590904</t>
  </si>
  <si>
    <t>-0.0267776289278307</t>
  </si>
  <si>
    <t>0.000661410317261071</t>
  </si>
  <si>
    <t>-0.00465846995691238</t>
  </si>
  <si>
    <t>-0.140802986814031</t>
  </si>
  <si>
    <t>-0.0209600745946217</t>
  </si>
  <si>
    <t>-0.0309368690120556</t>
  </si>
  <si>
    <t>-0.0123060487440619</t>
  </si>
  <si>
    <t>0.00609418236457956</t>
  </si>
  <si>
    <t>-0.0862661260319041</t>
  </si>
  <si>
    <t>-0.0192255613941316</t>
  </si>
  <si>
    <t>-0.0915504785621295</t>
  </si>
  <si>
    <t>0.00916826459285801</t>
  </si>
  <si>
    <t>-0.0369064090593819</t>
  </si>
  <si>
    <t>-0.0410577938829409</t>
  </si>
  <si>
    <t>0.0386049918644175</t>
  </si>
  <si>
    <t>0.0051582973967041</t>
  </si>
  <si>
    <t>-0.0132381349850421</t>
  </si>
  <si>
    <t>-0.151192513275649</t>
  </si>
  <si>
    <t>-0.0176744315051904</t>
  </si>
  <si>
    <t>-0.0413718918714696</t>
  </si>
  <si>
    <t>0.025006915701193</t>
  </si>
  <si>
    <t>-0.0407900308290713</t>
  </si>
  <si>
    <t>0.00716705550722752</t>
  </si>
  <si>
    <t>-0.00908971072207412</t>
  </si>
  <si>
    <t>-0.0394978696142026</t>
  </si>
  <si>
    <t>-0.0357702611350091</t>
  </si>
  <si>
    <t>0.064711341541653</t>
  </si>
  <si>
    <t>-0.030405102695039</t>
  </si>
  <si>
    <t>-0.0100963082374306</t>
  </si>
  <si>
    <t>-0.0353038946549588</t>
  </si>
  <si>
    <t>-0.0281901206556088</t>
  </si>
  <si>
    <t>0.0202185934254999</t>
  </si>
  <si>
    <t>0.0252607364385611</t>
  </si>
  <si>
    <t>0.0478899379661474</t>
  </si>
  <si>
    <t>-0.193921315881514</t>
  </si>
  <si>
    <t>0.11498258498757</t>
  </si>
  <si>
    <t>0.0769072663805786</t>
  </si>
  <si>
    <t>0.109760847643222</t>
  </si>
  <si>
    <t>0.0824681045235112</t>
  </si>
  <si>
    <t>-0.0305854997928278</t>
  </si>
  <si>
    <t>-0.0345645025572951</t>
  </si>
  <si>
    <t>-0.0421580961008069</t>
  </si>
  <si>
    <t>-0.047960708345976</t>
  </si>
  <si>
    <t>0.0096336429505553</t>
  </si>
  <si>
    <t>-0.00213397803905534</t>
  </si>
  <si>
    <t>-0.0612261523941006</t>
  </si>
  <si>
    <t>-0.0517002074050548</t>
  </si>
  <si>
    <t>0.0153990367932685</t>
  </si>
  <si>
    <t>-0.00604990439525591</t>
  </si>
  <si>
    <t>0.021308613472367</t>
  </si>
  <si>
    <t>-0.0662970927404377</t>
  </si>
  <si>
    <t>-0.0478608307000848</t>
  </si>
  <si>
    <t>-0.0529275526717199</t>
  </si>
  <si>
    <t>-0.054752251194583</t>
  </si>
  <si>
    <t>0.00785335720478415</t>
  </si>
  <si>
    <t>-0.0599926320323129</t>
  </si>
  <si>
    <t>0.0226640111695811</t>
  </si>
  <si>
    <t>0.0391197976545464</t>
  </si>
  <si>
    <t>-0.058048491166154</t>
  </si>
  <si>
    <t>-0.0132743423414741</t>
  </si>
  <si>
    <t>0.0117364018668154</t>
  </si>
  <si>
    <t>-0.0170542684399338</t>
  </si>
  <si>
    <t>-0.0220582668648386</t>
  </si>
  <si>
    <t>0.0794278960053771</t>
  </si>
  <si>
    <t>-0.0861921979591159</t>
  </si>
  <si>
    <t>0.119391990209443</t>
  </si>
  <si>
    <t>0.0704814895177123</t>
  </si>
  <si>
    <t>0.0195978503474838</t>
  </si>
  <si>
    <t>-0.0357311167721798</t>
  </si>
  <si>
    <t>-0.0649983987757822</t>
  </si>
  <si>
    <t>-0.05522436536575</t>
  </si>
  <si>
    <t>-0.0682931608201951</t>
  </si>
  <si>
    <t>0.037074952740899</t>
  </si>
  <si>
    <t>0.012756192868048</t>
  </si>
  <si>
    <t>-0.0872995887165637</t>
  </si>
  <si>
    <t>0.0707129237771608</t>
  </si>
  <si>
    <t>-0.0232709147918247</t>
  </si>
  <si>
    <t>-0.0716415661466595</t>
  </si>
  <si>
    <t>0.0447422208529358</t>
  </si>
  <si>
    <t>0.0336394571784675</t>
  </si>
  <si>
    <t>0.0268491890170279</t>
  </si>
  <si>
    <t>0.0677613905192019</t>
  </si>
  <si>
    <t>0.0101497890711726</t>
  </si>
  <si>
    <t>-0.0284338836617403</t>
  </si>
  <si>
    <t>0.00251738606669636</t>
  </si>
  <si>
    <t>0.0348717632633769</t>
  </si>
  <si>
    <t>0.0168210470680353</t>
  </si>
  <si>
    <t>0.0505412629089109</t>
  </si>
  <si>
    <t>0.0371257820580216</t>
  </si>
  <si>
    <t>0.0349982172476977</t>
  </si>
  <si>
    <t>0.0267583692372702</t>
  </si>
  <si>
    <t>-0.0369491051117871</t>
  </si>
  <si>
    <t>0.0165970467639375</t>
  </si>
  <si>
    <t>-0.131706315026083</t>
  </si>
  <si>
    <t>-0.0152863493873653</t>
  </si>
  <si>
    <t>-0.0465620776550498</t>
  </si>
  <si>
    <t>-0.0278955717073435</t>
  </si>
  <si>
    <t>0.0655944166113057</t>
  </si>
  <si>
    <t>-0.0566724231207224</t>
  </si>
  <si>
    <t>-0.12087472930404</t>
  </si>
  <si>
    <t>-0.0386753561115863</t>
  </si>
  <si>
    <t>0.0908187541999035</t>
  </si>
  <si>
    <t>0.0540781424924356</t>
  </si>
  <si>
    <t>0.0579453662220822</t>
  </si>
  <si>
    <t>-0.0876302858120308</t>
  </si>
  <si>
    <t>-0.0131608057063745</t>
  </si>
  <si>
    <t>-0.0267838687425194</t>
  </si>
  <si>
    <t>0.0708909306734155</t>
  </si>
  <si>
    <t>-0.0185251482617172</t>
  </si>
  <si>
    <t>0.00450887537415266</t>
  </si>
  <si>
    <t>0.0250257515752006</t>
  </si>
  <si>
    <t>0.0530548084413034</t>
  </si>
  <si>
    <t>-0.038976554970049</t>
  </si>
  <si>
    <t>-0.00101813420676582</t>
  </si>
  <si>
    <t>-0.00519596603947644</t>
  </si>
  <si>
    <t>-0.0608557973595279</t>
  </si>
  <si>
    <t>0.0130835611701566</t>
  </si>
  <si>
    <t>-0.0603346892554483</t>
  </si>
  <si>
    <t>0.0198224692503803</t>
  </si>
  <si>
    <t>-0.00548198142686186</t>
  </si>
  <si>
    <t>0.0446908333201865</t>
  </si>
  <si>
    <t>0.0449571899725965</t>
  </si>
  <si>
    <t>-0.00462853733083501</t>
  </si>
  <si>
    <t>0.0548340961799553</t>
  </si>
  <si>
    <t>-0.0410955542960204</t>
  </si>
  <si>
    <t>0.15032658763753</t>
  </si>
  <si>
    <t>0.0946235145119667</t>
  </si>
  <si>
    <t>-0.0451844812452343</t>
  </si>
  <si>
    <t>-0.0803939278461393</t>
  </si>
  <si>
    <t>0.0252206151716705</t>
  </si>
  <si>
    <t>0.0662501322815557</t>
  </si>
  <si>
    <t>-0.0221858790686008</t>
  </si>
  <si>
    <t>-0.0400010689706938</t>
  </si>
  <si>
    <t>-0.0105263729141396</t>
  </si>
  <si>
    <t>-0.0297699641665211</t>
  </si>
  <si>
    <t>0.0218870980696714</t>
  </si>
  <si>
    <t>-0.041669346808011</t>
  </si>
  <si>
    <t>-0.0174732839281967</t>
  </si>
  <si>
    <t>-0.0448357150536999</t>
  </si>
  <si>
    <t>-0.0218099703955591</t>
  </si>
  <si>
    <t>-0.0409131852871899</t>
  </si>
  <si>
    <t>-0.0253294142174679</t>
  </si>
  <si>
    <t>-0.0489383161426322</t>
  </si>
  <si>
    <t>0.0692557198217312</t>
  </si>
  <si>
    <t>-0.0394513278885021</t>
  </si>
  <si>
    <t>0.0565388020568568</t>
  </si>
  <si>
    <t>0.0104563835698649</t>
  </si>
  <si>
    <t>0.00735382018938589</t>
  </si>
  <si>
    <t>0.044841096244525</t>
  </si>
  <si>
    <t>0.0168927872729375</t>
  </si>
  <si>
    <t>-0.0151264842564441</t>
  </si>
  <si>
    <t>0.0527924969770965</t>
  </si>
  <si>
    <t>-0.0391048077494981</t>
  </si>
  <si>
    <t>0.0782225447807749</t>
  </si>
  <si>
    <t>-0.0125549750757317</t>
  </si>
  <si>
    <t>0.117551399311482</t>
  </si>
  <si>
    <t>0.0337570642695622</t>
  </si>
  <si>
    <t>-0.00589613593419232</t>
  </si>
  <si>
    <t>-0.0846578668524449</t>
  </si>
  <si>
    <t>-0.0471988417170029</t>
  </si>
  <si>
    <t>0.117743420315598</t>
  </si>
  <si>
    <t>-0.0395698057720299</t>
  </si>
  <si>
    <t>0.0475635662805255</t>
  </si>
  <si>
    <t>0.030535422826298</t>
  </si>
  <si>
    <t>0.0361277048620082</t>
  </si>
  <si>
    <t>0.00682304161744085</t>
  </si>
  <si>
    <t>-0.011201985425505</t>
  </si>
  <si>
    <t>-0.00986015492222989</t>
  </si>
  <si>
    <t>0.0678789513034623</t>
  </si>
  <si>
    <t>-0.0319901151141406</t>
  </si>
  <si>
    <t>0.01153927142153</t>
  </si>
  <si>
    <t>-0.0396542741762824</t>
  </si>
  <si>
    <t>0.0498596190261428</t>
  </si>
  <si>
    <t>0.0086007406697769</t>
  </si>
  <si>
    <t>0.05373594956778</t>
  </si>
  <si>
    <t>-0.0138314139412645</t>
  </si>
  <si>
    <t>-0.0134431959369875</t>
  </si>
  <si>
    <t>0.0322065397640537</t>
  </si>
  <si>
    <t>0.0108876208352261</t>
  </si>
  <si>
    <t>-0.0770381352691911</t>
  </si>
  <si>
    <t>0.0516940965842223</t>
  </si>
  <si>
    <t>0.0327439387015862</t>
  </si>
  <si>
    <t>0.0105828864125699</t>
  </si>
  <si>
    <t>-0.118722167145499</t>
  </si>
  <si>
    <t>-0.0284516011927352</t>
  </si>
  <si>
    <t>-0.00743840726508059</t>
  </si>
  <si>
    <t>0.0887312773233595</t>
  </si>
  <si>
    <t>-0.048327040807755</t>
  </si>
  <si>
    <t>-0.061098787429139</t>
  </si>
  <si>
    <t>0.0642740445714764</t>
  </si>
  <si>
    <t>-0.0528595927900758</t>
  </si>
  <si>
    <t>0.0155682956289377</t>
  </si>
  <si>
    <t>-0.0092057394138828</t>
  </si>
  <si>
    <t>0.0260693546706857</t>
  </si>
  <si>
    <t>-0.0300563320003467</t>
  </si>
  <si>
    <t>0.00725240443975255</t>
  </si>
  <si>
    <t>-0.0230319509860501</t>
  </si>
  <si>
    <t>0.0765955918187637</t>
  </si>
  <si>
    <t>0.0538794601504547</t>
  </si>
  <si>
    <t>-0.132559259239462</t>
  </si>
  <si>
    <t>-0.0556433354528555</t>
  </si>
  <si>
    <t>-0.00181416136373695</t>
  </si>
  <si>
    <t>0.0608472353947263</t>
  </si>
  <si>
    <t>0.0292781979545711</t>
  </si>
  <si>
    <t>0.0118389648421443</t>
  </si>
  <si>
    <t>0.00502932433641242</t>
  </si>
  <si>
    <t>0.00177570221869785</t>
  </si>
  <si>
    <t>-0.00705774218701286</t>
  </si>
  <si>
    <t>-0.055264532032806</t>
  </si>
  <si>
    <t>0.0459147176287517</t>
  </si>
  <si>
    <t>-0.00176802736541305</t>
  </si>
  <si>
    <t>-0.00694346854293155</t>
  </si>
  <si>
    <t>0.0164638470863299</t>
  </si>
  <si>
    <t>-0.12903998143844</t>
  </si>
  <si>
    <t>-0.00433539490010751</t>
  </si>
  <si>
    <t>0.0128018286955467</t>
  </si>
  <si>
    <t>0.0363721254083354</t>
  </si>
  <si>
    <t>-0.0400438782042591</t>
  </si>
  <si>
    <t>-0.0881665038352925</t>
  </si>
  <si>
    <t>0.0306768959379275</t>
  </si>
  <si>
    <t>-0.0132068221291615</t>
  </si>
  <si>
    <t>0.00181005473320006</t>
  </si>
  <si>
    <t>-0.0661121356251841</t>
  </si>
  <si>
    <t>0.0223483775531625</t>
  </si>
  <si>
    <t>0.0360229560991555</t>
  </si>
  <si>
    <t>-0.0238078567534087</t>
  </si>
  <si>
    <t>-0.0069786122030427</t>
  </si>
  <si>
    <t>-0.0199664992633722</t>
  </si>
  <si>
    <t>-0.0226873225768296</t>
  </si>
  <si>
    <t>-0.025528231799227</t>
  </si>
  <si>
    <t>0.0750364097037084</t>
  </si>
  <si>
    <t>0.0499173181138588</t>
  </si>
  <si>
    <t>-0.0875577307039217</t>
  </si>
  <si>
    <t>-0.0563913544953139</t>
  </si>
  <si>
    <t>0.0354564441224155</t>
  </si>
  <si>
    <t>0.0717865818034624</t>
  </si>
  <si>
    <t>-0.0718584113205965</t>
  </si>
  <si>
    <t>-0.0075571225654181</t>
  </si>
  <si>
    <t>-0.0584913046035596</t>
  </si>
  <si>
    <t>-0.0132749681020395</t>
  </si>
  <si>
    <t>0.00709133413112304</t>
  </si>
  <si>
    <t>0.00605688978770722</t>
  </si>
  <si>
    <t>0.00160356355427004</t>
  </si>
  <si>
    <t>-0.0670127679555376</t>
  </si>
  <si>
    <t>0.0228199754323756</t>
  </si>
  <si>
    <t>-0.0368212268922093</t>
  </si>
  <si>
    <t>0.0610455047600115</t>
  </si>
  <si>
    <t>-0.0720086964552337</t>
  </si>
  <si>
    <t>-0.115843461730934</t>
  </si>
  <si>
    <t>0.0316222575252494</t>
  </si>
  <si>
    <t>-0.0634546736398728</t>
  </si>
  <si>
    <t>0.0371473387006975</t>
  </si>
  <si>
    <t>-0.0129926759355661</t>
  </si>
  <si>
    <t>0.0709924871773973</t>
  </si>
  <si>
    <t>-0.0080865709390569</t>
  </si>
  <si>
    <t>-0.0722256399115442</t>
  </si>
  <si>
    <t>0.0228623784610454</t>
  </si>
  <si>
    <t>-0.0162461794208278</t>
  </si>
  <si>
    <t>-0.100445936499431</t>
  </si>
  <si>
    <t>0.0762564903882696</t>
  </si>
  <si>
    <t>-0.0492941501245464</t>
  </si>
  <si>
    <t>0.011483820504468</t>
  </si>
  <si>
    <t>0.0273348631227483</t>
  </si>
  <si>
    <t>0.0728987453021744</t>
  </si>
  <si>
    <t>-0.0150137683053478</t>
  </si>
  <si>
    <t>-0.0235542851637859</t>
  </si>
  <si>
    <t>-0.0372027073202458</t>
  </si>
  <si>
    <t>0.0467866101861791</t>
  </si>
  <si>
    <t>-0.000792570793444384</t>
  </si>
  <si>
    <t>-0.0155283178668351</t>
  </si>
  <si>
    <t>0.0139115227160777</t>
  </si>
  <si>
    <t>-0.0275842559374237</t>
  </si>
  <si>
    <t>0.0215201202671967</t>
  </si>
  <si>
    <t>-0.0217993892306338</t>
  </si>
  <si>
    <t>0.0113275130466151</t>
  </si>
  <si>
    <t>0.163270837615536</t>
  </si>
  <si>
    <t>0.101287389129974</t>
  </si>
  <si>
    <t>-0.0511878672709958</t>
  </si>
  <si>
    <t>-0.0566847266175598</t>
  </si>
  <si>
    <t>0.0130814382371491</t>
  </si>
  <si>
    <t>-0.0133841840072381</t>
  </si>
  <si>
    <t>-0.00694331379429981</t>
  </si>
  <si>
    <t>0.0131272242499243</t>
  </si>
  <si>
    <t>0.00471801478696513</t>
  </si>
  <si>
    <t>0.0623527494504409</t>
  </si>
  <si>
    <t>-0.0454336072911057</t>
  </si>
  <si>
    <t>-0.0256314751672336</t>
  </si>
  <si>
    <t>0.0320718101848404</t>
  </si>
  <si>
    <t>-0.0096256427747215</t>
  </si>
  <si>
    <t>0.00396875306654648</t>
  </si>
  <si>
    <t>0.0233980274703132</t>
  </si>
  <si>
    <t>0.00921644417723029</t>
  </si>
  <si>
    <t>0.0720862298175742</t>
  </si>
  <si>
    <t>-0.0770303424320115</t>
  </si>
  <si>
    <t>-0.00551361205168716</t>
  </si>
  <si>
    <t>-0.0449316353884169</t>
  </si>
  <si>
    <t>-0.0468615849016589</t>
  </si>
  <si>
    <t>-0.0436646377425251</t>
  </si>
  <si>
    <t>0.0657576059733326</t>
  </si>
  <si>
    <t>0.00430748656310599</t>
  </si>
  <si>
    <t>-0.0524305660789476</t>
  </si>
  <si>
    <t>-0.0227262106029288</t>
  </si>
  <si>
    <t>-0.0216874504306539</t>
  </si>
  <si>
    <t>0.277060712863301</t>
  </si>
  <si>
    <t>0.0783266547013032</t>
  </si>
  <si>
    <t>-0.273692417452967</t>
  </si>
  <si>
    <t>0.0164616534222553</t>
  </si>
  <si>
    <t>-0.0493763077194236</t>
  </si>
  <si>
    <t>0.0466364684370356</t>
  </si>
  <si>
    <t>-0.0130104283460845</t>
  </si>
  <si>
    <t>0.007523192932256</t>
  </si>
  <si>
    <t>-0.0212666107868105</t>
  </si>
  <si>
    <t>-0.0361298296592566</t>
  </si>
  <si>
    <t>-0.128054306925111</t>
  </si>
  <si>
    <t>-0.00857056216995723</t>
  </si>
  <si>
    <t>-0.0783257382527789</t>
  </si>
  <si>
    <t>-0.0878743944819396</t>
  </si>
  <si>
    <t>0.0234838348643767</t>
  </si>
  <si>
    <t>0.00161401969290976</t>
  </si>
  <si>
    <t>-0.0201850914012546</t>
  </si>
  <si>
    <t>0.0518539416098922</t>
  </si>
  <si>
    <t>0.000946111481129589</t>
  </si>
  <si>
    <t>0.00393617101526969</t>
  </si>
  <si>
    <t>0.0177102568346519</t>
  </si>
  <si>
    <t>-0.00211869806382079</t>
  </si>
  <si>
    <t>-0.0238280721768714</t>
  </si>
  <si>
    <t>-0.032770125730185</t>
  </si>
  <si>
    <t>0.0457603361716149</t>
  </si>
  <si>
    <t>0.0205616495005713</t>
  </si>
  <si>
    <t>-0.00156428149527768</t>
  </si>
  <si>
    <t>0.0146062230152419</t>
  </si>
  <si>
    <t>0.00986340071722094</t>
  </si>
  <si>
    <t>0.00294773065277093</t>
  </si>
  <si>
    <t>0.173807161906831</t>
  </si>
  <si>
    <t>0.161724820532584</t>
  </si>
  <si>
    <t>-0.209856347334083</t>
  </si>
  <si>
    <t>0.112183049420969</t>
  </si>
  <si>
    <t>0.0186816699700288</t>
  </si>
  <si>
    <t>0.0639126881958403</t>
  </si>
  <si>
    <t>-0.131153045189797</t>
  </si>
  <si>
    <t>0.0419199432096136</t>
  </si>
  <si>
    <t>-0.0058295538070017</t>
  </si>
  <si>
    <t>-0.0507115443045741</t>
  </si>
  <si>
    <t>0.114618509944132</t>
  </si>
  <si>
    <t>0.0470166709264175</t>
  </si>
  <si>
    <t>0.0374865765832377</t>
  </si>
  <si>
    <t>0.0285152468171454</t>
  </si>
  <si>
    <t>-0.0750344556341769</t>
  </si>
  <si>
    <t>0.0416873975375237</t>
  </si>
  <si>
    <t>-0.0287597892609409</t>
  </si>
  <si>
    <t>-0.0245495669282421</t>
  </si>
  <si>
    <t>0.0290922090713757</t>
  </si>
  <si>
    <t>0.00451015312231606</t>
  </si>
  <si>
    <t>0.000729688214987631</t>
  </si>
  <si>
    <t>-0.0497630909734237</t>
  </si>
  <si>
    <t>-0.0207689451445277</t>
  </si>
  <si>
    <t>-0.0188839843412847</t>
  </si>
  <si>
    <t>-0.0116544489356864</t>
  </si>
  <si>
    <t>-0.0132030633968256</t>
  </si>
  <si>
    <t>0.0221719168819663</t>
  </si>
  <si>
    <t>0.00415204175552201</t>
  </si>
  <si>
    <t>-0.00958559616287398</t>
  </si>
  <si>
    <t>-0.0236808732694049</t>
  </si>
  <si>
    <t>0.206091313549554</t>
  </si>
  <si>
    <t>0.0474444513745518</t>
  </si>
  <si>
    <t>0.0868356087116769</t>
  </si>
  <si>
    <t>-0.0471678165669425</t>
  </si>
  <si>
    <t>0.0667376822759378</t>
  </si>
  <si>
    <t>-0.062426155406588</t>
  </si>
  <si>
    <t>-0.0994592051806857</t>
  </si>
  <si>
    <t>0.101081840213842</t>
  </si>
  <si>
    <t>-0.0476432236461055</t>
  </si>
  <si>
    <t>0.0183709214088148</t>
  </si>
  <si>
    <t>-0.0896244894075072</t>
  </si>
  <si>
    <t>0.00750795025356835</t>
  </si>
  <si>
    <t>0.0352880076056034</t>
  </si>
  <si>
    <t>0.0430969777115202</t>
  </si>
  <si>
    <t>0.0178789259985438</t>
  </si>
  <si>
    <t>-0.0631619716791893</t>
  </si>
  <si>
    <t>0.0420374670864997</t>
  </si>
  <si>
    <t>-0.0192281855637786</t>
  </si>
  <si>
    <t>0.00392913162524527</t>
  </si>
  <si>
    <t>0.0510575769624175</t>
  </si>
  <si>
    <t>0.0132195010388742</t>
  </si>
  <si>
    <t>-0.0227585470419641</t>
  </si>
  <si>
    <t>0.022275880795463</t>
  </si>
  <si>
    <t>-0.0175228471871621</t>
  </si>
  <si>
    <t>-0.0611584076177904</t>
  </si>
  <si>
    <t>-0.0737264955461283</t>
  </si>
  <si>
    <t>-0.00338079850255963</t>
  </si>
  <si>
    <t>0.0159743222790141</t>
  </si>
  <si>
    <t>-0.0168243197232425</t>
  </si>
  <si>
    <t>0.000562543369191399</t>
  </si>
  <si>
    <t>0.055494467191684</t>
  </si>
  <si>
    <t>0.16746641761025</t>
  </si>
  <si>
    <t>-0.129867899267559</t>
  </si>
  <si>
    <t>0.155490435203801</t>
  </si>
  <si>
    <t>-0.083033971286144</t>
  </si>
  <si>
    <t>-0.00643472948613414</t>
  </si>
  <si>
    <t>0.000371398081228659</t>
  </si>
  <si>
    <t>-0.00160736590039573</t>
  </si>
  <si>
    <t>-0.0114332019685065</t>
  </si>
  <si>
    <t>-0.0458960929304667</t>
  </si>
  <si>
    <t>0.0285152044748311</t>
  </si>
  <si>
    <t>-0.0586186841147759</t>
  </si>
  <si>
    <t>0.0199434995799082</t>
  </si>
  <si>
    <t>-0.0235750465547465</t>
  </si>
  <si>
    <t>0.0617922959957613</t>
  </si>
  <si>
    <t>0.024858336444321</t>
  </si>
  <si>
    <t>0.08802451312105</t>
  </si>
  <si>
    <t>-0.00449497168468008</t>
  </si>
  <si>
    <t>-0.0640004183401705</t>
  </si>
  <si>
    <t>-0.00910254259566937</t>
  </si>
  <si>
    <t>-0.0322814417976556</t>
  </si>
  <si>
    <t>0.0419911576381937</t>
  </si>
  <si>
    <t>0.0504097022403698</t>
  </si>
  <si>
    <t>0.064352725747465</t>
  </si>
  <si>
    <t>-0.0412658822020556</t>
  </si>
  <si>
    <t>0.000886395889775245</t>
  </si>
  <si>
    <t>-0.022841907923237</t>
  </si>
  <si>
    <t>-0.0243054898430422</t>
  </si>
  <si>
    <t>-0.00411679110034968</t>
  </si>
  <si>
    <t>0.015087654388246</t>
  </si>
  <si>
    <t>0.529613001368614</t>
  </si>
  <si>
    <t>-3.63197063359299</t>
  </si>
  <si>
    <t>-1.376750411113</t>
  </si>
  <si>
    <t>2.21646543251906</t>
  </si>
  <si>
    <t>-1.82468397268599</t>
  </si>
  <si>
    <t>0.330287384499548</t>
  </si>
  <si>
    <t>1.47182270955782</t>
  </si>
  <si>
    <t>-0.129789306992212</t>
  </si>
  <si>
    <t>0.617856473537918</t>
  </si>
  <si>
    <t>0.138761713593411</t>
  </si>
  <si>
    <t>0.578255793142727</t>
  </si>
  <si>
    <t>-0.806658947607734</t>
  </si>
  <si>
    <t>-0.908916201376327</t>
  </si>
  <si>
    <t>0.593616901926382</t>
  </si>
  <si>
    <t>0.354545626410441</t>
  </si>
  <si>
    <t>-0.00293066209361075</t>
  </si>
  <si>
    <t>-0.637546760295045</t>
  </si>
  <si>
    <t>0.0867064421615306</t>
  </si>
  <si>
    <t>0.407489641743639</t>
  </si>
  <si>
    <t>1.33561011537892</t>
  </si>
  <si>
    <t>-2.50429412565916</t>
  </si>
  <si>
    <t>-1.37129145258509</t>
  </si>
  <si>
    <t>3.25092443481074</t>
  </si>
  <si>
    <t>-0.773450624772744</t>
  </si>
  <si>
    <t>-0.100707656805429</t>
  </si>
  <si>
    <t>-0.775661490923051</t>
  </si>
  <si>
    <t>-0.534605183236655</t>
  </si>
  <si>
    <t>-0.732320314040415</t>
  </si>
  <si>
    <t>-0.0385087852866026</t>
  </si>
  <si>
    <t>0.0525639897911016</t>
  </si>
  <si>
    <t>0.78130751763328</t>
  </si>
  <si>
    <t>0.324460909182596</t>
  </si>
  <si>
    <t>-0.0671099656332148</t>
  </si>
  <si>
    <t>0.07138365498005</t>
  </si>
  <si>
    <t>0.0624998590481545</t>
  </si>
  <si>
    <t>0.441510478009102</t>
  </si>
  <si>
    <t>-0.222022452619056</t>
  </si>
  <si>
    <t>-0.895132349393142</t>
  </si>
  <si>
    <t>5.46470943347036</t>
  </si>
  <si>
    <t>0.521096969733671</t>
  </si>
  <si>
    <t>2.1432802769764</t>
  </si>
  <si>
    <t>0.897152805115344</t>
  </si>
  <si>
    <t>2.57155498095419</t>
  </si>
  <si>
    <t>0.646234446700575</t>
  </si>
  <si>
    <t>0.981349389056698</t>
  </si>
  <si>
    <t>-1.71910781690844</t>
  </si>
  <si>
    <t>-0.0968745113357227</t>
  </si>
  <si>
    <t>-0.583143688735292</t>
  </si>
  <si>
    <t>-0.664270343646157</t>
  </si>
  <si>
    <t>-0.412794408622423</t>
  </si>
  <si>
    <t>0.549845289532158</t>
  </si>
  <si>
    <t>0.583959903193349</t>
  </si>
  <si>
    <t>-0.260351761711761</t>
  </si>
  <si>
    <t>-0.0890591019380468</t>
  </si>
  <si>
    <t>-0.0292051947548739</t>
  </si>
  <si>
    <t>-0.133643509146284</t>
  </si>
  <si>
    <t>0.128144147210268</t>
  </si>
  <si>
    <t>4.84054154937832</t>
  </si>
  <si>
    <t>-1.71782346142643</t>
  </si>
  <si>
    <t>-3.75770947905031</t>
  </si>
  <si>
    <t>-1.00926686646122</t>
  </si>
  <si>
    <t>0.6702631895442</t>
  </si>
  <si>
    <t>-0.218227350820629</t>
  </si>
  <si>
    <t>-0.766113742698468</t>
  </si>
  <si>
    <t>1.13295249783562</t>
  </si>
  <si>
    <t>-0.310460140212948</t>
  </si>
  <si>
    <t>0.0761192750496804</t>
  </si>
  <si>
    <t>0.200056488418879</t>
  </si>
  <si>
    <t>1.35217827921745</t>
  </si>
  <si>
    <t>0.102241853698434</t>
  </si>
  <si>
    <t>0.470828600550652</t>
  </si>
  <si>
    <t>-0.0624569376518552</t>
  </si>
  <si>
    <t>-0.292669978399648</t>
  </si>
  <si>
    <t>0.160719101943897</t>
  </si>
  <si>
    <t>-0.117770921958687</t>
  </si>
  <si>
    <t>0.524081889722389</t>
  </si>
  <si>
    <t>4.1083396527021</t>
  </si>
  <si>
    <t>1.02301774897864</t>
  </si>
  <si>
    <t>-1.33428876043157</t>
  </si>
  <si>
    <t>-2.0606922273472</t>
  </si>
  <si>
    <t>-0.0863026570693396</t>
  </si>
  <si>
    <t>0.826944622128205</t>
  </si>
  <si>
    <t>1.12117858870332</t>
  </si>
  <si>
    <t>0.19988243436847</t>
  </si>
  <si>
    <t>1.43506699430302</t>
  </si>
  <si>
    <t>0.937181546801443</t>
  </si>
  <si>
    <t>0.24691556200315</t>
  </si>
  <si>
    <t>0.0397930829760283</t>
  </si>
  <si>
    <t>-0.260897881838716</t>
  </si>
  <si>
    <t>-0.929292038443892</t>
  </si>
  <si>
    <t>-0.120081145414856</t>
  </si>
  <si>
    <t>0.522764767518978</t>
  </si>
  <si>
    <t>-0.136411115599971</t>
  </si>
  <si>
    <t>0.543585334318857</t>
  </si>
  <si>
    <t>-0.590582892954867</t>
  </si>
  <si>
    <t>2.92620098542399</t>
  </si>
  <si>
    <t>5.35694937547527</t>
  </si>
  <si>
    <t>-1.89119841515899</t>
  </si>
  <si>
    <t>0.962889706020964</t>
  </si>
  <si>
    <t>-1.94662719070553</t>
  </si>
  <si>
    <t>-1.70891276709245</t>
  </si>
  <si>
    <t>-0.263326548895252</t>
  </si>
  <si>
    <t>-0.0723896135224147</t>
  </si>
  <si>
    <t>-0.138196301315574</t>
  </si>
  <si>
    <t>-0.0351873243877522</t>
  </si>
  <si>
    <t>-0.532207254134165</t>
  </si>
  <si>
    <t>-0.964912996792396</t>
  </si>
  <si>
    <t>0.265599698057993</t>
  </si>
  <si>
    <t>-0.587476262842637</t>
  </si>
  <si>
    <t>0.280558382066573</t>
  </si>
  <si>
    <t>-0.316936621357066</t>
  </si>
  <si>
    <t>0.156196577871327</t>
  </si>
  <si>
    <t>-0.290480394981519</t>
  </si>
  <si>
    <t>0.216532314636919</t>
  </si>
  <si>
    <t>1.23854853982193</t>
  </si>
  <si>
    <t>0.0118604524984146</t>
  </si>
  <si>
    <t>3.26900313645835</t>
  </si>
  <si>
    <t>0.440668322919415</t>
  </si>
  <si>
    <t>0.45477577848142</t>
  </si>
  <si>
    <t>0.225860671535967</t>
  </si>
  <si>
    <t>-1.76637427821206</t>
  </si>
  <si>
    <t>0.4309699555518</t>
  </si>
  <si>
    <t>-0.187673733095143</t>
  </si>
  <si>
    <t>0.948808827984126</t>
  </si>
  <si>
    <t>1.10437485914476</t>
  </si>
  <si>
    <t>-0.7377757011067</t>
  </si>
  <si>
    <t>0.527470815339799</t>
  </si>
  <si>
    <t>0.0680579457537977</t>
  </si>
  <si>
    <t>1.29427514148072</t>
  </si>
  <si>
    <t>0.353666265190318</t>
  </si>
  <si>
    <t>-0.435475930554768</t>
  </si>
  <si>
    <t>0.25372916848696</t>
  </si>
  <si>
    <t>0.0291295391314092</t>
  </si>
  <si>
    <t>1.66612993929445</t>
  </si>
  <si>
    <t>-2.6442555259638</t>
  </si>
  <si>
    <t>2.76268006103565</t>
  </si>
  <si>
    <t>-0.983810877358895</t>
  </si>
  <si>
    <t>-0.728911337917337</t>
  </si>
  <si>
    <t>0.359003432678468</t>
  </si>
  <si>
    <t>-0.602423180031691</t>
  </si>
  <si>
    <t>1.89277603648832</t>
  </si>
  <si>
    <t>0.402384974403088</t>
  </si>
  <si>
    <t>-0.681222893878452</t>
  </si>
  <si>
    <t>-0.469539637358341</t>
  </si>
  <si>
    <t>-1.26893332368536</t>
  </si>
  <si>
    <t>-0.082564918178665</t>
  </si>
  <si>
    <t>0.0827796649199169</t>
  </si>
  <si>
    <t>-0.808106075300042</t>
  </si>
  <si>
    <t>-0.270168181485097</t>
  </si>
  <si>
    <t>0.773223882813618</t>
  </si>
  <si>
    <t>-0.316284742713832</t>
  </si>
  <si>
    <t>-0.110819320888333</t>
  </si>
  <si>
    <t>-1.9685881452961</t>
  </si>
  <si>
    <t>0.683970455780349</t>
  </si>
  <si>
    <t>1.11844074217951</t>
  </si>
  <si>
    <t>0.0324189145011436</t>
  </si>
  <si>
    <t>-0.415024003450999</t>
  </si>
  <si>
    <t>-1.3766281657494</t>
  </si>
  <si>
    <t>0.204706588043281</t>
  </si>
  <si>
    <t>-0.616754001064501</t>
  </si>
  <si>
    <t>0.0137457066663707</t>
  </si>
  <si>
    <t>1.7466591251447</t>
  </si>
  <si>
    <t>0.751437303516028</t>
  </si>
  <si>
    <t>0.0350062111393921</t>
  </si>
  <si>
    <t>0.166547021767148</t>
  </si>
  <si>
    <t>0.854929502050405</t>
  </si>
  <si>
    <t>-1.53820401686805</t>
  </si>
  <si>
    <t>0.413320798292898</t>
  </si>
  <si>
    <t>0.353766283652366</t>
  </si>
  <si>
    <t>-0.148033511536719</t>
  </si>
  <si>
    <t>0.0599461108380237</t>
  </si>
  <si>
    <t>-0.961270867093692</t>
  </si>
  <si>
    <t>-2.09710000354579</t>
  </si>
  <si>
    <t>-0.905068221817226</t>
  </si>
  <si>
    <t>-0.405223558041795</t>
  </si>
  <si>
    <t>0.720697156151275</t>
  </si>
  <si>
    <t>-0.767572678400279</t>
  </si>
  <si>
    <t>-1.08255830628895</t>
  </si>
  <si>
    <t>-0.813659149267442</t>
  </si>
  <si>
    <t>-0.594699527180278</t>
  </si>
  <si>
    <t>-1.10390252647995</t>
  </si>
  <si>
    <t>0.328090152226125</t>
  </si>
  <si>
    <t>-0.487785542210269</t>
  </si>
  <si>
    <t>-0.300650855912308</t>
  </si>
  <si>
    <t>-1.40770835997685</t>
  </si>
  <si>
    <t>-0.99332166796679</t>
  </si>
  <si>
    <t>0.470022630021776</t>
  </si>
  <si>
    <t>-0.909994202863279</t>
  </si>
  <si>
    <t>0.115716342836676</t>
  </si>
  <si>
    <t>0.129778750261931</t>
  </si>
  <si>
    <t>-2.54476843616817</t>
  </si>
  <si>
    <t>-3.43085290363507</t>
  </si>
  <si>
    <t>0.087976561758375</t>
  </si>
  <si>
    <t>-0.471340283412656</t>
  </si>
  <si>
    <t>1.09116712996328</t>
  </si>
  <si>
    <t>-1.21556670249869</t>
  </si>
  <si>
    <t>0.102267533341485</t>
  </si>
  <si>
    <t>-0.498551442044622</t>
  </si>
  <si>
    <t>0.642740836579103</t>
  </si>
  <si>
    <t>1.13291022125726</t>
  </si>
  <si>
    <t>-1.50076511262693</t>
  </si>
  <si>
    <t>0.154496790037907</t>
  </si>
  <si>
    <t>0.27524993624642</t>
  </si>
  <si>
    <t>-0.755107890912991</t>
  </si>
  <si>
    <t>0.786169160421949</t>
  </si>
  <si>
    <t>0.158438948733236</t>
  </si>
  <si>
    <t>0.580486152853496</t>
  </si>
  <si>
    <t>0.140172459758643</t>
  </si>
  <si>
    <t>0.319836778146531</t>
  </si>
  <si>
    <t>-3.39460751312937</t>
  </si>
  <si>
    <t>0.767668708097863</t>
  </si>
  <si>
    <t>0.446991678767478</t>
  </si>
  <si>
    <t>1.52563534661585</t>
  </si>
  <si>
    <t>-0.0714746534616043</t>
  </si>
  <si>
    <t>0.00810552798000378</t>
  </si>
  <si>
    <t>0.341917342830649</t>
  </si>
  <si>
    <t>0.272908775606393</t>
  </si>
  <si>
    <t>1.80545757118369</t>
  </si>
  <si>
    <t>-1.0505985954989</t>
  </si>
  <si>
    <t>-0.448578634732956</t>
  </si>
  <si>
    <t>0.362646030430219</t>
  </si>
  <si>
    <t>0.191971437604354</t>
  </si>
  <si>
    <t>-0.113366252862901</t>
  </si>
  <si>
    <t>0.160918078327306</t>
  </si>
  <si>
    <t>-0.0737775779331117</t>
  </si>
  <si>
    <t>0.161480343579605</t>
  </si>
  <si>
    <t>-0.223865481776792</t>
  </si>
  <si>
    <t>-0.0768099347161209</t>
  </si>
  <si>
    <t>-2.34649610528649</t>
  </si>
  <si>
    <t>0.416631159023551</t>
  </si>
  <si>
    <t>-1.34898364974383</t>
  </si>
  <si>
    <t>-1.60557606261512</t>
  </si>
  <si>
    <t>-1.30796534337952</t>
  </si>
  <si>
    <t>1.99846508744611</t>
  </si>
  <si>
    <t>-0.468020294344241</t>
  </si>
  <si>
    <t>-0.826316683258909</t>
  </si>
  <si>
    <t>0.580467555675378</t>
  </si>
  <si>
    <t>-0.216468076588159</t>
  </si>
  <si>
    <t>0.318366475922288</t>
  </si>
  <si>
    <t>0.203993156842903</t>
  </si>
  <si>
    <t>1.26138566969551</t>
  </si>
  <si>
    <t>0.10366183719464</t>
  </si>
  <si>
    <t>0.0514040534095765</t>
  </si>
  <si>
    <t>0.432948059261213</t>
  </si>
  <si>
    <t>-0.124438055748737</t>
  </si>
  <si>
    <t>-0.998787527844135</t>
  </si>
  <si>
    <t>0.211939738482315</t>
  </si>
  <si>
    <t>-1.03101353022603</t>
  </si>
  <si>
    <t>-0.716413404569626</t>
  </si>
  <si>
    <t>0.114221039332641</t>
  </si>
  <si>
    <t>-2.44667733989075</t>
  </si>
  <si>
    <t>-2.20727664702858</t>
  </si>
  <si>
    <t>0.475513350604342</t>
  </si>
  <si>
    <t>-0.0267232414636292</t>
  </si>
  <si>
    <t>-1.01305980885264</t>
  </si>
  <si>
    <t>-1.42122138901561</t>
  </si>
  <si>
    <t>-0.174912871290314</t>
  </si>
  <si>
    <t>-1.10228192329503</t>
  </si>
  <si>
    <t>-0.155183686864719</t>
  </si>
  <si>
    <t>0.00950454429012944</t>
  </si>
  <si>
    <t>0.670358517514417</t>
  </si>
  <si>
    <t>0.225200097359244</t>
  </si>
  <si>
    <t>-0.393198399906414</t>
  </si>
  <si>
    <t>-0.0770711302016719</t>
  </si>
  <si>
    <t>0.885038222838247</t>
  </si>
  <si>
    <t>-0.180152738644294</t>
  </si>
  <si>
    <t>-3.35901800296734</t>
  </si>
  <si>
    <t>0.539732062799971</t>
  </si>
  <si>
    <t>-2.24497107800134</t>
  </si>
  <si>
    <t>0.326286865864112</t>
  </si>
  <si>
    <t>1.65631485682461</t>
  </si>
  <si>
    <t>0.8065260418973</t>
  </si>
  <si>
    <t>1.68713007630806</t>
  </si>
  <si>
    <t>1.10131091964798</t>
  </si>
  <si>
    <t>-1.84427617291687</t>
  </si>
  <si>
    <t>0.25353675129319</t>
  </si>
  <si>
    <t>0.546008338607201</t>
  </si>
  <si>
    <t>-0.882224976419483</t>
  </si>
  <si>
    <t>0.515008109831681</t>
  </si>
  <si>
    <t>-0.454861439203973</t>
  </si>
  <si>
    <t>0.142888141511742</t>
  </si>
  <si>
    <t>-0.178336385451132</t>
  </si>
  <si>
    <t>0.392466774404457</t>
  </si>
  <si>
    <t>-0.101691115786628</t>
  </si>
  <si>
    <t>-0.0596272167380891</t>
  </si>
  <si>
    <t>-2.17256885656776</t>
  </si>
  <si>
    <t>1.5372538306977</t>
  </si>
  <si>
    <t>-1.78193541332431</t>
  </si>
  <si>
    <t>-0.173793234344733</t>
  </si>
  <si>
    <t>1.11779893313777</t>
  </si>
  <si>
    <t>-0.183779799640921</t>
  </si>
  <si>
    <t>-0.771519519876654</t>
  </si>
  <si>
    <t>-0.500793020334134</t>
  </si>
  <si>
    <t>0.914698626920366</t>
  </si>
  <si>
    <t>-1.04827349080404</t>
  </si>
  <si>
    <t>1.0959782805874</t>
  </si>
  <si>
    <t>-0.222718229577873</t>
  </si>
  <si>
    <t>-0.183717210176616</t>
  </si>
  <si>
    <t>0.649436248172827</t>
  </si>
  <si>
    <t>0.109778563506958</t>
  </si>
  <si>
    <t>-0.188235727040633</t>
  </si>
  <si>
    <t>0.799507630102985</t>
  </si>
  <si>
    <t>1.17367081017421</t>
  </si>
  <si>
    <t>0.0253753593782395</t>
  </si>
  <si>
    <t>-1.93754772604085</t>
  </si>
  <si>
    <t>0.662010209438179</t>
  </si>
  <si>
    <t>-0.161883607184894</t>
  </si>
  <si>
    <t>-0.496770710916082</t>
  </si>
  <si>
    <t>1.17754299623125</t>
  </si>
  <si>
    <t>0.0810854395410235</t>
  </si>
  <si>
    <t>-0.571350165173652</t>
  </si>
  <si>
    <t>-0.0708136969608809</t>
  </si>
  <si>
    <t>0.532940465193366</t>
  </si>
  <si>
    <t>0.787198445627158</t>
  </si>
  <si>
    <t>-0.0871952388270642</t>
  </si>
  <si>
    <t>0.0572384040421526</t>
  </si>
  <si>
    <t>-0.507999988065018</t>
  </si>
  <si>
    <t>0.128788800490019</t>
  </si>
  <si>
    <t>-0.122287669156099</t>
  </si>
  <si>
    <t>-1.81041374472957</t>
  </si>
  <si>
    <t>-0.887208528729323</t>
  </si>
  <si>
    <t>-0.469117520835984</t>
  </si>
  <si>
    <t>-0.304832321189335</t>
  </si>
  <si>
    <t>-1.63051601460497</t>
  </si>
  <si>
    <t>2.45905598686835</t>
  </si>
  <si>
    <t>-1.07896707468328</t>
  </si>
  <si>
    <t>0.547923307055698</t>
  </si>
  <si>
    <t>1.09375899631617</t>
  </si>
  <si>
    <t>0.381807526139072</t>
  </si>
  <si>
    <t>-0.627897732271964</t>
  </si>
  <si>
    <t>1.02291144845581</t>
  </si>
  <si>
    <t>-0.306233559684255</t>
  </si>
  <si>
    <t>0.0479556199285061</t>
  </si>
  <si>
    <t>-1.40988369259883</t>
  </si>
  <si>
    <t>0.0277300539021942</t>
  </si>
  <si>
    <t>-0.973727360666872</t>
  </si>
  <si>
    <t>0.950431433160199</t>
  </si>
  <si>
    <t>0.0108858823719598</t>
  </si>
  <si>
    <t>1.22114981195509</t>
  </si>
  <si>
    <t>-0.546278378948628</t>
  </si>
  <si>
    <t>-0.127659384649684</t>
  </si>
  <si>
    <t>-0.128093839890247</t>
  </si>
  <si>
    <t>-0.639719276337889</t>
  </si>
  <si>
    <t>1.53271642943299</t>
  </si>
  <si>
    <t>2.84969242745034</t>
  </si>
  <si>
    <t>1.73805848895384</t>
  </si>
  <si>
    <t>-0.830081854039994</t>
  </si>
  <si>
    <t>0.753216182937916</t>
  </si>
  <si>
    <t>0.431356034694372</t>
  </si>
  <si>
    <t>1.02511858747422</t>
  </si>
  <si>
    <t>-0.286508772166842</t>
  </si>
  <si>
    <t>0.0105560779896284</t>
  </si>
  <si>
    <t>-0.231775480138861</t>
  </si>
  <si>
    <t>1.36298351019657</t>
  </si>
  <si>
    <t>0.654780772546001</t>
  </si>
  <si>
    <t>-0.578076802106339</t>
  </si>
  <si>
    <t>-0.581983423936239</t>
  </si>
  <si>
    <t>-0.249217403797367</t>
  </si>
  <si>
    <t>-0.44426187405121</t>
  </si>
  <si>
    <t>0.919806561276936</t>
  </si>
  <si>
    <t>0.33257054051045</t>
  </si>
  <si>
    <t>-0.177278186362474</t>
  </si>
  <si>
    <t>-0.227634695791887</t>
  </si>
  <si>
    <t>2.05584518895996</t>
  </si>
  <si>
    <t>-1.97549175606289</t>
  </si>
  <si>
    <t>-0.0633942366251298</t>
  </si>
  <si>
    <t>-2.24309896025275</t>
  </si>
  <si>
    <t>1.39680865094094</t>
  </si>
  <si>
    <t>0.487850682965107</t>
  </si>
  <si>
    <t>-0.293327558733073</t>
  </si>
  <si>
    <t>-1.12736047816264</t>
  </si>
  <si>
    <t>0.695529373401981</t>
  </si>
  <si>
    <t>0.770455689662823</t>
  </si>
  <si>
    <t>0.203910397476043</t>
  </si>
  <si>
    <t>0.414934644635773</t>
  </si>
  <si>
    <t>0.659018257860967</t>
  </si>
  <si>
    <t>0.235644278085766</t>
  </si>
  <si>
    <t>-0.428731410085181</t>
  </si>
  <si>
    <t>-0.422506742457991</t>
  </si>
  <si>
    <t>-0.2666123258402</t>
  </si>
  <si>
    <t>0.0536994432424294</t>
  </si>
  <si>
    <t>1.45838136535982</t>
  </si>
  <si>
    <t>2.40491645017513</t>
  </si>
  <si>
    <t>-0.30978070792481</t>
  </si>
  <si>
    <t>-0.29868149646741</t>
  </si>
  <si>
    <t>0.921444367172003</t>
  </si>
  <si>
    <t>-0.0165684132970076</t>
  </si>
  <si>
    <t>-0.770841615950872</t>
  </si>
  <si>
    <t>-0.733567224765559</t>
  </si>
  <si>
    <t>-0.0201088735569886</t>
  </si>
  <si>
    <t>0.528920700596689</t>
  </si>
  <si>
    <t>0.791159086806047</t>
  </si>
  <si>
    <t>-1.82950203905375</t>
  </si>
  <si>
    <t>-0.678784987579576</t>
  </si>
  <si>
    <t>0.339767658298204</t>
  </si>
  <si>
    <t>-0.00551163397574769</t>
  </si>
  <si>
    <t>0.837265356601828</t>
  </si>
  <si>
    <t>-0.546562035544756</t>
  </si>
  <si>
    <t>0.227838130192507</t>
  </si>
  <si>
    <t>$</t>
  </si>
  <si>
    <t>-0.235318018418069</t>
  </si>
  <si>
    <t>-0.0817761703246452</t>
  </si>
  <si>
    <t>-0.157916026560273</t>
  </si>
  <si>
    <t>0.0777310632600004</t>
  </si>
  <si>
    <t>-0.02373219044037</t>
  </si>
  <si>
    <t>-0.117603080321406</t>
  </si>
  <si>
    <t>0.121013161195794</t>
  </si>
  <si>
    <t>0.0267964001136765</t>
  </si>
  <si>
    <t>0.0562789017269793</t>
  </si>
  <si>
    <t>-0.0696737265746243</t>
  </si>
  <si>
    <t>0.0344237598241925</t>
  </si>
  <si>
    <t>-0.0291744268686416</t>
  </si>
  <si>
    <t>0.151990228810669</t>
  </si>
  <si>
    <t>0.066585835571744</t>
  </si>
  <si>
    <t>-0.0711224811955813</t>
  </si>
  <si>
    <t>-0.0403423708467424</t>
  </si>
  <si>
    <t>-0.060398689447156</t>
  </si>
  <si>
    <t>0.13528879651241</t>
  </si>
  <si>
    <t>-0.0455630154993495</t>
  </si>
  <si>
    <t>-0.0594608783030349</t>
  </si>
  <si>
    <t>0.0122429108263889</t>
  </si>
  <si>
    <t>-0.0203108105251138</t>
  </si>
  <si>
    <t>-0.0111587469981396</t>
  </si>
  <si>
    <t>-0.00407657171890652</t>
  </si>
  <si>
    <t>-0.0640489593248417</t>
  </si>
  <si>
    <t>0.0279238970627495</t>
  </si>
  <si>
    <t>-0.0633611145770308</t>
  </si>
  <si>
    <t>-0.043183267542964</t>
  </si>
  <si>
    <t>-0.0211815521351597</t>
  </si>
  <si>
    <t>0.0100927178379893</t>
  </si>
  <si>
    <t>-0.147639490106401</t>
  </si>
  <si>
    <t>-0.13717219777824</t>
  </si>
  <si>
    <t>-0.159645437459881</t>
  </si>
  <si>
    <t>0.101668036777136</t>
  </si>
  <si>
    <t>0.0439223147945743</t>
  </si>
  <si>
    <t>-0.076791129773331</t>
  </si>
  <si>
    <t>0.154059334067146</t>
  </si>
  <si>
    <t>0.0626523031552226</t>
  </si>
  <si>
    <t>0.00807603578013282</t>
  </si>
  <si>
    <t>-0.00500105726580293</t>
  </si>
  <si>
    <t>-0.191766381234235</t>
  </si>
  <si>
    <t>0.0365933808218393</t>
  </si>
  <si>
    <t>-0.0953783839898814</t>
  </si>
  <si>
    <t>0.0397852540183095</t>
  </si>
  <si>
    <t>0.0259251309011961</t>
  </si>
  <si>
    <t>0.0320662882773789</t>
  </si>
  <si>
    <t>0.150931345832609</t>
  </si>
  <si>
    <t>-0.00352733595089867</t>
  </si>
  <si>
    <t>0.0508924329366773</t>
  </si>
  <si>
    <t>0.0258615059282678</t>
  </si>
  <si>
    <t>-0.0114879781550066</t>
  </si>
  <si>
    <t>-0.036954916487427</t>
  </si>
  <si>
    <t>0.0258177117187719</t>
  </si>
  <si>
    <t>-0.0258609100407873</t>
  </si>
  <si>
    <t>0.0197522375713726</t>
  </si>
  <si>
    <t>0.00200461974728411</t>
  </si>
  <si>
    <t>0.0311787126833259</t>
  </si>
  <si>
    <t>-0.0251073228922894</t>
  </si>
  <si>
    <t>-0.0614361623243667</t>
  </si>
  <si>
    <t>0.0176333832020985</t>
  </si>
  <si>
    <t>-0.27316060989784</t>
  </si>
  <si>
    <t>-0.163312606724427</t>
  </si>
  <si>
    <t>-0.0752073904251149</t>
  </si>
  <si>
    <t>0.16634196021813</t>
  </si>
  <si>
    <t>0.0186465048942558</t>
  </si>
  <si>
    <t>-0.151001960562931</t>
  </si>
  <si>
    <t>0.0353614413191623</t>
  </si>
  <si>
    <t>-0.0450357655627924</t>
  </si>
  <si>
    <t>0.0754528715280114</t>
  </si>
  <si>
    <t>0.0932238590128972</t>
  </si>
  <si>
    <t>-0.0170872450482352</t>
  </si>
  <si>
    <t>0.0145941080286813</t>
  </si>
  <si>
    <t>-0.0156133928962356</t>
  </si>
  <si>
    <t>-0.110870711097174</t>
  </si>
  <si>
    <t>0.064009335362671</t>
  </si>
  <si>
    <t>0.0451291166168565</t>
  </si>
  <si>
    <t>-0.0307928060072655</t>
  </si>
  <si>
    <t>-0.0899640497368587</t>
  </si>
  <si>
    <t>-0.00186875128356149</t>
  </si>
  <si>
    <t>-0.0533345668944081</t>
  </si>
  <si>
    <t>-0.00746456469890797</t>
  </si>
  <si>
    <t>0.0351118642446962</t>
  </si>
  <si>
    <t>0.00233759979501226</t>
  </si>
  <si>
    <t>0.0340986673401109</t>
  </si>
  <si>
    <t>-0.0233978678054443</t>
  </si>
  <si>
    <t>-0.0396642064234839</t>
  </si>
  <si>
    <t>-0.0263559880635857</t>
  </si>
  <si>
    <t>0.0311372277744792</t>
  </si>
  <si>
    <t>0.0683448024517706</t>
  </si>
  <si>
    <t>-0.0429545948712992</t>
  </si>
  <si>
    <t>0.191515855000124</t>
  </si>
  <si>
    <t>0.0162318156938767</t>
  </si>
  <si>
    <t>-0.0952151045354341</t>
  </si>
  <si>
    <t>0.104890564564203</t>
  </si>
  <si>
    <t>0.0549198557462865</t>
  </si>
  <si>
    <t>0.00595656536441061</t>
  </si>
  <si>
    <t>-0.03901343210072</t>
  </si>
  <si>
    <t>0.0670445037812594</t>
  </si>
  <si>
    <t>0.049513390622499</t>
  </si>
  <si>
    <t>0.0165212334128977</t>
  </si>
  <si>
    <t>-0.039806517896412</t>
  </si>
  <si>
    <t>-0.140647609374497</t>
  </si>
  <si>
    <t>0.0629010807711556</t>
  </si>
  <si>
    <t>-0.105984173525484</t>
  </si>
  <si>
    <t>0.0351365650058638</t>
  </si>
  <si>
    <t>-0.057816717265534</t>
  </si>
  <si>
    <t>-0.0578465234564119</t>
  </si>
  <si>
    <t>-0.0607322798797807</t>
  </si>
  <si>
    <t>0.0325500367631139</t>
  </si>
  <si>
    <t>0.0316424821647672</t>
  </si>
  <si>
    <t>0.0760115863365832</t>
  </si>
  <si>
    <t>0.0203264772501049</t>
  </si>
  <si>
    <t>0.0207559112683988</t>
  </si>
  <si>
    <t>-0.0687695395835213</t>
  </si>
  <si>
    <t>0.0380746117728178</t>
  </si>
  <si>
    <t>0.089756180127226</t>
  </si>
  <si>
    <t>0.00965009497381903</t>
  </si>
  <si>
    <t>0.0150268035191579</t>
  </si>
  <si>
    <t>-0.0246726518288423</t>
  </si>
  <si>
    <t>0.0789806156172632</t>
  </si>
  <si>
    <t>0.310089910966963</t>
  </si>
  <si>
    <t>0.0803338467801909</t>
  </si>
  <si>
    <t>0.0602117853230798</t>
  </si>
  <si>
    <t>0.153775458564704</t>
  </si>
  <si>
    <t>-0.0861181122930057</t>
  </si>
  <si>
    <t>0.0679787273122418</t>
  </si>
  <si>
    <t>0.0829300393253362</t>
  </si>
  <si>
    <t>0.196973350493772</t>
  </si>
  <si>
    <t>0.0412376690613983</t>
  </si>
  <si>
    <t>0.0111897737752427</t>
  </si>
  <si>
    <t>0.0742469729380383</t>
  </si>
  <si>
    <t>0.132452937075103</t>
  </si>
  <si>
    <t>-0.0246783440343708</t>
  </si>
  <si>
    <t>-0.0759817911312996</t>
  </si>
  <si>
    <t>-0.0699550276067232</t>
  </si>
  <si>
    <t>0.0385151235214832</t>
  </si>
  <si>
    <t>0.0161919438497579</t>
  </si>
  <si>
    <t>-0.000978687444357112</t>
  </si>
  <si>
    <t>0.0382021966171964</t>
  </si>
  <si>
    <t>0.00312155448806544</t>
  </si>
  <si>
    <t>0.0467492020800941</t>
  </si>
  <si>
    <t>-0.0769566557175277</t>
  </si>
  <si>
    <t>-0.0351343148488337</t>
  </si>
  <si>
    <t>0.0994863161057818</t>
  </si>
  <si>
    <t>-0.0427085056856509</t>
  </si>
  <si>
    <t>0.0319810434745182</t>
  </si>
  <si>
    <t>-0.0152734676654532</t>
  </si>
  <si>
    <t>0.0253051256733835</t>
  </si>
  <si>
    <t>0.000295731613579273</t>
  </si>
  <si>
    <t>0.00167211643517066</t>
  </si>
  <si>
    <t>0.355269964483658</t>
  </si>
  <si>
    <t>0.010109054901011</t>
  </si>
  <si>
    <t>0.0184500281583268</t>
  </si>
  <si>
    <t>0.188832734163362</t>
  </si>
  <si>
    <t>0.014344567527728</t>
  </si>
  <si>
    <t>-0.0735253161005206</t>
  </si>
  <si>
    <t>0.0295386544897305</t>
  </si>
  <si>
    <t>0.0490494825464851</t>
  </si>
  <si>
    <t>0.147136831306681</t>
  </si>
  <si>
    <t>-0.000802644375890889</t>
  </si>
  <si>
    <t>0.1164040613198</t>
  </si>
  <si>
    <t>-0.0264862257510067</t>
  </si>
  <si>
    <t>0.0182901853268495</t>
  </si>
  <si>
    <t>0.0737151232319071</t>
  </si>
  <si>
    <t>0.0238473289761088</t>
  </si>
  <si>
    <t>-0.0317780191494786</t>
  </si>
  <si>
    <t>0.0495083459601613</t>
  </si>
  <si>
    <t>0.00315361340136633</t>
  </si>
  <si>
    <t>-0.0592890790459458</t>
  </si>
  <si>
    <t>0.0443143138253659</t>
  </si>
  <si>
    <t>-0.109931763134901</t>
  </si>
  <si>
    <t>0.0951491359140125</t>
  </si>
  <si>
    <t>-0.0325034474415333</t>
  </si>
  <si>
    <t>-0.0131650517616178</t>
  </si>
  <si>
    <t>0.0710189902706677</t>
  </si>
  <si>
    <t>-0.0672392509648105</t>
  </si>
  <si>
    <t>0.0216715670244102</t>
  </si>
  <si>
    <t>-0.0254091808414595</t>
  </si>
  <si>
    <t>0.0123945303663934</t>
  </si>
  <si>
    <t>0.000672013307798852</t>
  </si>
  <si>
    <t>-0.0375124011054454</t>
  </si>
  <si>
    <t>-0.224623080924745</t>
  </si>
  <si>
    <t>0.110845680561531</t>
  </si>
  <si>
    <t>0.116902666855808</t>
  </si>
  <si>
    <t>-0.103046975099174</t>
  </si>
  <si>
    <t>-0.00803573628181566</t>
  </si>
  <si>
    <t>0.0764550473407282</t>
  </si>
  <si>
    <t>-0.0397060552972532</t>
  </si>
  <si>
    <t>-0.242690136777508</t>
  </si>
  <si>
    <t>0.000153838380468438</t>
  </si>
  <si>
    <t>0.125985291878268</t>
  </si>
  <si>
    <t>-0.0148678253702071</t>
  </si>
  <si>
    <t>-0.0199929356238995</t>
  </si>
  <si>
    <t>-0.0588978610497379</t>
  </si>
  <si>
    <t>0.0968759675162721</t>
  </si>
  <si>
    <t>0.0337400132514627</t>
  </si>
  <si>
    <t>-0.0394401772980276</t>
  </si>
  <si>
    <t>-0.00507186602587824</t>
  </si>
  <si>
    <t>-0.0149482728503663</t>
  </si>
  <si>
    <t>-0.0219274402581842</t>
  </si>
  <si>
    <t>-0.0610145880331617</t>
  </si>
  <si>
    <t>-0.0120140704961543</t>
  </si>
  <si>
    <t>0.0114845976009661</t>
  </si>
  <si>
    <t>0.00156932744867926</t>
  </si>
  <si>
    <t>0.00638447765088295</t>
  </si>
  <si>
    <t>0.0178986626244017</t>
  </si>
  <si>
    <t>-0.0016297451025654</t>
  </si>
  <si>
    <t>-0.0114872094543326</t>
  </si>
  <si>
    <t>0.00447765803126693</t>
  </si>
  <si>
    <t>0.0541633616556379</t>
  </si>
  <si>
    <t>-0.0365213314268927</t>
  </si>
  <si>
    <t>-0.0325670767990705</t>
  </si>
  <si>
    <t>0.0564058738048772</t>
  </si>
  <si>
    <t>0.00429785589943202</t>
  </si>
  <si>
    <t>-0.0930085950542295</t>
  </si>
  <si>
    <t>-0.0622321643491209</t>
  </si>
  <si>
    <t>-0.106275190412318</t>
  </si>
  <si>
    <t>0.0348868091622421</t>
  </si>
  <si>
    <t>-0.0904939825975216</t>
  </si>
  <si>
    <t>0.0386321382798338</t>
  </si>
  <si>
    <t>0.0658443353279845</t>
  </si>
  <si>
    <t>-0.0320153405265724</t>
  </si>
  <si>
    <t>0.126760160182488</t>
  </si>
  <si>
    <t>0.0577658749162358</t>
  </si>
  <si>
    <t>-0.0673153619706818</t>
  </si>
  <si>
    <t>-0.0142387423344051</t>
  </si>
  <si>
    <t>0.0827733115608218</t>
  </si>
  <si>
    <t>-0.0548407606260469</t>
  </si>
  <si>
    <t>0.117892327869602</t>
  </si>
  <si>
    <t>0.0253774344679205</t>
  </si>
  <si>
    <t>-0.0429980161500364</t>
  </si>
  <si>
    <t>-0.0323005994143247</t>
  </si>
  <si>
    <t>0.0774264314181374</t>
  </si>
  <si>
    <t>-0.00943267128830863</t>
  </si>
  <si>
    <t>0.00659728649885408</t>
  </si>
  <si>
    <t>0.0590050824019768</t>
  </si>
  <si>
    <t>0.0444072129541428</t>
  </si>
  <si>
    <t>-0.067695749694873</t>
  </si>
  <si>
    <t>0.0253842241686742</t>
  </si>
  <si>
    <t>-0.0568024804168003</t>
  </si>
  <si>
    <t>0.214767417694844</t>
  </si>
  <si>
    <t>-0.352494361263525</t>
  </si>
  <si>
    <t>-0.195289383110574</t>
  </si>
  <si>
    <t>-0.154379473718546</t>
  </si>
  <si>
    <t>0.189941451317581</t>
  </si>
  <si>
    <t>0.0443842864962672</t>
  </si>
  <si>
    <t>-0.195411618470146</t>
  </si>
  <si>
    <t>0.122603224137145</t>
  </si>
  <si>
    <t>-0.0671112134633005</t>
  </si>
  <si>
    <t>0.0385578683896683</t>
  </si>
  <si>
    <t>-0.039087674931693</t>
  </si>
  <si>
    <t>0.0353877049256794</t>
  </si>
  <si>
    <t>-0.0137965135746414</t>
  </si>
  <si>
    <t>-0.0072468011491411</t>
  </si>
  <si>
    <t>-0.0307588601735147</t>
  </si>
  <si>
    <t>-0.0202207351105099</t>
  </si>
  <si>
    <t>0.0140079137023323</t>
  </si>
  <si>
    <t>0.0624349651495987</t>
  </si>
  <si>
    <t>-0.0261654053101943</t>
  </si>
  <si>
    <t>-0.0126570081513772</t>
  </si>
  <si>
    <t>-0.032353760737738</t>
  </si>
  <si>
    <t>-0.00789068597621088</t>
  </si>
  <si>
    <t>-0.0200692596686609</t>
  </si>
  <si>
    <t>0.0070927119826353</t>
  </si>
  <si>
    <t>0.00357292954603723</t>
  </si>
  <si>
    <t>-0.00440324423343012</t>
  </si>
  <si>
    <t>-0.0388885325363662</t>
  </si>
  <si>
    <t>0.0103383683524104</t>
  </si>
  <si>
    <t>0.0632013935846591</t>
  </si>
  <si>
    <t>0.0033190768866594</t>
  </si>
  <si>
    <t>0.139839802361765</t>
  </si>
  <si>
    <t>-0.0861766388956696</t>
  </si>
  <si>
    <t>-0.0421606556616547</t>
  </si>
  <si>
    <t>0.18968709558184</t>
  </si>
  <si>
    <t>-0.0224416219341463</t>
  </si>
  <si>
    <t>-0.0593710671531706</t>
  </si>
  <si>
    <t>-0.0909690786331528</t>
  </si>
  <si>
    <t>-0.175161956961431</t>
  </si>
  <si>
    <t>-0.0403834620723516</t>
  </si>
  <si>
    <t>-0.00800232932421218</t>
  </si>
  <si>
    <t>-0.0842708525114082</t>
  </si>
  <si>
    <t>0.0498895534692163</t>
  </si>
  <si>
    <t>0.040827854527064</t>
  </si>
  <si>
    <t>0.0420056590129184</t>
  </si>
  <si>
    <t>-0.125247849320715</t>
  </si>
  <si>
    <t>0.063646002823924</t>
  </si>
  <si>
    <t>-0.0840643455260994</t>
  </si>
  <si>
    <t>0.0279417067218518</t>
  </si>
  <si>
    <t>0.00190482292783988</t>
  </si>
  <si>
    <t>0.00795762149598771</t>
  </si>
  <si>
    <t>0.0786020537931922</t>
  </si>
  <si>
    <t>0.0175805478245892</t>
  </si>
  <si>
    <t>-0.0105250698041669</t>
  </si>
  <si>
    <t>0.0395741010194488</t>
  </si>
  <si>
    <t>0.0669928811237296</t>
  </si>
  <si>
    <t>-0.0132478991956079</t>
  </si>
  <si>
    <t>0.0877870197254902</t>
  </si>
  <si>
    <t>0.0481639113435581</t>
  </si>
  <si>
    <t>-0.0107373558163005</t>
  </si>
  <si>
    <t>-0.0141806860221344</t>
  </si>
  <si>
    <t>-0.0194831973236448</t>
  </si>
  <si>
    <t>-0.0264649894049234</t>
  </si>
  <si>
    <t>-0.00668464003861014</t>
  </si>
  <si>
    <t>-0.0461231183089605</t>
  </si>
  <si>
    <t>-0.0894382089437526</t>
  </si>
  <si>
    <t>-0.0466286407720917</t>
  </si>
  <si>
    <t>0.0181648645212804</t>
  </si>
  <si>
    <t>-0.0914685741787552</t>
  </si>
  <si>
    <t>0.00492814121324207</t>
  </si>
  <si>
    <t>-0.0563602095288097</t>
  </si>
  <si>
    <t>0.0852078999278325</t>
  </si>
  <si>
    <t>0.0819625778951853</t>
  </si>
  <si>
    <t>-0.0878760497924851</t>
  </si>
  <si>
    <t>0.0786702376568978</t>
  </si>
  <si>
    <t>0.0086668721698091</t>
  </si>
  <si>
    <t>-0.0245997396933261</t>
  </si>
  <si>
    <t>0.0371002093206075</t>
  </si>
  <si>
    <t>0.0364203021594695</t>
  </si>
  <si>
    <t>-0.0499487077617153</t>
  </si>
  <si>
    <t>0.0598602613164398</t>
  </si>
  <si>
    <t>0.0357513259516934</t>
  </si>
  <si>
    <t>-0.0815614706479274</t>
  </si>
  <si>
    <t>-0.0340513241373806</t>
  </si>
  <si>
    <t>-0.111351569805793</t>
  </si>
  <si>
    <t>-0.00589132456066396</t>
  </si>
  <si>
    <t>0.0283153567043765</t>
  </si>
  <si>
    <t>0.0374192366468986</t>
  </si>
  <si>
    <t>0.0554037355764301</t>
  </si>
  <si>
    <t>0.067457884457435</t>
  </si>
  <si>
    <t>0.0369501450713241</t>
  </si>
  <si>
    <t>-0.0459804550062074</t>
  </si>
  <si>
    <t>-0.152185463857795</t>
  </si>
  <si>
    <t>-0.118947998253229</t>
  </si>
  <si>
    <t>0.00576664887606138</t>
  </si>
  <si>
    <t>-0.289508294601898</t>
  </si>
  <si>
    <t>0.201768718215708</t>
  </si>
  <si>
    <t>-0.0731468941320525</t>
  </si>
  <si>
    <t>-0.0703381906657723</t>
  </si>
  <si>
    <t>0.139305560919225</t>
  </si>
  <si>
    <t>0.009043982903041</t>
  </si>
  <si>
    <t>-0.0202753953289743</t>
  </si>
  <si>
    <t>-0.0298427950407503</t>
  </si>
  <si>
    <t>-0.0900543822179142</t>
  </si>
  <si>
    <t>0.0284349791461673</t>
  </si>
  <si>
    <t>-0.044764802869303</t>
  </si>
  <si>
    <t>-0.0587086424711323</t>
  </si>
  <si>
    <t>-0.0192914644177439</t>
  </si>
  <si>
    <t>-0.0772748455737297</t>
  </si>
  <si>
    <t>-0.00956228148536973</t>
  </si>
  <si>
    <t>0.0191946945967079</t>
  </si>
  <si>
    <t>0.000983487507884346</t>
  </si>
  <si>
    <t>0.00795120632998888</t>
  </si>
  <si>
    <t>0.0415685608398764</t>
  </si>
  <si>
    <t>-0.00812257908579235</t>
  </si>
  <si>
    <t>-0.0337381007071735</t>
  </si>
  <si>
    <t>0.00436340576240762</t>
  </si>
  <si>
    <t>-0.0601710948934857</t>
  </si>
  <si>
    <t>-0.0233055971497381</t>
  </si>
  <si>
    <t>0.00861208401131282</t>
  </si>
  <si>
    <t>-0.00808332079241964</t>
  </si>
  <si>
    <t>0.276236341534425</t>
  </si>
  <si>
    <t>0.0301084923576386</t>
  </si>
  <si>
    <t>-0.138562586666</t>
  </si>
  <si>
    <t>-0.0761184279531616</t>
  </si>
  <si>
    <t>0.0105327660948122</t>
  </si>
  <si>
    <t>0.120151648083502</t>
  </si>
  <si>
    <t>0.15459615359213</t>
  </si>
  <si>
    <t>-0.0466180551591312</t>
  </si>
  <si>
    <t>-0.0874123845008476</t>
  </si>
  <si>
    <t>0.139509444935965</t>
  </si>
  <si>
    <t>0.0663503661147358</t>
  </si>
  <si>
    <t>-0.0879583168442338</t>
  </si>
  <si>
    <t>0.0184094662059929</t>
  </si>
  <si>
    <t>0.0280737946416762</t>
  </si>
  <si>
    <t>-0.0312792348010499</t>
  </si>
  <si>
    <t>0.0651429858333473</t>
  </si>
  <si>
    <t>0.0144404977035729</t>
  </si>
  <si>
    <t>0.0153831685303581</t>
  </si>
  <si>
    <t>0.0439760549189911</t>
  </si>
  <si>
    <t>-0.0289117682127737</t>
  </si>
  <si>
    <t>0.0484999914061589</t>
  </si>
  <si>
    <t>-0.00167438219709982</t>
  </si>
  <si>
    <t>0.0213781224034079</t>
  </si>
  <si>
    <t>-0.0783427836274331</t>
  </si>
  <si>
    <t>-0.0221612457801724</t>
  </si>
  <si>
    <t>-0.104668088785798</t>
  </si>
  <si>
    <t>-0.036243850569566</t>
  </si>
  <si>
    <t>0.0385641773305542</t>
  </si>
  <si>
    <t>-0.0421555011512488</t>
  </si>
  <si>
    <t>-0.0289017184497741</t>
  </si>
  <si>
    <t>-0.19363832366049</t>
  </si>
  <si>
    <t>-0.0172272430320032</t>
  </si>
  <si>
    <t>0.27052348240495</t>
  </si>
  <si>
    <t>0.158646704194145</t>
  </si>
  <si>
    <t>0.042655615967752</t>
  </si>
  <si>
    <t>0.223399187923272</t>
  </si>
  <si>
    <t>-0.0271315617092172</t>
  </si>
  <si>
    <t>0.1308148382667</t>
  </si>
  <si>
    <t>-0.0574992740223547</t>
  </si>
  <si>
    <t>-0.00909351287580998</t>
  </si>
  <si>
    <t>-0.0965148864098803</t>
  </si>
  <si>
    <t>0.0808719181402536</t>
  </si>
  <si>
    <t>0.0540919505830474</t>
  </si>
  <si>
    <t>0.109836740759354</t>
  </si>
  <si>
    <t>0.0468162372985817</t>
  </si>
  <si>
    <t>-0.0209092623523582</t>
  </si>
  <si>
    <t>-0.0471611948686542</t>
  </si>
  <si>
    <t>-0.0272041196995882</t>
  </si>
  <si>
    <t>-0.0455397062673654</t>
  </si>
  <si>
    <t>-0.0331591626675047</t>
  </si>
  <si>
    <t>0.0522425743787534</t>
  </si>
  <si>
    <t>0.0330207514068121</t>
  </si>
  <si>
    <t>0.0130267010623886</t>
  </si>
  <si>
    <t>-0.048781155074797</t>
  </si>
  <si>
    <t>0.00961257952635262</t>
  </si>
  <si>
    <t>-0.057643531623889</t>
  </si>
  <si>
    <t>-0.00189468058717529</t>
  </si>
  <si>
    <t>-0.029937189175387</t>
  </si>
  <si>
    <t>0.00475939015387387</t>
  </si>
  <si>
    <t>0.00377778179349389</t>
  </si>
  <si>
    <t>-0.220844218479245</t>
  </si>
  <si>
    <t>-0.0737086079525196</t>
  </si>
  <si>
    <t>0.130496520859976</t>
  </si>
  <si>
    <t>0.0997338230441204</t>
  </si>
  <si>
    <t>0.219703014347271</t>
  </si>
  <si>
    <t>0.158321838277045</t>
  </si>
  <si>
    <t>-0.0611239409961277</t>
  </si>
  <si>
    <t>-0.0334640056540584</t>
  </si>
  <si>
    <t>0.112090289829862</t>
  </si>
  <si>
    <t>-0.0849195958783871</t>
  </si>
  <si>
    <t>0.0929938424787291</t>
  </si>
  <si>
    <t>-0.146598163916605</t>
  </si>
  <si>
    <t>-0.0221286392961543</t>
  </si>
  <si>
    <t>0.00686709064135476</t>
  </si>
  <si>
    <t>0.018799853033481</t>
  </si>
  <si>
    <t>0.0797584469555604</t>
  </si>
  <si>
    <t>0.0305928309921447</t>
  </si>
  <si>
    <t>0.0329653602883087</t>
  </si>
  <si>
    <t>0.0181261039178884</t>
  </si>
  <si>
    <t>0.0244474514434083</t>
  </si>
  <si>
    <t>-0.0156760232010689</t>
  </si>
  <si>
    <t>-0.0707781490462353</t>
  </si>
  <si>
    <t>0.00565111843332829</t>
  </si>
  <si>
    <t>0.017775706645874</t>
  </si>
  <si>
    <t>-0.0516477233984598</t>
  </si>
  <si>
    <t>0.0170661583443406</t>
  </si>
  <si>
    <t>0.0397641806946186</t>
  </si>
  <si>
    <t>0.0553560024809048</t>
  </si>
  <si>
    <t>-0.0115752963569355</t>
  </si>
  <si>
    <t>-0.0267648416631896</t>
  </si>
  <si>
    <t>-0.118292086592618</t>
  </si>
  <si>
    <t>-0.037826896437042</t>
  </si>
  <si>
    <t>-0.150702968716608</t>
  </si>
  <si>
    <t>-0.149961707567961</t>
  </si>
  <si>
    <t>-0.121279998625074</t>
  </si>
  <si>
    <t>0.127587586602799</t>
  </si>
  <si>
    <t>-0.0471188873420057</t>
  </si>
  <si>
    <t>-0.0275405768444443</t>
  </si>
  <si>
    <t>0.013390630431002</t>
  </si>
  <si>
    <t>-0.111143827359832</t>
  </si>
  <si>
    <t>0.0390429862972662</t>
  </si>
  <si>
    <t>0.0537204798745251</t>
  </si>
  <si>
    <t>0.119111111097616</t>
  </si>
  <si>
    <t>-0.0631811980924607</t>
  </si>
  <si>
    <t>0.0760970089462267</t>
  </si>
  <si>
    <t>-0.0281981018884683</t>
  </si>
  <si>
    <t>0.0902602707042953</t>
  </si>
  <si>
    <t>-0.00845703190441031</t>
  </si>
  <si>
    <t>-0.00330758724801035</t>
  </si>
  <si>
    <t>-0.0804810483552143</t>
  </si>
  <si>
    <t>-0.0164559531112444</t>
  </si>
  <si>
    <t>0.0251844316929726</t>
  </si>
  <si>
    <t>-0.0488863146028391</t>
  </si>
  <si>
    <t>0.0535830289978562</t>
  </si>
  <si>
    <t>0.0584332764432573</t>
  </si>
  <si>
    <t>-0.0241014994838592</t>
  </si>
  <si>
    <t>0.0468826737119707</t>
  </si>
  <si>
    <t>0.0531448998444075</t>
  </si>
  <si>
    <t>-0.0714164957342589</t>
  </si>
  <si>
    <t>0.00680354036373598</t>
  </si>
  <si>
    <t>-0.214328161051991</t>
  </si>
  <si>
    <t>0.093428330288718</t>
  </si>
  <si>
    <t>0.0752642674752091</t>
  </si>
  <si>
    <t>-0.033686515779787</t>
  </si>
  <si>
    <t>0.042820474179576</t>
  </si>
  <si>
    <t>0.020371669262677</t>
  </si>
  <si>
    <t>-0.00342507171188371</t>
  </si>
  <si>
    <t>0.00172038512487127</t>
  </si>
  <si>
    <t>0.0266984811359003</t>
  </si>
  <si>
    <t>0.0718267747973387</t>
  </si>
  <si>
    <t>0.0337243879284333</t>
  </si>
  <si>
    <t>0.0556881466406881</t>
  </si>
  <si>
    <t>-0.0588574779280143</t>
  </si>
  <si>
    <t>-0.168263401849486</t>
  </si>
  <si>
    <t>-0.115701915354189</t>
  </si>
  <si>
    <t>-0.110631098033454</t>
  </si>
  <si>
    <t>-0.0153383561107634</t>
  </si>
  <si>
    <t>0.092547910929327</t>
  </si>
  <si>
    <t>-0.0151286370424812</t>
  </si>
  <si>
    <t>-0.00536923953939762</t>
  </si>
  <si>
    <t>-0.0438366209820775</t>
  </si>
  <si>
    <t>0.00659999099017916</t>
  </si>
  <si>
    <t>0.0999286964580599</t>
  </si>
  <si>
    <t>-0.0341620249625197</t>
  </si>
  <si>
    <t>0.00162049234695508</t>
  </si>
  <si>
    <t>-0.0624231873735904</t>
  </si>
  <si>
    <t>0.07380066192161</t>
  </si>
  <si>
    <t>-0.0178557616970163</t>
  </si>
  <si>
    <t>-0.0172586319024553</t>
  </si>
  <si>
    <t>0.0169758285894463</t>
  </si>
  <si>
    <t>-0.195645855638868</t>
  </si>
  <si>
    <t>0.0255481137633835</t>
  </si>
  <si>
    <t>-0.0740052324604469</t>
  </si>
  <si>
    <t>-0.128126859676841</t>
  </si>
  <si>
    <t>0.0542420877911427</t>
  </si>
  <si>
    <t>0.0638253738070963</t>
  </si>
  <si>
    <t>0.0861476498905033</t>
  </si>
  <si>
    <t>0.0158351788024042</t>
  </si>
  <si>
    <t>-0.00458287129765872</t>
  </si>
  <si>
    <t>-0.0851667078432384</t>
  </si>
  <si>
    <t>0.0328433226877497</t>
  </si>
  <si>
    <t>0.0652876208419098</t>
  </si>
  <si>
    <t>-0.00807503059881969</t>
  </si>
  <si>
    <t>-0.0224262365958968</t>
  </si>
  <si>
    <t>-0.0340424842721024</t>
  </si>
  <si>
    <t>0.0561472253753769</t>
  </si>
  <si>
    <t>-0.0721657859975518</t>
  </si>
  <si>
    <t>-0.00894377259989353</t>
  </si>
  <si>
    <t>0.14724767099361</t>
  </si>
  <si>
    <t>0.0960684024191513</t>
  </si>
  <si>
    <t>-0.0106349046400872</t>
  </si>
  <si>
    <t>0.135144436749749</t>
  </si>
  <si>
    <t>-0.0885729923762206</t>
  </si>
  <si>
    <t>-0.0322771381411337</t>
  </si>
  <si>
    <t>-0.0228929233417517</t>
  </si>
  <si>
    <t>0.00557067432047429</t>
  </si>
  <si>
    <t>0.0119792337225514</t>
  </si>
  <si>
    <t>-0.0323770230510763</t>
  </si>
  <si>
    <t>0.0341623689216452</t>
  </si>
  <si>
    <t>0.00516737100286338</t>
  </si>
  <si>
    <t>-0.168104874785118</t>
  </si>
  <si>
    <t>0.0595865131328228</t>
  </si>
  <si>
    <t>-0.0142832493241695</t>
  </si>
  <si>
    <t>-0.077850065025118</t>
  </si>
  <si>
    <t>0.102971452391351</t>
  </si>
  <si>
    <t>-0.101216754873652</t>
  </si>
  <si>
    <t>0.078825762404239</t>
  </si>
  <si>
    <t>0.0693705674461722</t>
  </si>
  <si>
    <t>-0.096699142633902</t>
  </si>
  <si>
    <t>-0.0730306114119047</t>
  </si>
  <si>
    <t>0.0596334555220361</t>
  </si>
  <si>
    <t>-0.0248746402555757</t>
  </si>
  <si>
    <t>-0.034071821534002</t>
  </si>
  <si>
    <t>0.0677526235568892</t>
  </si>
  <si>
    <t>-0.0652888948922367</t>
  </si>
  <si>
    <t>-0.132256769407176</t>
  </si>
  <si>
    <t>-0.00370926526027471</t>
  </si>
  <si>
    <t>-0.123172675036227</t>
  </si>
  <si>
    <t>-0.0388628495134557</t>
  </si>
  <si>
    <t>0.0445564898280095</t>
  </si>
  <si>
    <t>0.0396466370090856</t>
  </si>
  <si>
    <t>0.0208441770960853</t>
  </si>
  <si>
    <t>0.0410972096250738</t>
  </si>
  <si>
    <t>0.0581760201891596</t>
  </si>
  <si>
    <t>0.030797693581571</t>
  </si>
  <si>
    <t>-0.0113666136106696</t>
  </si>
  <si>
    <t>-0.040727568177283</t>
  </si>
  <si>
    <t>0.0997401220873406</t>
  </si>
  <si>
    <t>-0.00975138863791643</t>
  </si>
  <si>
    <t>-0.0197326016333952</t>
  </si>
  <si>
    <t>0.0343154927978701</t>
  </si>
  <si>
    <t>0.187088865091323</t>
  </si>
  <si>
    <t>-0.156239380890331</t>
  </si>
  <si>
    <t>-0.0670139443953461</t>
  </si>
  <si>
    <t>-0.0385698782212056</t>
  </si>
  <si>
    <t>0.131815484137814</t>
  </si>
  <si>
    <t>0.143041886595246</t>
  </si>
  <si>
    <t>0.0219092565760932</t>
  </si>
  <si>
    <t>-0.0480717605588366</t>
  </si>
  <si>
    <t>-0.0304139475129676</t>
  </si>
  <si>
    <t>-0.0881082909540283</t>
  </si>
  <si>
    <t>-0.101423046101692</t>
  </si>
  <si>
    <t>-0.0436370439632534</t>
  </si>
  <si>
    <t>0.0181608219770749</t>
  </si>
  <si>
    <t>0.0324549245289048</t>
  </si>
  <si>
    <t>0.0263166746621922</t>
  </si>
  <si>
    <t>-0.0679232365038999</t>
  </si>
  <si>
    <t>0.0528880046348192</t>
  </si>
  <si>
    <t>-0.0603420409472693</t>
  </si>
  <si>
    <t>0.00964905562180251</t>
  </si>
  <si>
    <t>-0.0506763176041601</t>
  </si>
  <si>
    <t>-0.0242283934653162</t>
  </si>
  <si>
    <t>0.0430644670133491</t>
  </si>
  <si>
    <t>0.0917929053341575</t>
  </si>
  <si>
    <t>0.0678678029784697</t>
  </si>
  <si>
    <t>0.035872465171869</t>
  </si>
  <si>
    <t>0.046938927696332</t>
  </si>
  <si>
    <t>-0.0324129968746003</t>
  </si>
  <si>
    <t>0.0776212952653037</t>
  </si>
  <si>
    <t>-0.0212284705110574</t>
  </si>
  <si>
    <t>0.0767145777058259</t>
  </si>
  <si>
    <t>0.197778470173168</t>
  </si>
  <si>
    <t>-0.0927349908106778</t>
  </si>
  <si>
    <t>-0.0498869674433926</t>
  </si>
  <si>
    <t>0.0669952156895259</t>
  </si>
  <si>
    <t>0.000244097526036272</t>
  </si>
  <si>
    <t>-0.0014778210866623</t>
  </si>
  <si>
    <t>-0.0309192248438619</t>
  </si>
  <si>
    <t>0.0394449512274102</t>
  </si>
  <si>
    <t>0.109369325544724</t>
  </si>
  <si>
    <t>-0.0529526474729427</t>
  </si>
  <si>
    <t>0.106456221274947</t>
  </si>
  <si>
    <t>0.078411364644305</t>
  </si>
  <si>
    <t>0.0721499597416411</t>
  </si>
  <si>
    <t>0.0722306539414812</t>
  </si>
  <si>
    <t>-0.0239919313570152</t>
  </si>
  <si>
    <t>-0.0797534261648622</t>
  </si>
  <si>
    <t>-0.0659119351730573</t>
  </si>
  <si>
    <t>0.00852806731762299</t>
  </si>
  <si>
    <t>-0.0334319086279079</t>
  </si>
  <si>
    <t>-0.118439253626908</t>
  </si>
  <si>
    <t>-0.0480565311072529</t>
  </si>
  <si>
    <t>0.00709143266049678</t>
  </si>
  <si>
    <t>-0.0288488873436942</t>
  </si>
  <si>
    <t>-0.0869631236692215</t>
  </si>
  <si>
    <t>0.039373352414294</t>
  </si>
  <si>
    <t>0.045995420800526</t>
  </si>
  <si>
    <t>0.0611655311770156</t>
  </si>
  <si>
    <t>-0.00590886431103912</t>
  </si>
  <si>
    <t>0.00807438324133614</t>
  </si>
  <si>
    <t>-0.148899447565837</t>
  </si>
  <si>
    <t>0.0266857578835567</t>
  </si>
  <si>
    <t>0.00589341767652714</t>
  </si>
  <si>
    <t>-0.108873713740501</t>
  </si>
  <si>
    <t>0.114306517653762</t>
  </si>
  <si>
    <t>0.0214050522679392</t>
  </si>
  <si>
    <t>0.018090520977266</t>
  </si>
  <si>
    <t>-0.0969430283870982</t>
  </si>
  <si>
    <t>0.0621863802878443</t>
  </si>
  <si>
    <t>0.19555405394187</t>
  </si>
  <si>
    <t>0.0940215805841548</t>
  </si>
  <si>
    <t>0.0557919416348806</t>
  </si>
  <si>
    <t>0.0267138804539605</t>
  </si>
  <si>
    <t>0.0322143619803091</t>
  </si>
  <si>
    <t>0.0809229096742416</t>
  </si>
  <si>
    <t>-0.0243575789733063</t>
  </si>
  <si>
    <t>0.0343889097667098</t>
  </si>
  <si>
    <t>0.00577285799919972</t>
  </si>
  <si>
    <t>-0.0243830368505037</t>
  </si>
  <si>
    <t>0.0423376536200436</t>
  </si>
  <si>
    <t>0.117424341580745</t>
  </si>
  <si>
    <t>-0.0240670361179012</t>
  </si>
  <si>
    <t>-0.0272185868642934</t>
  </si>
  <si>
    <t>0.0692538841225125</t>
  </si>
  <si>
    <t>0.0565895693402959</t>
  </si>
  <si>
    <t>0.0296491664917876</t>
  </si>
  <si>
    <t>-0.00785534771375339</t>
  </si>
  <si>
    <t>-0.0843492576821828</t>
  </si>
  <si>
    <t>0.00172282907377616</t>
  </si>
  <si>
    <t>0.0115427383494619</t>
  </si>
  <si>
    <t>0.0768675132069022</t>
  </si>
  <si>
    <t>0.247456947403604</t>
  </si>
  <si>
    <t>-0.0771288423659068</t>
  </si>
  <si>
    <t>-0.00979383308291667</t>
  </si>
  <si>
    <t>0.00273434938883484</t>
  </si>
  <si>
    <t>-0.092648461600915</t>
  </si>
  <si>
    <t>-0.0796209343223966</t>
  </si>
  <si>
    <t>0.0224017310317963</t>
  </si>
  <si>
    <t>0.0198824363293559</t>
  </si>
  <si>
    <t>-0.142976914483164</t>
  </si>
  <si>
    <t>0.0136266919385804</t>
  </si>
  <si>
    <t>0.0127625997597659</t>
  </si>
  <si>
    <t>0.00644843533482698</t>
  </si>
  <si>
    <t>-0.0374930261450594</t>
  </si>
  <si>
    <t>0.0760185717945314</t>
  </si>
  <si>
    <t>0.0327824156342542</t>
  </si>
  <si>
    <t>0.0352150301344915</t>
  </si>
  <si>
    <t>-0.00203954477315682</t>
  </si>
  <si>
    <t>0.0381307261485204</t>
  </si>
  <si>
    <t>-0.0909885232981657</t>
  </si>
  <si>
    <t>0.0889215017379899</t>
  </si>
  <si>
    <t>-0.0294477748728155</t>
  </si>
  <si>
    <t>0.0579786481313064</t>
  </si>
  <si>
    <t>-0.0516871559892963</t>
  </si>
  <si>
    <t>0.00756330125422082</t>
  </si>
  <si>
    <t>-0.0617673197995154</t>
  </si>
  <si>
    <t>-0.012791114551662</t>
  </si>
  <si>
    <t>-0.0299725673342431</t>
  </si>
  <si>
    <t>0.0841699860400657</t>
  </si>
  <si>
    <t>-0.00714074095545045</t>
  </si>
  <si>
    <t>0.0772197409571534</t>
  </si>
  <si>
    <t>0.156150177937901</t>
  </si>
  <si>
    <t>-0.032384693036575</t>
  </si>
  <si>
    <t>0.0324261523691494</t>
  </si>
  <si>
    <t>0.0627376368986571</t>
  </si>
  <si>
    <t>-0.0143449598199983</t>
  </si>
  <si>
    <t>-0.101999074923451</t>
  </si>
  <si>
    <t>-0.127061644710673</t>
  </si>
  <si>
    <t>-0.0652629513409387</t>
  </si>
  <si>
    <t>-0.0581228208829558</t>
  </si>
  <si>
    <t>-0.0405358172031805</t>
  </si>
  <si>
    <t>-0.0087179609776851</t>
  </si>
  <si>
    <t>0.0149944684076276</t>
  </si>
  <si>
    <t>0.00732744497265912</t>
  </si>
  <si>
    <t>-0.0341826506362353</t>
  </si>
  <si>
    <t>0.036739623314704</t>
  </si>
  <si>
    <t>0.0496905880448339</t>
  </si>
  <si>
    <t>-0.0449985866250646</t>
  </si>
  <si>
    <t>-0.0263169957181032</t>
  </si>
  <si>
    <t>0.0667635460968472</t>
  </si>
  <si>
    <t>-0.0296769928749203</t>
  </si>
  <si>
    <t>0.00121809423521797</t>
  </si>
  <si>
    <t>0.0224231687714946</t>
  </si>
  <si>
    <t>0.0893583976392344</t>
  </si>
  <si>
    <t>-0.0955919534193353</t>
  </si>
  <si>
    <t>-0.0705854739015915</t>
  </si>
  <si>
    <t>-0.0460175204874571</t>
  </si>
  <si>
    <t>-0.054017244869488</t>
  </si>
  <si>
    <t>-0.014513474921375</t>
  </si>
  <si>
    <t>0.0827559161860936</t>
  </si>
  <si>
    <t>-0.115104318683244</t>
  </si>
  <si>
    <t>0.108077552323147</t>
  </si>
  <si>
    <t>-0.0220438812294919</t>
  </si>
  <si>
    <t>-0.0845920437785533</t>
  </si>
  <si>
    <t>-0.0785885043260111</t>
  </si>
  <si>
    <t>-0.0686876301886138</t>
  </si>
  <si>
    <t>-0.101217902366935</t>
  </si>
  <si>
    <t>0.0950360676663193</t>
  </si>
  <si>
    <t>-0.00976035919778093</t>
  </si>
  <si>
    <t>0.018855479281883</t>
  </si>
  <si>
    <t>0.00791868937898342</t>
  </si>
  <si>
    <t>0.0372564803481644</t>
  </si>
  <si>
    <t>0.0194529251957125</t>
  </si>
  <si>
    <t>-0.0484591248564856</t>
  </si>
  <si>
    <t>0.0172792170989239</t>
  </si>
  <si>
    <t>0.168810227862086</t>
  </si>
  <si>
    <t>-0.00538124040844197</t>
  </si>
  <si>
    <t>0.0155110975318093</t>
  </si>
  <si>
    <t>-0.142328411266772</t>
  </si>
  <si>
    <t>0.0993030599272252</t>
  </si>
  <si>
    <t>-0.000526728651308315</t>
  </si>
  <si>
    <t>0.0408492459923728</t>
  </si>
  <si>
    <t>0.0491535561288301</t>
  </si>
  <si>
    <t>-0.0509564704641703</t>
  </si>
  <si>
    <t>0.00773701948151085</t>
  </si>
  <si>
    <t>0.0414437867842828</t>
  </si>
  <si>
    <t>-0.0362664251419978</t>
  </si>
  <si>
    <t>0.0156154618383265</t>
  </si>
  <si>
    <t>-0.0589507880169385</t>
  </si>
  <si>
    <t>-0.036610771938608</t>
  </si>
  <si>
    <t>-0.1466795426197</t>
  </si>
  <si>
    <t>0.103622041832084</t>
  </si>
  <si>
    <t>0.0221360645164322</t>
  </si>
  <si>
    <t>-0.0408912770674744</t>
  </si>
  <si>
    <t>-0.0164790979489333</t>
  </si>
  <si>
    <t>-0.0726861491887463</t>
  </si>
  <si>
    <t>-0.0899314048403419</t>
  </si>
  <si>
    <t>0.0450607047380405</t>
  </si>
  <si>
    <t>-0.0038878111706761</t>
  </si>
  <si>
    <t>0.0107121312079213</t>
  </si>
  <si>
    <t>-0.0060791619076896</t>
  </si>
  <si>
    <t>-0.0586878390809483</t>
  </si>
  <si>
    <t>-0.0643654701923552</t>
  </si>
  <si>
    <t>-0.00643885964226015</t>
  </si>
  <si>
    <t>-0.0553822363861072</t>
  </si>
  <si>
    <t>0.0169291089359921</t>
  </si>
  <si>
    <t>-0.0849296622549022</t>
  </si>
  <si>
    <t>-0.0599895823174026</t>
  </si>
  <si>
    <t>0.0190107394144894</t>
  </si>
  <si>
    <t>-0.0319238409631452</t>
  </si>
  <si>
    <t>-0.0554773336790049</t>
  </si>
  <si>
    <t>-0.132660975880846</t>
  </si>
  <si>
    <t>-0.134858222904838</t>
  </si>
  <si>
    <t>-0.0299976298775277</t>
  </si>
  <si>
    <t>0.0833674680664465</t>
  </si>
  <si>
    <t>-0.0512121642003804</t>
  </si>
  <si>
    <t>-0.0284268679155693</t>
  </si>
  <si>
    <t>-0.0494056191355059</t>
  </si>
  <si>
    <t>-0.0471581312656562</t>
  </si>
  <si>
    <t>-0.0017791357317852</t>
  </si>
  <si>
    <t>-0.0631979979520496</t>
  </si>
  <si>
    <t>0.0874304570900223</t>
  </si>
  <si>
    <t>0.0552437134709282</t>
  </si>
  <si>
    <t>-0.0616037268781637</t>
  </si>
  <si>
    <t>-0.0768266174932714</t>
  </si>
  <si>
    <t>-0.100541797527372</t>
  </si>
  <si>
    <t>-0.11353790187361</t>
  </si>
  <si>
    <t>0.0781195446175079</t>
  </si>
  <si>
    <t>0.000562952875359557</t>
  </si>
  <si>
    <t>0.0770578289410769</t>
  </si>
  <si>
    <t>0.0340089756972086</t>
  </si>
  <si>
    <t>-0.0675965562012792</t>
  </si>
  <si>
    <t>-0.15189700623212</t>
  </si>
  <si>
    <t>0.114554747456402</t>
  </si>
  <si>
    <t>0.0150029812828734</t>
  </si>
  <si>
    <t>0.0271005606050797</t>
  </si>
  <si>
    <t>-0.00193154909834373</t>
  </si>
  <si>
    <t>0.0599710238451801</t>
  </si>
  <si>
    <t>0.0454330388404695</t>
  </si>
  <si>
    <t>-0.117800535058264</t>
  </si>
  <si>
    <t>0.0254178276749464</t>
  </si>
  <si>
    <t>0.105824530341577</t>
  </si>
  <si>
    <t>-0.00215472852163521</t>
  </si>
  <si>
    <t>0.0480107935652719</t>
  </si>
  <si>
    <t>-0.0394470860012177</t>
  </si>
  <si>
    <t>0.0351514913305928</t>
  </si>
  <si>
    <t>0.0348176553138966</t>
  </si>
  <si>
    <t>0.0207740966489806</t>
  </si>
  <si>
    <t>-0.0284201379764013</t>
  </si>
  <si>
    <t>0.0336697185689288</t>
  </si>
  <si>
    <t>-0.0206829340209552</t>
  </si>
  <si>
    <t>0.171406788533034</t>
  </si>
  <si>
    <t>0.0673298257658533</t>
  </si>
  <si>
    <t>0.0993564674221666</t>
  </si>
  <si>
    <t>-0.0518029214510663</t>
  </si>
  <si>
    <t>0.0156896959034734</t>
  </si>
  <si>
    <t>-0.0210859058189402</t>
  </si>
  <si>
    <t>-0.0362327673497738</t>
  </si>
  <si>
    <t>-0.106064385014946</t>
  </si>
  <si>
    <t>0.054947025094321</t>
  </si>
  <si>
    <t>-0.101469439277066</t>
  </si>
  <si>
    <t>-0.0799001783940223</t>
  </si>
  <si>
    <t>0.0144119240362847</t>
  </si>
  <si>
    <t>-0.0738393424452975</t>
  </si>
  <si>
    <t>-0.00636975024793676</t>
  </si>
  <si>
    <t>-0.0913678833591003</t>
  </si>
  <si>
    <t>0.108173391522832</t>
  </si>
  <si>
    <t>0.0409562700698975</t>
  </si>
  <si>
    <t>-0.0527266732985677</t>
  </si>
  <si>
    <t>0.0147368311345604</t>
  </si>
  <si>
    <t>0.0140159420498146</t>
  </si>
  <si>
    <t>0.0401930586348246</t>
  </si>
  <si>
    <t>-0.140290516078649</t>
  </si>
  <si>
    <t>-0.0234286052270602</t>
  </si>
  <si>
    <t>-0.0653002139099013</t>
  </si>
  <si>
    <t>0.0304458659715495</t>
  </si>
  <si>
    <t>0.00025380338979757</t>
  </si>
  <si>
    <t>0.0138542494581378</t>
  </si>
  <si>
    <t>0.0317484551587956</t>
  </si>
  <si>
    <t>-0.0465345249164017</t>
  </si>
  <si>
    <t>0.292931676800604</t>
  </si>
  <si>
    <t>-0.21070043694075</t>
  </si>
  <si>
    <t>0.164969124386474</t>
  </si>
  <si>
    <t>-0.212932259983411</t>
  </si>
  <si>
    <t>-0.033190372632536</t>
  </si>
  <si>
    <t>-0.118230036728845</t>
  </si>
  <si>
    <t>0.0513989768008902</t>
  </si>
  <si>
    <t>0.0185550562389082</t>
  </si>
  <si>
    <t>0.0310713540345804</t>
  </si>
  <si>
    <t>-0.0726090511881165</t>
  </si>
  <si>
    <t>-0.0467793236487972</t>
  </si>
  <si>
    <t>-0.035514855178061</t>
  </si>
  <si>
    <t>-0.011344150187082</t>
  </si>
  <si>
    <t>-0.0253850359562235</t>
  </si>
  <si>
    <t>0.0749534421950374</t>
  </si>
  <si>
    <t>-0.0443690234533096</t>
  </si>
  <si>
    <t>-0.0682327450626966</t>
  </si>
  <si>
    <t>-0.0246875975534982</t>
  </si>
  <si>
    <t>-0.0328349425391845</t>
  </si>
  <si>
    <t>0.0332395647536494</t>
  </si>
  <si>
    <t>0.0526290286618552</t>
  </si>
  <si>
    <t>-0.0185229175792286</t>
  </si>
  <si>
    <t>-0.00857937368691875</t>
  </si>
  <si>
    <t>0.0185568898927808</t>
  </si>
  <si>
    <t>-0.0882562298493832</t>
  </si>
  <si>
    <t>-0.038792073849903</t>
  </si>
  <si>
    <t>0.0818073294042546</t>
  </si>
  <si>
    <t>-0.0551371813109767</t>
  </si>
  <si>
    <t>-0.0418335685345772</t>
  </si>
  <si>
    <t>-0.0426679978615975</t>
  </si>
  <si>
    <t>0.108442773088044</t>
  </si>
  <si>
    <t>-0.0559120035201855</t>
  </si>
  <si>
    <t>0.279870201984463</t>
  </si>
  <si>
    <t>-0.195832887097107</t>
  </si>
  <si>
    <t>0.0542966378578284</t>
  </si>
  <si>
    <t>0.00249606517268103</t>
  </si>
  <si>
    <t>0.123971976143553</t>
  </si>
  <si>
    <t>-0.0713358053699913</t>
  </si>
  <si>
    <t>0.0692762357093093</t>
  </si>
  <si>
    <t>-0.0150164190411461</t>
  </si>
  <si>
    <t>-0.0566400346810028</t>
  </si>
  <si>
    <t>-0.00617692617144768</t>
  </si>
  <si>
    <t>0.0339860467889041</t>
  </si>
  <si>
    <t>-0.0227028197850127</t>
  </si>
  <si>
    <t>-0.128483255500556</t>
  </si>
  <si>
    <t>0.0793697345669428</t>
  </si>
  <si>
    <t>0.0622880892884323</t>
  </si>
  <si>
    <t>-0.0729943346007433</t>
  </si>
  <si>
    <t>-0.0541856946799626</t>
  </si>
  <si>
    <t>-0.108545365545149</t>
  </si>
  <si>
    <t>-0.0249360138150926</t>
  </si>
  <si>
    <t>0.0289445494994537</t>
  </si>
  <si>
    <t>-0.00124606160482544</t>
  </si>
  <si>
    <t>-0.023759123666006</t>
  </si>
  <si>
    <t>0.028773832732076</t>
  </si>
  <si>
    <t>0.061637202580126</t>
  </si>
  <si>
    <t>-0.0235396807369086</t>
  </si>
  <si>
    <t>-0.00540533507174949</t>
  </si>
  <si>
    <t>0.0336136129795274</t>
  </si>
  <si>
    <t>0.0302634221959706</t>
  </si>
  <si>
    <t>0.231395482939502</t>
  </si>
  <si>
    <t>0.058114685582456</t>
  </si>
  <si>
    <t>0.0245367504196912</t>
  </si>
  <si>
    <t>0.0894459228301751</t>
  </si>
  <si>
    <t>0.129157664391813</t>
  </si>
  <si>
    <t>0.0252621830950542</t>
  </si>
  <si>
    <t>-0.0165927061767598</t>
  </si>
  <si>
    <t>-0.141610042624272</t>
  </si>
  <si>
    <t>-0.0317422785527286</t>
  </si>
  <si>
    <t>-0.0894797546246788</t>
  </si>
  <si>
    <t>0.012819386246271</t>
  </si>
  <si>
    <t>0.0889818642330261</t>
  </si>
  <si>
    <t>-0.101346486200452</t>
  </si>
  <si>
    <t>-0.0178464460095126</t>
  </si>
  <si>
    <t>0.0461957712947479</t>
  </si>
  <si>
    <t>-0.0575870666704417</t>
  </si>
  <si>
    <t>-0.0258962389051658</t>
  </si>
  <si>
    <t>0.0349152708757256</t>
  </si>
  <si>
    <t>0.0324836756273637</t>
  </si>
  <si>
    <t>-0.0445189618383853</t>
  </si>
  <si>
    <t>-0.0272024739956686</t>
  </si>
  <si>
    <t>0.0257849366076789</t>
  </si>
  <si>
    <t>0.0279420210856964</t>
  </si>
  <si>
    <t>-0.0189962647037544</t>
  </si>
  <si>
    <t>0.0267248217348512</t>
  </si>
  <si>
    <t>0.0835514247017112</t>
  </si>
  <si>
    <t>-0.083599558654938</t>
  </si>
  <si>
    <t>-0.0356159952205629</t>
  </si>
  <si>
    <t>-0.0660461990450382</t>
  </si>
  <si>
    <t>-0.0623690484251281</t>
  </si>
  <si>
    <t>0.0154267147969351</t>
  </si>
  <si>
    <t>-0.00701013691239689</t>
  </si>
  <si>
    <t>0.266975724736657</t>
  </si>
  <si>
    <t>-0.0918363331231898</t>
  </si>
  <si>
    <t>-0.100896737868078</t>
  </si>
  <si>
    <t>-0.0671132942054887</t>
  </si>
  <si>
    <t>-0.00451614174628376</t>
  </si>
  <si>
    <t>-0.0253937102893072</t>
  </si>
  <si>
    <t>0.0551288991825574</t>
  </si>
  <si>
    <t>0.0266583722723917</t>
  </si>
  <si>
    <t>-0.107722337584718</t>
  </si>
  <si>
    <t>-0.0172148289106393</t>
  </si>
  <si>
    <t>0.0563120458951761</t>
  </si>
  <si>
    <t>0.0011162800489917</t>
  </si>
  <si>
    <t>0.0686620342059808</t>
  </si>
  <si>
    <t>-0.0208198658708832</t>
  </si>
  <si>
    <t>-0.0113059715953414</t>
  </si>
  <si>
    <t>0.11463865687127</t>
  </si>
  <si>
    <t>0.108924194314793</t>
  </si>
  <si>
    <t>0.0740783245846924</t>
  </si>
  <si>
    <t>-0.0303491239038921</t>
  </si>
  <si>
    <t>-0.0223020652789334</t>
  </si>
  <si>
    <t>0.0271230051243387</t>
  </si>
  <si>
    <t>0.0336873820786166</t>
  </si>
  <si>
    <t>0.0505639855328471</t>
  </si>
  <si>
    <t>-0.0338952825694391</t>
  </si>
  <si>
    <t>-0.0913111732888462</t>
  </si>
  <si>
    <t>0.0790847858933569</t>
  </si>
  <si>
    <t>0.0150499536804304</t>
  </si>
  <si>
    <t>0.0132368038837649</t>
  </si>
  <si>
    <t>First-han photographs</t>
  </si>
  <si>
    <t>First- hand measurements</t>
  </si>
  <si>
    <t>Renesto et al. (2020)</t>
  </si>
  <si>
    <t>Klein et al. (2020)</t>
  </si>
  <si>
    <t>Sander et al. (2021)</t>
  </si>
  <si>
    <t>3D model + Bindellini et al. (2021)</t>
  </si>
  <si>
    <t>Yin et al. (2000)</t>
  </si>
  <si>
    <t>Maisch et al. (2006)</t>
  </si>
  <si>
    <t>Chen et al. (2007)</t>
  </si>
  <si>
    <t>Nicholls et al. (2003)</t>
  </si>
  <si>
    <t>Xiaofeng et al. (2008)</t>
  </si>
  <si>
    <t>Xiaofeng et al. (2008) + dataset of Gutarra et al. (2023)</t>
  </si>
  <si>
    <t>Maisch &amp; Reisdorf (2006)</t>
  </si>
  <si>
    <t>Maxwell &amp; Cortés (2020)</t>
  </si>
  <si>
    <t>Bennett et al. (2012)</t>
  </si>
  <si>
    <t>Massare &amp; Lomax (2016)</t>
  </si>
  <si>
    <t>Lomax &amp; Sachs (2017)</t>
  </si>
  <si>
    <t>Srdic et al. (2019)</t>
  </si>
  <si>
    <t>First-hand photographs and Maxwell &amp; Cortés (2020)</t>
  </si>
  <si>
    <t>First-hand measurments and first-hand photographs</t>
  </si>
  <si>
    <t>First-hand measurements and first-hand photographs</t>
  </si>
  <si>
    <t>Hauff</t>
  </si>
  <si>
    <t>First-hand photogrpahs and Sander et al. (2011)</t>
  </si>
  <si>
    <t>Shang &amp; Li (2009) and and first-hand photographs</t>
  </si>
  <si>
    <t>Li&amp;You (2002) and first-hand photographs</t>
  </si>
  <si>
    <t xml:space="preserve">NHMUK PV OR 2013b </t>
  </si>
  <si>
    <t>First-hand emeasurements and photographs</t>
  </si>
  <si>
    <t>ROM 47696</t>
  </si>
  <si>
    <t>GPIT_RE_9412; ROM 47696; SMNS 14931; SMNS 81842</t>
  </si>
  <si>
    <t>Mixosaurids</t>
  </si>
  <si>
    <t>Cymbospondylids</t>
  </si>
  <si>
    <t>LEICT G454.1951.5</t>
  </si>
  <si>
    <t xml:space="preserve">BRLSI M3555 </t>
  </si>
  <si>
    <t>Lomax et al. (2017)</t>
  </si>
  <si>
    <t xml:space="preserve">UNM.G.2017.1 </t>
  </si>
  <si>
    <t>non-parvipelvian_merriamosaurians</t>
  </si>
  <si>
    <t>Based on measurements from Lomax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</si>
</sst>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)_ ;_ * \(#,##0.00\)_ ;_ * &quot;-&quot;??_)_ ;_ @_ "/>
    <numFmt numFmtId="164" formatCode="0.0"/>
    <numFmt numFmtId="165" formatCode="0.0000000"/>
    <numFmt numFmtId="166" formatCode="0.000000000"/>
    <numFmt numFmtId="167" formatCode="0.0000000000"/>
  </numFmts>
  <fonts count="24" x14ac:knownFonts="1"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2" tint="-0.749992370372631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8"/>
      <color rgb="FF44546A"/>
      <name val="Calibri Light"/>
      <family val="2"/>
    </font>
    <font>
      <sz val="12"/>
      <color rgb="FF000000"/>
      <name val="Calibri"/>
      <family val="2"/>
    </font>
    <font>
      <i/>
      <sz val="10"/>
      <color rgb="FF000000"/>
      <name val="Tahoma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i/>
      <sz val="10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 vertical="center"/>
    </xf>
    <xf numFmtId="164" fontId="6" fillId="0" borderId="0" xfId="0" quotePrefix="1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165" fontId="6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2" borderId="0" xfId="0" applyFont="1" applyFill="1" applyAlignment="1">
      <alignment horizontal="center" vertical="center"/>
    </xf>
    <xf numFmtId="164" fontId="5" fillId="0" borderId="0" xfId="0" quotePrefix="1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9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/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0" fontId="22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2E5DEF"/>
      <color rgb="FF2FC9FB"/>
      <color rgb="FFDAF55D"/>
      <color rgb="FF64E68D"/>
      <color rgb="FFC2DA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oinelaboury/EDDy%20Lab%20Dropbox/Antoine%20Laboury/ITEM%20project/Analyses/Disparity_analyses/ITEM_disparity_measurements.xlsx" TargetMode="External"/><Relationship Id="rId1" Type="http://schemas.openxmlformats.org/officeDocument/2006/relationships/externalLinkPath" Target="/Users/antoinelaboury/EDDy%20Lab%20Dropbox/Antoine%20Laboury/ITEM%20project/Analyses/Disparity_analyses/ITEM_disparity_measur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hthyosauria"/>
      <sheetName val="Ichthyosaurian_traits"/>
      <sheetName val="Ichthyo_Brachial_Crural_Index"/>
      <sheetName val=" Ichthyosauria centra height"/>
      <sheetName val="Feuil5"/>
      <sheetName val="Ichthyosaurian_size"/>
      <sheetName val="FAD-LAD huang et al 2019"/>
      <sheetName val="Eosauropterygia"/>
      <sheetName val="Eosauropterygian_traits"/>
      <sheetName val="Eosaurop_dorsal_centra_height"/>
      <sheetName val="Eosauropterygian_size"/>
      <sheetName val="Eosauropt_Brachial_Crural_Index"/>
      <sheetName val="List of valid plesiosaurs"/>
      <sheetName val="Feuil1"/>
    </sheetNames>
    <sheetDataSet>
      <sheetData sheetId="0">
        <row r="13">
          <cell r="F13">
            <v>189.47</v>
          </cell>
          <cell r="AT13" t="str">
            <v>NA</v>
          </cell>
          <cell r="BF13">
            <v>0.68638834644006974</v>
          </cell>
          <cell r="BG13" t="str">
            <v>NA</v>
          </cell>
          <cell r="BH13">
            <v>0</v>
          </cell>
          <cell r="BI13" t="str">
            <v>NA</v>
          </cell>
          <cell r="BM13">
            <v>0.55556681700704402</v>
          </cell>
          <cell r="BN13">
            <v>4.329518462535089E-2</v>
          </cell>
          <cell r="BO13">
            <v>0.10524934383202099</v>
          </cell>
          <cell r="BP13">
            <v>5.2040595983588858E-2</v>
          </cell>
          <cell r="BQ13" t="str">
            <v>NA</v>
          </cell>
          <cell r="BR13">
            <v>0.55306380957407508</v>
          </cell>
          <cell r="BS13">
            <v>3.5520135113738326E-2</v>
          </cell>
          <cell r="BT13">
            <v>0.63654268206740994</v>
          </cell>
          <cell r="BU13">
            <v>2.4009077954293558E-2</v>
          </cell>
          <cell r="BV13" t="str">
            <v>NA</v>
          </cell>
          <cell r="BW13" t="str">
            <v>NA</v>
          </cell>
          <cell r="BX13">
            <v>9.7535229851691566E-2</v>
          </cell>
          <cell r="BY13" t="str">
            <v>NA</v>
          </cell>
          <cell r="BZ13" t="str">
            <v>NA</v>
          </cell>
          <cell r="CC13" t="str">
            <v>NA</v>
          </cell>
          <cell r="CH13" t="str">
            <v>NA</v>
          </cell>
          <cell r="CI13" t="str">
            <v>NA</v>
          </cell>
          <cell r="CJ13" t="str">
            <v>NA</v>
          </cell>
          <cell r="CK13" t="str">
            <v>NA</v>
          </cell>
          <cell r="CL13" t="str">
            <v>NA</v>
          </cell>
          <cell r="CM13" t="str">
            <v>NA</v>
          </cell>
          <cell r="CN13" t="str">
            <v>NA</v>
          </cell>
          <cell r="CO13" t="str">
            <v>NA</v>
          </cell>
          <cell r="CP13" t="str">
            <v>NA</v>
          </cell>
          <cell r="CQ13" t="str">
            <v>NA</v>
          </cell>
          <cell r="CR13" t="str">
            <v>NA</v>
          </cell>
        </row>
        <row r="14">
          <cell r="F14">
            <v>175.36</v>
          </cell>
          <cell r="AT14">
            <v>27.37</v>
          </cell>
          <cell r="BF14">
            <v>0.70392335766423353</v>
          </cell>
          <cell r="BG14" t="str">
            <v>NA</v>
          </cell>
          <cell r="BH14">
            <v>0</v>
          </cell>
          <cell r="BI14">
            <v>3.1260523066561907E-2</v>
          </cell>
          <cell r="BM14">
            <v>0.59108766415983827</v>
          </cell>
          <cell r="BN14">
            <v>4.4829862569765351E-2</v>
          </cell>
          <cell r="BO14">
            <v>0.1202317720907774</v>
          </cell>
          <cell r="BP14">
            <v>5.0531116845706055E-2</v>
          </cell>
          <cell r="BQ14" t="str">
            <v>NA</v>
          </cell>
          <cell r="BR14">
            <v>0.55559990875912413</v>
          </cell>
          <cell r="BS14">
            <v>6.1701642335766423E-2</v>
          </cell>
          <cell r="BT14">
            <v>0.53859968942474634</v>
          </cell>
          <cell r="BU14" t="str">
            <v>NA</v>
          </cell>
          <cell r="BV14">
            <v>0.10857664233576642</v>
          </cell>
          <cell r="BW14" t="str">
            <v>NA</v>
          </cell>
          <cell r="BX14">
            <v>6.8088503649635035E-2</v>
          </cell>
          <cell r="BY14" t="str">
            <v>NA</v>
          </cell>
          <cell r="BZ14" t="str">
            <v>NA</v>
          </cell>
          <cell r="CC14" t="str">
            <v>NA</v>
          </cell>
          <cell r="CH14" t="str">
            <v>NA</v>
          </cell>
          <cell r="CI14" t="str">
            <v>NA</v>
          </cell>
          <cell r="CJ14" t="str">
            <v>NA</v>
          </cell>
          <cell r="CK14" t="str">
            <v>NA</v>
          </cell>
          <cell r="CL14">
            <v>0.74607234198027039</v>
          </cell>
          <cell r="CM14">
            <v>0.15607892335766424</v>
          </cell>
          <cell r="CN14">
            <v>0.94921446839605406</v>
          </cell>
          <cell r="CO14">
            <v>0.71596474045053859</v>
          </cell>
          <cell r="CP14">
            <v>0.74534161490683226</v>
          </cell>
          <cell r="CQ14">
            <v>0.93046033300685593</v>
          </cell>
          <cell r="CR14">
            <v>0.35100548446069468</v>
          </cell>
        </row>
        <row r="15">
          <cell r="F15">
            <v>171.96</v>
          </cell>
          <cell r="AT15">
            <v>21.75</v>
          </cell>
          <cell r="BF15">
            <v>0.68126308443824146</v>
          </cell>
          <cell r="BG15">
            <v>0.1532333100721098</v>
          </cell>
          <cell r="BH15" t="str">
            <v>NA</v>
          </cell>
          <cell r="BI15" t="str">
            <v>NA</v>
          </cell>
          <cell r="BM15" t="str">
            <v>NA</v>
          </cell>
          <cell r="BN15" t="str">
            <v>NA</v>
          </cell>
          <cell r="BO15" t="str">
            <v>NA</v>
          </cell>
          <cell r="BP15" t="str">
            <v>NA</v>
          </cell>
          <cell r="BQ15" t="str">
            <v>NA</v>
          </cell>
          <cell r="BR15">
            <v>0.58129797627355195</v>
          </cell>
          <cell r="BS15">
            <v>3.2798325191905092E-2</v>
          </cell>
          <cell r="BT15" t="str">
            <v>NA</v>
          </cell>
          <cell r="BU15" t="str">
            <v>NA</v>
          </cell>
          <cell r="BV15" t="str">
            <v>NA</v>
          </cell>
          <cell r="BW15" t="str">
            <v>NA</v>
          </cell>
          <cell r="BX15">
            <v>6.7748313561293322E-2</v>
          </cell>
          <cell r="BY15" t="str">
            <v>NA</v>
          </cell>
          <cell r="BZ15" t="str">
            <v>NA</v>
          </cell>
          <cell r="CC15" t="str">
            <v>NA</v>
          </cell>
          <cell r="CH15" t="str">
            <v>NA</v>
          </cell>
          <cell r="CI15">
            <v>9.5890688259109305E-2</v>
          </cell>
          <cell r="CJ15" t="str">
            <v>NA</v>
          </cell>
          <cell r="CK15" t="str">
            <v>NA</v>
          </cell>
          <cell r="CL15" t="str">
            <v>NA</v>
          </cell>
          <cell r="CM15">
            <v>0.12648290300069784</v>
          </cell>
          <cell r="CN15">
            <v>0.79999999999999993</v>
          </cell>
          <cell r="CO15" t="str">
            <v>NA</v>
          </cell>
          <cell r="CP15">
            <v>0.64767816091954022</v>
          </cell>
          <cell r="CQ15" t="str">
            <v>NA</v>
          </cell>
          <cell r="CR15">
            <v>0.39700374531835203</v>
          </cell>
          <cell r="CS15" t="str">
            <v>NA</v>
          </cell>
        </row>
        <row r="16">
          <cell r="F16">
            <v>179.33</v>
          </cell>
          <cell r="AT16">
            <v>27.2</v>
          </cell>
          <cell r="BF16">
            <v>0.68716890648525064</v>
          </cell>
          <cell r="BG16" t="str">
            <v>NA</v>
          </cell>
          <cell r="BH16">
            <v>0</v>
          </cell>
          <cell r="BI16">
            <v>2.4623655913978495E-2</v>
          </cell>
          <cell r="BM16">
            <v>0.55053763440860215</v>
          </cell>
          <cell r="BN16">
            <v>3.4690799396681751E-2</v>
          </cell>
          <cell r="BO16">
            <v>9.0210229055538119E-2</v>
          </cell>
          <cell r="BP16">
            <v>3.6319758672699848E-2</v>
          </cell>
          <cell r="BQ16" t="str">
            <v>NA</v>
          </cell>
          <cell r="BR16">
            <v>0.57391401327162217</v>
          </cell>
          <cell r="BS16">
            <v>3.8476551608765959E-2</v>
          </cell>
          <cell r="BT16">
            <v>0.74374792900326026</v>
          </cell>
          <cell r="BU16">
            <v>3.4015502146880049E-3</v>
          </cell>
          <cell r="BV16">
            <v>0.12184241342775888</v>
          </cell>
          <cell r="BW16" t="str">
            <v>NA</v>
          </cell>
          <cell r="BX16">
            <v>6.1506719455751958E-2</v>
          </cell>
          <cell r="BY16">
            <v>1.97</v>
          </cell>
          <cell r="BZ16">
            <v>2.419</v>
          </cell>
          <cell r="CC16" t="str">
            <v>NA</v>
          </cell>
          <cell r="CH16" t="str">
            <v>NA</v>
          </cell>
          <cell r="CI16" t="str">
            <v>NA</v>
          </cell>
          <cell r="CJ16" t="str">
            <v>NA</v>
          </cell>
          <cell r="CK16" t="str">
            <v>NA</v>
          </cell>
          <cell r="CL16">
            <v>0.5404411764705882</v>
          </cell>
          <cell r="CM16">
            <v>0.15167568170412088</v>
          </cell>
          <cell r="CN16">
            <v>0.84264705882352953</v>
          </cell>
          <cell r="CO16">
            <v>0.74625850340136057</v>
          </cell>
          <cell r="CP16" t="str">
            <v>NA</v>
          </cell>
          <cell r="CQ16">
            <v>0.69727891156462585</v>
          </cell>
          <cell r="CR16" t="str">
            <v>NA</v>
          </cell>
          <cell r="CS16">
            <v>0.43710910354412785</v>
          </cell>
        </row>
        <row r="17">
          <cell r="F17">
            <v>119.89</v>
          </cell>
          <cell r="AT17">
            <v>15.34</v>
          </cell>
          <cell r="BF17">
            <v>0.67361748269246813</v>
          </cell>
          <cell r="BG17">
            <v>0.20435399115856201</v>
          </cell>
          <cell r="BH17">
            <v>0</v>
          </cell>
          <cell r="BI17">
            <v>2.5735885475309635E-2</v>
          </cell>
          <cell r="BM17">
            <v>0.56273122084606719</v>
          </cell>
          <cell r="BN17">
            <v>4.3533713119632687E-2</v>
          </cell>
          <cell r="BO17">
            <v>0.10760823875577974</v>
          </cell>
          <cell r="BP17">
            <v>4.3873820253379818E-2</v>
          </cell>
          <cell r="BQ17">
            <v>2.1489659709199912E-3</v>
          </cell>
          <cell r="BR17" t="str">
            <v>NA</v>
          </cell>
          <cell r="BS17" t="str">
            <v>NA</v>
          </cell>
          <cell r="BT17">
            <v>0.79869667262838351</v>
          </cell>
          <cell r="BU17">
            <v>3.536575193927767E-2</v>
          </cell>
          <cell r="BV17">
            <v>0.13270497956460089</v>
          </cell>
          <cell r="BW17">
            <v>2.5690216031362081E-2</v>
          </cell>
          <cell r="BX17">
            <v>5.4383184585870374E-2</v>
          </cell>
          <cell r="BY17">
            <v>1.601</v>
          </cell>
          <cell r="BZ17">
            <v>1.9550000000000001</v>
          </cell>
          <cell r="CC17" t="str">
            <v>NA</v>
          </cell>
          <cell r="CH17">
            <v>0.77858484658735139</v>
          </cell>
          <cell r="CI17">
            <v>9.0851596743894814E-2</v>
          </cell>
          <cell r="CJ17" t="str">
            <v>NA</v>
          </cell>
          <cell r="CK17" t="str">
            <v>NA</v>
          </cell>
          <cell r="CL17">
            <v>0.55606258148631027</v>
          </cell>
          <cell r="CM17">
            <v>0.12795062140295271</v>
          </cell>
          <cell r="CN17">
            <v>0.8715775749674054</v>
          </cell>
          <cell r="CO17">
            <v>0.79249706916764362</v>
          </cell>
          <cell r="CP17">
            <v>0.64159061277705354</v>
          </cell>
          <cell r="CQ17">
            <v>0.74560375146541624</v>
          </cell>
          <cell r="CR17" t="str">
            <v>NA</v>
          </cell>
          <cell r="CS17" t="str">
            <v>NA</v>
          </cell>
        </row>
        <row r="18">
          <cell r="F18">
            <v>160.5</v>
          </cell>
          <cell r="AT18">
            <v>24.15</v>
          </cell>
          <cell r="BF18">
            <v>0.65688473520249224</v>
          </cell>
          <cell r="BG18" t="str">
            <v>NA</v>
          </cell>
          <cell r="BH18">
            <v>0</v>
          </cell>
          <cell r="BI18">
            <v>2.6030769230769232E-2</v>
          </cell>
          <cell r="BM18">
            <v>0.52110769230769238</v>
          </cell>
          <cell r="BN18">
            <v>2.772691603452786E-2</v>
          </cell>
          <cell r="BO18">
            <v>6.0998417493885772E-2</v>
          </cell>
          <cell r="BP18">
            <v>2.8119278053884384E-2</v>
          </cell>
          <cell r="BQ18" t="str">
            <v>NA</v>
          </cell>
          <cell r="BR18">
            <v>0.52878504672897197</v>
          </cell>
          <cell r="BS18">
            <v>4.9221183800623056E-2</v>
          </cell>
          <cell r="BT18">
            <v>0.7918575127786609</v>
          </cell>
          <cell r="BU18">
            <v>3.2710280373831772E-2</v>
          </cell>
          <cell r="BV18">
            <v>0.14211838006230529</v>
          </cell>
          <cell r="BW18" t="str">
            <v>NA</v>
          </cell>
          <cell r="BX18">
            <v>7.4330218068535819E-2</v>
          </cell>
          <cell r="BY18">
            <v>2.3420000000000001</v>
          </cell>
          <cell r="BZ18">
            <v>2.681</v>
          </cell>
          <cell r="CC18" t="str">
            <v>NA</v>
          </cell>
          <cell r="CH18">
            <v>0.60162902628656045</v>
          </cell>
          <cell r="CI18">
            <v>5.6734542761940017E-2</v>
          </cell>
          <cell r="CJ18">
            <v>0.35259255391363381</v>
          </cell>
          <cell r="CK18">
            <v>0.45502845804396641</v>
          </cell>
          <cell r="CL18">
            <v>0.53954451345755694</v>
          </cell>
          <cell r="CM18">
            <v>0.15046728971962617</v>
          </cell>
          <cell r="CN18">
            <v>0.79834368530020716</v>
          </cell>
          <cell r="CO18">
            <v>0.80276285495011523</v>
          </cell>
          <cell r="CP18">
            <v>0.60144927536231885</v>
          </cell>
          <cell r="CQ18">
            <v>0.75065234075211063</v>
          </cell>
          <cell r="CR18" t="str">
            <v>NA</v>
          </cell>
          <cell r="CS18" t="str">
            <v>NA</v>
          </cell>
        </row>
        <row r="19">
          <cell r="F19">
            <v>208</v>
          </cell>
          <cell r="AT19">
            <v>27.84</v>
          </cell>
          <cell r="BF19">
            <v>0.69942307692307693</v>
          </cell>
          <cell r="BG19" t="str">
            <v>NA</v>
          </cell>
          <cell r="BH19">
            <v>0</v>
          </cell>
          <cell r="BI19" t="str">
            <v>NA</v>
          </cell>
          <cell r="BM19">
            <v>0.55556632578878495</v>
          </cell>
          <cell r="BN19">
            <v>3.0866158407454471E-2</v>
          </cell>
          <cell r="BO19">
            <v>7.940615636066467E-2</v>
          </cell>
          <cell r="BP19">
            <v>4.5425667090216011E-2</v>
          </cell>
          <cell r="BQ19" t="str">
            <v>NA</v>
          </cell>
          <cell r="BR19">
            <v>0.57942307692307693</v>
          </cell>
          <cell r="BS19">
            <v>3.6490384615384612E-2</v>
          </cell>
          <cell r="BT19" t="str">
            <v>NA</v>
          </cell>
          <cell r="BU19" t="str">
            <v>NA</v>
          </cell>
          <cell r="BV19" t="str">
            <v>NA</v>
          </cell>
          <cell r="BW19">
            <v>2.0769230769230769E-2</v>
          </cell>
          <cell r="BX19">
            <v>7.1105769230769222E-2</v>
          </cell>
          <cell r="BY19">
            <v>2.617</v>
          </cell>
          <cell r="BZ19">
            <v>2.67</v>
          </cell>
          <cell r="CC19" t="str">
            <v>NA</v>
          </cell>
          <cell r="CH19" t="str">
            <v>NA</v>
          </cell>
          <cell r="CI19" t="str">
            <v>NA</v>
          </cell>
          <cell r="CJ19" t="str">
            <v>NA</v>
          </cell>
          <cell r="CK19" t="str">
            <v>NA</v>
          </cell>
          <cell r="CL19">
            <v>0.49317528735632188</v>
          </cell>
          <cell r="CM19">
            <v>0.13384615384615384</v>
          </cell>
          <cell r="CN19">
            <v>0.85237068965517249</v>
          </cell>
          <cell r="CO19">
            <v>0.90451565914056808</v>
          </cell>
          <cell r="CP19">
            <v>0.70028735632183903</v>
          </cell>
          <cell r="CQ19">
            <v>0.87836853605243992</v>
          </cell>
          <cell r="CR19" t="str">
            <v>NA</v>
          </cell>
          <cell r="CS19" t="str">
            <v>NA</v>
          </cell>
        </row>
        <row r="20">
          <cell r="F20">
            <v>167.67</v>
          </cell>
          <cell r="AT20">
            <v>25.75</v>
          </cell>
          <cell r="BF20">
            <v>0.68008588298443373</v>
          </cell>
          <cell r="BG20" t="str">
            <v>NA</v>
          </cell>
          <cell r="BH20">
            <v>0</v>
          </cell>
          <cell r="BI20">
            <v>1.8205759432071908E-2</v>
          </cell>
          <cell r="BM20">
            <v>0.60348084960210691</v>
          </cell>
          <cell r="BN20">
            <v>3.3456790123456787E-2</v>
          </cell>
          <cell r="BO20">
            <v>9.522136331693605E-2</v>
          </cell>
          <cell r="BP20">
            <v>4.617283950617284E-2</v>
          </cell>
          <cell r="BQ20" t="str">
            <v>NA</v>
          </cell>
          <cell r="BR20">
            <v>0.50348899624261945</v>
          </cell>
          <cell r="BS20">
            <v>6.9481720045327142E-2</v>
          </cell>
          <cell r="BT20">
            <v>0.79293970954804116</v>
          </cell>
          <cell r="BU20">
            <v>3.3876066082185248E-2</v>
          </cell>
          <cell r="BV20">
            <v>0.11612095186974414</v>
          </cell>
          <cell r="BW20" t="str">
            <v>NA</v>
          </cell>
          <cell r="BX20">
            <v>6.524721178505398E-2</v>
          </cell>
          <cell r="BY20">
            <v>1.8</v>
          </cell>
          <cell r="BZ20">
            <v>2.2890000000000001</v>
          </cell>
          <cell r="CC20">
            <v>2.3195458231954578</v>
          </cell>
          <cell r="CH20">
            <v>0.71737184068077831</v>
          </cell>
          <cell r="CI20">
            <v>7.0287408721651359E-2</v>
          </cell>
          <cell r="CJ20">
            <v>0.33749999999999997</v>
          </cell>
          <cell r="CK20">
            <v>0.46874306941672211</v>
          </cell>
          <cell r="CL20">
            <v>0.55533980582524278</v>
          </cell>
          <cell r="CM20">
            <v>0.15357547563666726</v>
          </cell>
          <cell r="CN20">
            <v>0.85126213592233013</v>
          </cell>
          <cell r="CO20">
            <v>0.79930069930069925</v>
          </cell>
          <cell r="CP20">
            <v>0.75246601941747582</v>
          </cell>
          <cell r="CQ20">
            <v>0.8275524475524475</v>
          </cell>
          <cell r="CR20">
            <v>0.39179764754866248</v>
          </cell>
          <cell r="CS20">
            <v>0.4538504568338616</v>
          </cell>
        </row>
        <row r="21">
          <cell r="F21">
            <v>191.36</v>
          </cell>
          <cell r="AT21">
            <v>30.79</v>
          </cell>
          <cell r="BF21">
            <v>0.66518081103678928</v>
          </cell>
          <cell r="BH21">
            <v>0</v>
          </cell>
          <cell r="BI21">
            <v>4.0168213457076572E-2</v>
          </cell>
          <cell r="BL21" t="str">
            <v>NA</v>
          </cell>
          <cell r="BM21">
            <v>0.55128576952822894</v>
          </cell>
          <cell r="BN21">
            <v>6.7831395042887974E-2</v>
          </cell>
          <cell r="BO21">
            <v>0.16829873351612482</v>
          </cell>
          <cell r="BP21">
            <v>6.025364416144819E-2</v>
          </cell>
          <cell r="BR21">
            <v>0.52346362876254182</v>
          </cell>
          <cell r="BS21">
            <v>5.2518812709030104E-2</v>
          </cell>
          <cell r="BT21">
            <v>0.58642187283772684</v>
          </cell>
          <cell r="BU21">
            <v>5.6438127090301E-3</v>
          </cell>
          <cell r="BV21" t="str">
            <v>NA</v>
          </cell>
          <cell r="BX21">
            <v>0.12860576923076922</v>
          </cell>
          <cell r="BY21">
            <v>2.8530000000000002</v>
          </cell>
          <cell r="BZ21">
            <v>1.84</v>
          </cell>
          <cell r="CC21">
            <v>2.4155844155844157</v>
          </cell>
          <cell r="CH21" t="str">
            <v>NA</v>
          </cell>
          <cell r="CI21" t="str">
            <v>NA</v>
          </cell>
          <cell r="CL21" t="str">
            <v>NA</v>
          </cell>
          <cell r="CM21">
            <v>0.16090091973244144</v>
          </cell>
          <cell r="CN21">
            <v>0.82656706722962003</v>
          </cell>
          <cell r="CO21" t="str">
            <v>NA</v>
          </cell>
          <cell r="CP21">
            <v>0.59434881455017863</v>
          </cell>
          <cell r="CQ21" t="str">
            <v>NA</v>
          </cell>
          <cell r="CS21" t="str">
            <v>NA</v>
          </cell>
        </row>
        <row r="22">
          <cell r="F22">
            <v>224.97</v>
          </cell>
          <cell r="AT22">
            <v>42.48</v>
          </cell>
          <cell r="BF22">
            <v>0.68973640929901758</v>
          </cell>
          <cell r="BH22">
            <v>0</v>
          </cell>
          <cell r="BI22">
            <v>4.1622329540803797E-2</v>
          </cell>
          <cell r="BL22">
            <v>0.45391667348776293</v>
          </cell>
          <cell r="BM22" t="str">
            <v>NA</v>
          </cell>
          <cell r="BN22" t="str">
            <v>NA</v>
          </cell>
          <cell r="BO22" t="str">
            <v>NA</v>
          </cell>
          <cell r="BP22" t="str">
            <v>NA</v>
          </cell>
          <cell r="BR22">
            <v>0.52215851002355873</v>
          </cell>
          <cell r="BS22">
            <v>4.2094501489087437E-2</v>
          </cell>
          <cell r="BT22">
            <v>0.55323841824951603</v>
          </cell>
          <cell r="BU22">
            <v>2.3780948570920567E-2</v>
          </cell>
          <cell r="BV22" t="str">
            <v>NA</v>
          </cell>
          <cell r="BX22">
            <v>0.10801440192025603</v>
          </cell>
          <cell r="BY22">
            <v>3.87</v>
          </cell>
          <cell r="BZ22">
            <v>1.71</v>
          </cell>
          <cell r="CC22">
            <v>1.9433198380566801</v>
          </cell>
          <cell r="CH22" t="str">
            <v>NA</v>
          </cell>
          <cell r="CI22" t="str">
            <v>NA</v>
          </cell>
          <cell r="CL22" t="str">
            <v>NA</v>
          </cell>
          <cell r="CM22">
            <v>0.18882517669022536</v>
          </cell>
          <cell r="CN22">
            <v>0.84016007532956682</v>
          </cell>
          <cell r="CO22" t="str">
            <v>NA</v>
          </cell>
          <cell r="CP22">
            <v>0.66454802259887014</v>
          </cell>
          <cell r="CQ22" t="str">
            <v>NA</v>
          </cell>
          <cell r="CS22" t="str">
            <v>NA</v>
          </cell>
        </row>
        <row r="23">
          <cell r="F23">
            <v>197.75</v>
          </cell>
          <cell r="AT23" t="str">
            <v>NA</v>
          </cell>
          <cell r="BF23">
            <v>0.66437420986093554</v>
          </cell>
          <cell r="BH23">
            <v>0</v>
          </cell>
          <cell r="BI23">
            <v>3.0561512965490346E-2</v>
          </cell>
          <cell r="BL23" t="str">
            <v>NA</v>
          </cell>
          <cell r="BM23">
            <v>0.55624878143887702</v>
          </cell>
          <cell r="BN23">
            <v>6.0858691121300545E-2</v>
          </cell>
          <cell r="BO23">
            <v>0.14699219733199095</v>
          </cell>
          <cell r="BP23">
            <v>5.2157148812005005E-2</v>
          </cell>
          <cell r="BR23">
            <v>0.5205562579013906</v>
          </cell>
          <cell r="BS23">
            <v>4.6826801517067002E-2</v>
          </cell>
          <cell r="BT23">
            <v>0.62951003235648828</v>
          </cell>
          <cell r="BU23">
            <v>9.9620733249051827E-3</v>
          </cell>
          <cell r="BV23">
            <v>0.1122629582806574</v>
          </cell>
          <cell r="BX23">
            <v>0.1384070796460177</v>
          </cell>
          <cell r="BY23">
            <v>2.4500000000000002</v>
          </cell>
          <cell r="BZ23">
            <v>1.46</v>
          </cell>
          <cell r="CC23">
            <v>2.2985714285714285</v>
          </cell>
          <cell r="CH23">
            <v>0.50846113429758211</v>
          </cell>
          <cell r="CI23">
            <v>7.5609925351679833E-2</v>
          </cell>
          <cell r="CL23" t="str">
            <v>NA</v>
          </cell>
          <cell r="CM23" t="str">
            <v>NA</v>
          </cell>
          <cell r="CN23" t="str">
            <v>NA</v>
          </cell>
          <cell r="CO23">
            <v>0.78429602888086636</v>
          </cell>
          <cell r="CP23" t="str">
            <v>NA</v>
          </cell>
          <cell r="CQ23">
            <v>0.7165613718411552</v>
          </cell>
          <cell r="CS23">
            <v>0.41409691629955953</v>
          </cell>
        </row>
        <row r="24">
          <cell r="F24">
            <v>205</v>
          </cell>
          <cell r="AT24">
            <v>33.32</v>
          </cell>
          <cell r="BF24">
            <v>0.72034146341463412</v>
          </cell>
          <cell r="BH24">
            <v>0</v>
          </cell>
          <cell r="BI24">
            <v>2.4656520331220799E-2</v>
          </cell>
          <cell r="BL24" t="str">
            <v>NA</v>
          </cell>
          <cell r="BM24">
            <v>0.61992875977240136</v>
          </cell>
          <cell r="BN24">
            <v>4.4675949113492937E-2</v>
          </cell>
          <cell r="BO24">
            <v>0.12927536231884057</v>
          </cell>
          <cell r="BP24">
            <v>4.0518882099569269E-2</v>
          </cell>
          <cell r="BR24" t="str">
            <v>NA</v>
          </cell>
          <cell r="BS24" t="str">
            <v>NA</v>
          </cell>
          <cell r="BT24">
            <v>0.68164898161792198</v>
          </cell>
          <cell r="BU24" t="str">
            <v>NA</v>
          </cell>
          <cell r="BV24" t="str">
            <v>NA</v>
          </cell>
          <cell r="BX24">
            <v>7.1024390243902447E-2</v>
          </cell>
          <cell r="BY24">
            <v>3.0329999999999999</v>
          </cell>
          <cell r="BZ24">
            <v>2.4279999999999999</v>
          </cell>
          <cell r="CC24">
            <v>1.7210144927536233</v>
          </cell>
          <cell r="CH24" t="str">
            <v>NA</v>
          </cell>
          <cell r="CI24" t="str">
            <v>NA</v>
          </cell>
          <cell r="CL24">
            <v>0.60024009603841533</v>
          </cell>
          <cell r="CM24">
            <v>0.16253658536585366</v>
          </cell>
          <cell r="CN24">
            <v>0.7707082833133253</v>
          </cell>
          <cell r="CO24">
            <v>0.76400000000000001</v>
          </cell>
          <cell r="CP24">
            <v>0.64381752701080441</v>
          </cell>
          <cell r="CQ24">
            <v>0.73644999999999994</v>
          </cell>
          <cell r="CS24" t="str">
            <v>NA</v>
          </cell>
        </row>
        <row r="28">
          <cell r="F28">
            <v>1215.57</v>
          </cell>
          <cell r="BF28">
            <v>0.62995467147099715</v>
          </cell>
          <cell r="BG28" t="str">
            <v>NA</v>
          </cell>
          <cell r="BH28">
            <v>2.0401606425702809E-2</v>
          </cell>
          <cell r="BI28">
            <v>4.6755020080321286E-2</v>
          </cell>
          <cell r="BN28">
            <v>7.3907528104632345E-2</v>
          </cell>
          <cell r="BP28">
            <v>8.4878176807663713E-2</v>
          </cell>
          <cell r="BQ28" t="str">
            <v>NA</v>
          </cell>
          <cell r="BR28">
            <v>0.48948230048454638</v>
          </cell>
          <cell r="BS28" t="str">
            <v>NA</v>
          </cell>
          <cell r="BT28">
            <v>0.39671468720520686</v>
          </cell>
          <cell r="BU28">
            <v>3.4518785425767341E-2</v>
          </cell>
          <cell r="BV28">
            <v>3.1729970301998242E-2</v>
          </cell>
          <cell r="BW28">
            <v>2.2458599669290952E-2</v>
          </cell>
          <cell r="BX28">
            <v>0.18921164556545489</v>
          </cell>
        </row>
        <row r="29">
          <cell r="F29">
            <v>1100</v>
          </cell>
          <cell r="BF29">
            <v>0.65909090909090906</v>
          </cell>
          <cell r="BG29">
            <v>0.23423636363636366</v>
          </cell>
          <cell r="BH29">
            <v>0</v>
          </cell>
          <cell r="BI29">
            <v>4.6406639004149382E-2</v>
          </cell>
          <cell r="BN29">
            <v>8.4339761733574825E-2</v>
          </cell>
          <cell r="BP29">
            <v>8.7088289632953217E-2</v>
          </cell>
          <cell r="BQ29">
            <v>8.6086672061431446E-3</v>
          </cell>
          <cell r="BR29">
            <v>0.52500000000000002</v>
          </cell>
          <cell r="BS29">
            <v>4.0909090909090909E-2</v>
          </cell>
          <cell r="BT29">
            <v>0.40483705331486652</v>
          </cell>
          <cell r="BU29">
            <v>2.9227272727272727E-2</v>
          </cell>
          <cell r="BV29" t="str">
            <v>NA</v>
          </cell>
          <cell r="BW29">
            <v>3.2545454545454544E-2</v>
          </cell>
          <cell r="BX29">
            <v>0.17727272727272728</v>
          </cell>
        </row>
        <row r="30">
          <cell r="F30">
            <v>522</v>
          </cell>
          <cell r="AT30">
            <v>95.86</v>
          </cell>
          <cell r="BF30">
            <v>0.70114942528735635</v>
          </cell>
          <cell r="BG30" t="str">
            <v>NA</v>
          </cell>
          <cell r="BH30">
            <v>0</v>
          </cell>
          <cell r="BI30">
            <v>2.46296992481203E-2</v>
          </cell>
          <cell r="BM30" t="str">
            <v>NA</v>
          </cell>
          <cell r="BN30">
            <v>6.908040870724122E-2</v>
          </cell>
          <cell r="BO30" t="str">
            <v>NA</v>
          </cell>
          <cell r="BP30">
            <v>6.0760873955009891E-2</v>
          </cell>
          <cell r="BQ30" t="str">
            <v>NA</v>
          </cell>
          <cell r="BR30">
            <v>0.53070881226053634</v>
          </cell>
          <cell r="BS30" t="str">
            <v>NA</v>
          </cell>
          <cell r="BT30" t="str">
            <v>NA</v>
          </cell>
          <cell r="BU30">
            <v>5.6743295019157092E-2</v>
          </cell>
          <cell r="BV30" t="str">
            <v>NA</v>
          </cell>
          <cell r="BW30">
            <v>1.9540229885057471E-2</v>
          </cell>
          <cell r="BX30" t="str">
            <v>NA</v>
          </cell>
          <cell r="CH30">
            <v>0.308584686774942</v>
          </cell>
          <cell r="CI30">
            <v>6.9605568445475635E-2</v>
          </cell>
          <cell r="CJ30">
            <v>0.34037512339585391</v>
          </cell>
          <cell r="CK30">
            <v>0.55004935834155977</v>
          </cell>
          <cell r="CL30">
            <v>0.87106196536615899</v>
          </cell>
          <cell r="CM30">
            <v>0.183639846743295</v>
          </cell>
          <cell r="CN30">
            <v>1.0539328186939287</v>
          </cell>
          <cell r="CO30">
            <v>0.81437125748502992</v>
          </cell>
          <cell r="CP30">
            <v>0.71979970790736492</v>
          </cell>
          <cell r="CQ30">
            <v>0.83832335329341312</v>
          </cell>
          <cell r="CR30">
            <v>0.17485714285714288</v>
          </cell>
          <cell r="CS30">
            <v>0.16133333333333333</v>
          </cell>
        </row>
        <row r="31">
          <cell r="F31">
            <v>412.67</v>
          </cell>
          <cell r="AT31">
            <v>40.659999999999997</v>
          </cell>
          <cell r="BF31">
            <v>0.73586643080427461</v>
          </cell>
          <cell r="BG31">
            <v>0.12949814621852812</v>
          </cell>
          <cell r="BH31">
            <v>5.5597222558246444E-2</v>
          </cell>
          <cell r="BI31">
            <v>2.1135654319792904E-2</v>
          </cell>
          <cell r="BM31">
            <v>0.46047951999612907</v>
          </cell>
          <cell r="BN31">
            <v>6.5298346330683057E-2</v>
          </cell>
          <cell r="BO31">
            <v>0.12398591617228572</v>
          </cell>
          <cell r="BP31">
            <v>6.2044351868316104E-2</v>
          </cell>
          <cell r="BQ31">
            <v>2.8327593991609159E-3</v>
          </cell>
          <cell r="BR31">
            <v>0.59914701819856053</v>
          </cell>
          <cell r="BS31">
            <v>9.111396515375482E-2</v>
          </cell>
          <cell r="BT31">
            <v>0.4357592349613002</v>
          </cell>
          <cell r="BU31">
            <v>1.8755906656650591E-2</v>
          </cell>
          <cell r="BV31">
            <v>4.9603799646206405E-2</v>
          </cell>
          <cell r="BW31">
            <v>1.9313252720091111E-2</v>
          </cell>
          <cell r="BX31">
            <v>9.3827998158334744E-2</v>
          </cell>
          <cell r="CH31" t="str">
            <v>NA</v>
          </cell>
          <cell r="CI31" t="str">
            <v>NA</v>
          </cell>
          <cell r="CJ31" t="str">
            <v>NA</v>
          </cell>
          <cell r="CK31" t="str">
            <v>NA</v>
          </cell>
          <cell r="CL31">
            <v>0.89055582882439754</v>
          </cell>
          <cell r="CM31">
            <v>9.8529091041267836E-2</v>
          </cell>
          <cell r="CN31">
            <v>1.044515494343335</v>
          </cell>
          <cell r="CO31">
            <v>0.84890914112123728</v>
          </cell>
          <cell r="CP31">
            <v>0.66084604033448113</v>
          </cell>
          <cell r="CQ31">
            <v>0.83841480254073464</v>
          </cell>
          <cell r="CR31" t="str">
            <v>NA</v>
          </cell>
          <cell r="CS31" t="str">
            <v>NA</v>
          </cell>
        </row>
        <row r="33">
          <cell r="AT33">
            <v>170</v>
          </cell>
          <cell r="BF33" t="str">
            <v>NA</v>
          </cell>
          <cell r="BG33" t="str">
            <v>NA</v>
          </cell>
          <cell r="BI33" t="str">
            <v>NA</v>
          </cell>
          <cell r="BN33" t="str">
            <v>NA</v>
          </cell>
          <cell r="BP33" t="str">
            <v>NA</v>
          </cell>
          <cell r="BQ33" t="str">
            <v>NA</v>
          </cell>
          <cell r="BR33" t="str">
            <v>NA</v>
          </cell>
          <cell r="BS33" t="str">
            <v>NA</v>
          </cell>
          <cell r="BT33" t="str">
            <v>NA</v>
          </cell>
          <cell r="BV33" t="str">
            <v>NA</v>
          </cell>
          <cell r="BW33" t="str">
            <v>NA</v>
          </cell>
          <cell r="BX33" t="str">
            <v>NA</v>
          </cell>
          <cell r="CH33">
            <v>0.2857142857142857</v>
          </cell>
          <cell r="CI33">
            <v>0.14285714285714285</v>
          </cell>
          <cell r="CJ33">
            <v>0.40760869565217389</v>
          </cell>
          <cell r="CK33">
            <v>0.42080745341614906</v>
          </cell>
          <cell r="CL33">
            <v>0.72352941176470587</v>
          </cell>
          <cell r="CM33" t="str">
            <v>NA</v>
          </cell>
          <cell r="CN33">
            <v>0.95882352941176474</v>
          </cell>
          <cell r="CO33">
            <v>0.88617886178861793</v>
          </cell>
          <cell r="CP33">
            <v>0.62352941176470589</v>
          </cell>
          <cell r="CQ33">
            <v>0.80487804878048785</v>
          </cell>
        </row>
        <row r="34">
          <cell r="AT34">
            <v>154.52000000000001</v>
          </cell>
          <cell r="BF34">
            <v>0.50662251655629142</v>
          </cell>
          <cell r="BG34">
            <v>0.23841059602649006</v>
          </cell>
          <cell r="BI34" t="str">
            <v>NA</v>
          </cell>
          <cell r="BN34">
            <v>7.5250836120401343E-2</v>
          </cell>
          <cell r="BP34">
            <v>8.0628762541806023E-2</v>
          </cell>
          <cell r="BQ34">
            <v>1.1894583481103048E-2</v>
          </cell>
          <cell r="BR34">
            <v>0.32450331125827814</v>
          </cell>
          <cell r="BS34">
            <v>8.3642384105960269E-2</v>
          </cell>
          <cell r="BT34">
            <v>0.61729174855635205</v>
          </cell>
          <cell r="BV34" t="str">
            <v>NA</v>
          </cell>
          <cell r="BW34">
            <v>4.4105960264900657E-2</v>
          </cell>
          <cell r="BX34">
            <v>0.17880794701986755</v>
          </cell>
          <cell r="CH34" t="str">
            <v>NA</v>
          </cell>
          <cell r="CI34" t="str">
            <v>NA</v>
          </cell>
          <cell r="CJ34" t="str">
            <v>NA</v>
          </cell>
          <cell r="CK34" t="str">
            <v>NA</v>
          </cell>
          <cell r="CL34">
            <v>0.8018379497799637</v>
          </cell>
          <cell r="CM34">
            <v>0.20466225165562915</v>
          </cell>
          <cell r="CN34">
            <v>0.90486668392441094</v>
          </cell>
          <cell r="CO34">
            <v>0.87376916868442289</v>
          </cell>
          <cell r="CP34">
            <v>0.62982785399948227</v>
          </cell>
          <cell r="CQ34">
            <v>0.63615819209039537</v>
          </cell>
        </row>
        <row r="35">
          <cell r="BF35">
            <v>0.4985318192448614</v>
          </cell>
          <cell r="BG35" t="str">
            <v>NA</v>
          </cell>
          <cell r="BI35">
            <v>4.8198689956331878E-2</v>
          </cell>
          <cell r="BN35">
            <v>8.9431104448292803E-2</v>
          </cell>
          <cell r="BP35">
            <v>4.4999870764299933E-2</v>
          </cell>
          <cell r="BQ35">
            <v>9.8947119039782157E-3</v>
          </cell>
          <cell r="BR35">
            <v>0.32089494062313229</v>
          </cell>
          <cell r="BS35">
            <v>0.11199490684198217</v>
          </cell>
          <cell r="BT35">
            <v>0.63949447942976489</v>
          </cell>
          <cell r="BV35">
            <v>7.1070342748746212E-2</v>
          </cell>
          <cell r="BW35" t="str">
            <v>NA</v>
          </cell>
          <cell r="BX35">
            <v>0.21170386924096354</v>
          </cell>
          <cell r="CH35">
            <v>0.26243802785321013</v>
          </cell>
          <cell r="CI35">
            <v>0.10241909364956775</v>
          </cell>
          <cell r="CJ35">
            <v>0.43218304172274563</v>
          </cell>
          <cell r="CK35">
            <v>0.4158815612382234</v>
          </cell>
          <cell r="CL35" t="str">
            <v>NA</v>
          </cell>
          <cell r="CM35">
            <v>0.15175532053114363</v>
          </cell>
          <cell r="CN35">
            <v>0.90496575342465757</v>
          </cell>
          <cell r="CO35" t="str">
            <v>NA</v>
          </cell>
          <cell r="CP35" t="str">
            <v>NA</v>
          </cell>
          <cell r="CQ35" t="str">
            <v>NA</v>
          </cell>
        </row>
        <row r="36">
          <cell r="F36" t="str">
            <v>NA</v>
          </cell>
          <cell r="AT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L36" t="str">
            <v>NA</v>
          </cell>
          <cell r="BN36" t="str">
            <v>NA</v>
          </cell>
          <cell r="BO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T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Y36">
            <v>10.201000000000001</v>
          </cell>
          <cell r="BZ36">
            <v>1.34</v>
          </cell>
          <cell r="CH36" t="str">
            <v>NA</v>
          </cell>
          <cell r="CI36" t="str">
            <v>NA</v>
          </cell>
          <cell r="CJ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  <cell r="CO36" t="str">
            <v>NA</v>
          </cell>
          <cell r="CP36" t="str">
            <v>NA</v>
          </cell>
          <cell r="CQ36" t="str">
            <v>NA</v>
          </cell>
          <cell r="CS36" t="str">
            <v>NA</v>
          </cell>
        </row>
        <row r="37">
          <cell r="F37">
            <v>850</v>
          </cell>
          <cell r="AT37">
            <v>142.65</v>
          </cell>
          <cell r="BF37">
            <v>0.69411764705882351</v>
          </cell>
          <cell r="BG37">
            <v>0.16117647058823528</v>
          </cell>
          <cell r="BH37">
            <v>1.6872890888638921E-2</v>
          </cell>
          <cell r="BI37">
            <v>5.1124859392575932E-2</v>
          </cell>
          <cell r="BL37">
            <v>0.46119235095613048</v>
          </cell>
          <cell r="BN37">
            <v>6.097560975609756E-2</v>
          </cell>
          <cell r="BO37" t="str">
            <v>NA</v>
          </cell>
          <cell r="BP37">
            <v>6.4073170731707318E-2</v>
          </cell>
          <cell r="BQ37">
            <v>4.9259731172523564E-3</v>
          </cell>
          <cell r="BR37">
            <v>0.58235294117647063</v>
          </cell>
          <cell r="BS37">
            <v>2.5000000000000001E-2</v>
          </cell>
          <cell r="BT37" t="str">
            <v>NA</v>
          </cell>
          <cell r="BV37" t="str">
            <v>NA</v>
          </cell>
          <cell r="BW37">
            <v>2.4976470588235294E-2</v>
          </cell>
          <cell r="BX37">
            <v>0.11888705882352942</v>
          </cell>
          <cell r="BY37">
            <v>11.292999999999999</v>
          </cell>
          <cell r="BZ37" t="str">
            <v>NA</v>
          </cell>
          <cell r="CH37">
            <v>0.47088610276864079</v>
          </cell>
          <cell r="CI37">
            <v>0.13758455027463942</v>
          </cell>
          <cell r="CJ37">
            <v>0.36306346153846153</v>
          </cell>
          <cell r="CK37">
            <v>0.46583653846153844</v>
          </cell>
          <cell r="CL37">
            <v>0.83624255169996498</v>
          </cell>
          <cell r="CM37">
            <v>0.1678235294117647</v>
          </cell>
          <cell r="CN37">
            <v>0.92975814931650891</v>
          </cell>
          <cell r="CO37">
            <v>0.78908542208064369</v>
          </cell>
          <cell r="CP37">
            <v>0.64768314055380294</v>
          </cell>
          <cell r="CQ37">
            <v>0.69649593427781031</v>
          </cell>
          <cell r="CS37">
            <v>0.16652043294969929</v>
          </cell>
        </row>
        <row r="38">
          <cell r="F38">
            <v>1000</v>
          </cell>
          <cell r="AT38" t="str">
            <v>NA</v>
          </cell>
          <cell r="BF38">
            <v>0.70250000000000001</v>
          </cell>
          <cell r="BG38">
            <v>0.14799999999999999</v>
          </cell>
          <cell r="BH38">
            <v>5.3535353535353533E-2</v>
          </cell>
          <cell r="BI38" t="str">
            <v>NA</v>
          </cell>
          <cell r="BL38" t="str">
            <v>NA</v>
          </cell>
          <cell r="BN38">
            <v>5.8333333333333334E-2</v>
          </cell>
          <cell r="BO38" t="str">
            <v>NA</v>
          </cell>
          <cell r="BP38">
            <v>6.0023333333333331E-2</v>
          </cell>
          <cell r="BQ38">
            <v>6.8564432200795833E-3</v>
          </cell>
          <cell r="BR38">
            <v>0.57499999999999996</v>
          </cell>
          <cell r="BS38">
            <v>4.5710000000000001E-2</v>
          </cell>
          <cell r="BT38" t="str">
            <v>NA</v>
          </cell>
          <cell r="BV38" t="str">
            <v>NA</v>
          </cell>
          <cell r="BW38">
            <v>1.8699999999999998E-2</v>
          </cell>
          <cell r="BX38">
            <v>0.13869999999999999</v>
          </cell>
          <cell r="BY38">
            <v>16.417000000000002</v>
          </cell>
          <cell r="BZ38">
            <v>2.11</v>
          </cell>
          <cell r="CH38" t="str">
            <v>NA</v>
          </cell>
          <cell r="CI38" t="str">
            <v>NA</v>
          </cell>
          <cell r="CJ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  <cell r="CO38" t="str">
            <v>NA</v>
          </cell>
          <cell r="CP38" t="str">
            <v>NA</v>
          </cell>
          <cell r="CQ38" t="str">
            <v>NA</v>
          </cell>
          <cell r="CS38" t="str">
            <v>NA</v>
          </cell>
        </row>
        <row r="39">
          <cell r="F39">
            <v>790</v>
          </cell>
          <cell r="AT39" t="str">
            <v>NA</v>
          </cell>
          <cell r="BF39">
            <v>0.63924050632911389</v>
          </cell>
          <cell r="BG39" t="str">
            <v>NA</v>
          </cell>
          <cell r="BH39" t="str">
            <v>NA</v>
          </cell>
          <cell r="BI39" t="str">
            <v>NA</v>
          </cell>
          <cell r="BL39" t="str">
            <v>NA</v>
          </cell>
          <cell r="BN39" t="str">
            <v>NA</v>
          </cell>
          <cell r="BO39">
            <v>0.10638297872340426</v>
          </cell>
          <cell r="BP39" t="str">
            <v>NA</v>
          </cell>
          <cell r="BQ39" t="str">
            <v>NA</v>
          </cell>
          <cell r="BR39">
            <v>0.47468354430379744</v>
          </cell>
          <cell r="BS39">
            <v>5.7455696202531645E-2</v>
          </cell>
          <cell r="BT39">
            <v>0.55077288926859036</v>
          </cell>
          <cell r="BV39">
            <v>7.5949367088607597E-2</v>
          </cell>
          <cell r="BW39">
            <v>2.1253164556962023E-2</v>
          </cell>
          <cell r="BX39">
            <v>0.14210126582278482</v>
          </cell>
          <cell r="BY39">
            <v>12.595000000000001</v>
          </cell>
          <cell r="BZ39">
            <v>1.7</v>
          </cell>
          <cell r="CH39" t="str">
            <v>NA</v>
          </cell>
          <cell r="CI39" t="str">
            <v>NA</v>
          </cell>
          <cell r="CJ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  <cell r="CO39" t="str">
            <v>NA</v>
          </cell>
          <cell r="CP39" t="str">
            <v>NA</v>
          </cell>
          <cell r="CQ39" t="str">
            <v>NA</v>
          </cell>
          <cell r="CS39" t="str">
            <v>NA</v>
          </cell>
        </row>
        <row r="40">
          <cell r="F40">
            <v>833.15</v>
          </cell>
          <cell r="AT40">
            <v>135.27000000000001</v>
          </cell>
          <cell r="BF40">
            <v>0.69717337814319158</v>
          </cell>
          <cell r="BI40">
            <v>5.5395130678104108E-2</v>
          </cell>
          <cell r="BU40">
            <v>4.1206265378383247E-2</v>
          </cell>
          <cell r="BX40">
            <v>0.14185920902598573</v>
          </cell>
          <cell r="CH40">
            <v>0.45900999042489965</v>
          </cell>
          <cell r="CI40">
            <v>0.10900559503800299</v>
          </cell>
          <cell r="CJ40">
            <v>0.35477599118531383</v>
          </cell>
          <cell r="CK40">
            <v>0.46758922068463227</v>
          </cell>
          <cell r="CL40">
            <v>0.99785613957270625</v>
          </cell>
          <cell r="CM40">
            <v>0.16235971913821043</v>
          </cell>
          <cell r="CN40">
            <v>0.90840541139942332</v>
          </cell>
          <cell r="CO40">
            <v>0.75814935546006812</v>
          </cell>
          <cell r="CP40">
            <v>0.63591335846824859</v>
          </cell>
          <cell r="CQ40">
            <v>0.65068899096162403</v>
          </cell>
          <cell r="CS40" t="str">
            <v>NA</v>
          </cell>
        </row>
        <row r="41">
          <cell r="CK41" t="str">
            <v>NA</v>
          </cell>
        </row>
        <row r="42">
          <cell r="F42">
            <v>242.38399999999999</v>
          </cell>
          <cell r="AJ42">
            <v>3.4</v>
          </cell>
          <cell r="AT42">
            <v>66</v>
          </cell>
          <cell r="BF42">
            <v>0.56032163839197302</v>
          </cell>
          <cell r="BH42">
            <v>0</v>
          </cell>
          <cell r="BI42">
            <v>3.8582739509105304E-2</v>
          </cell>
          <cell r="BM42">
            <v>0.52626286619160734</v>
          </cell>
          <cell r="BN42">
            <v>6.1807211707013039E-2</v>
          </cell>
          <cell r="BO42">
            <v>0.14153327716933445</v>
          </cell>
          <cell r="BP42">
            <v>4.2966399903047507E-2</v>
          </cell>
          <cell r="BR42">
            <v>0.431587893590336</v>
          </cell>
          <cell r="BS42">
            <v>5.738827645389135E-2</v>
          </cell>
          <cell r="BT42">
            <v>0.94772449844249496</v>
          </cell>
          <cell r="BU42">
            <v>8.8537197174731019E-2</v>
          </cell>
          <cell r="BV42">
            <v>0.13008284375206286</v>
          </cell>
          <cell r="BX42">
            <v>0.13383721697801834</v>
          </cell>
          <cell r="BZ42">
            <v>2.617</v>
          </cell>
          <cell r="CC42">
            <v>0.91167080525008859</v>
          </cell>
          <cell r="CH42">
            <v>0.48604964402539924</v>
          </cell>
          <cell r="CI42">
            <v>0.11293053684818163</v>
          </cell>
          <cell r="CJ42" t="str">
            <v>NA</v>
          </cell>
          <cell r="CK42" t="str">
            <v>NA</v>
          </cell>
          <cell r="CL42">
            <v>1.0454545454545454</v>
          </cell>
          <cell r="CM42">
            <v>0.27229520100336657</v>
          </cell>
          <cell r="CN42">
            <v>0.65151515151515149</v>
          </cell>
          <cell r="CO42">
            <v>0.65217391304347827</v>
          </cell>
          <cell r="CP42">
            <v>0.54466666666666663</v>
          </cell>
          <cell r="CQ42">
            <v>0.57678260869565223</v>
          </cell>
          <cell r="CR42" t="str">
            <v>NA</v>
          </cell>
          <cell r="CS42" t="str">
            <v>NA</v>
          </cell>
        </row>
        <row r="43">
          <cell r="F43">
            <v>194.34</v>
          </cell>
          <cell r="AJ43">
            <v>3.3980000000000001</v>
          </cell>
          <cell r="AT43" t="str">
            <v>NA</v>
          </cell>
          <cell r="BF43">
            <v>0.63841720695687965</v>
          </cell>
          <cell r="BH43" t="str">
            <v>NA</v>
          </cell>
          <cell r="BI43">
            <v>2.7946432416139175E-2</v>
          </cell>
          <cell r="BM43">
            <v>0.50527494294449471</v>
          </cell>
          <cell r="BN43">
            <v>5.3356841274996521E-2</v>
          </cell>
          <cell r="BO43">
            <v>0.11513816579895876</v>
          </cell>
          <cell r="BP43">
            <v>3.9901637823040875E-2</v>
          </cell>
          <cell r="BR43">
            <v>0.48044663990943709</v>
          </cell>
          <cell r="BS43">
            <v>5.9946485540804777E-2</v>
          </cell>
          <cell r="BT43">
            <v>0.78717636238836552</v>
          </cell>
          <cell r="BU43">
            <v>0.11376968200061748</v>
          </cell>
          <cell r="BV43" t="str">
            <v>NA</v>
          </cell>
          <cell r="BX43">
            <v>0.10435319543068849</v>
          </cell>
          <cell r="BZ43">
            <v>2.11</v>
          </cell>
          <cell r="CC43">
            <v>1.0192488262910797</v>
          </cell>
          <cell r="CH43" t="str">
            <v>NA</v>
          </cell>
          <cell r="CI43" t="str">
            <v>NA</v>
          </cell>
          <cell r="CJ43" t="str">
            <v>NA</v>
          </cell>
          <cell r="CK43" t="str">
            <v>NA</v>
          </cell>
          <cell r="CL43" t="str">
            <v>NA</v>
          </cell>
          <cell r="CM43" t="str">
            <v>NA</v>
          </cell>
          <cell r="CN43" t="str">
            <v>NA</v>
          </cell>
          <cell r="CO43">
            <v>0.69449309204125309</v>
          </cell>
          <cell r="CP43" t="str">
            <v>NA</v>
          </cell>
          <cell r="CQ43" t="str">
            <v>NA</v>
          </cell>
          <cell r="CR43" t="str">
            <v>NA</v>
          </cell>
          <cell r="CS43" t="str">
            <v>NA</v>
          </cell>
        </row>
        <row r="44">
          <cell r="F44">
            <v>223</v>
          </cell>
          <cell r="AJ44" t="str">
            <v>NA</v>
          </cell>
          <cell r="AT44">
            <v>61.6</v>
          </cell>
          <cell r="BF44">
            <v>0.56502242152466364</v>
          </cell>
          <cell r="BH44">
            <v>0</v>
          </cell>
          <cell r="BI44">
            <v>2.3702127659574468E-2</v>
          </cell>
          <cell r="BM44">
            <v>0.44072340425531914</v>
          </cell>
          <cell r="BN44">
            <v>4.0755835494627649E-2</v>
          </cell>
          <cell r="BO44">
            <v>7.2847682119205309E-2</v>
          </cell>
          <cell r="BP44">
            <v>4.7193404964801781E-2</v>
          </cell>
          <cell r="BR44" t="str">
            <v>NA</v>
          </cell>
          <cell r="BS44" t="str">
            <v>NA</v>
          </cell>
          <cell r="BT44">
            <v>0.96332782803798223</v>
          </cell>
          <cell r="BU44">
            <v>8.3228699551569502E-2</v>
          </cell>
          <cell r="BV44">
            <v>0.15874439461883408</v>
          </cell>
          <cell r="BX44">
            <v>0.11524663677130044</v>
          </cell>
          <cell r="BZ44" t="str">
            <v>NA</v>
          </cell>
          <cell r="CC44" t="str">
            <v>NA</v>
          </cell>
          <cell r="CH44" t="str">
            <v>NA</v>
          </cell>
          <cell r="CI44" t="str">
            <v>NA</v>
          </cell>
          <cell r="CJ44" t="str">
            <v>NA</v>
          </cell>
          <cell r="CK44" t="str">
            <v>NA</v>
          </cell>
          <cell r="CL44">
            <v>1.0300324675324675</v>
          </cell>
          <cell r="CM44">
            <v>0.27623318385650225</v>
          </cell>
          <cell r="CN44">
            <v>0.66801948051948046</v>
          </cell>
          <cell r="CO44">
            <v>0.67580772261623323</v>
          </cell>
          <cell r="CP44">
            <v>0.57939935064935066</v>
          </cell>
          <cell r="CQ44">
            <v>0.58817966903073282</v>
          </cell>
          <cell r="CR44" t="str">
            <v>NA</v>
          </cell>
          <cell r="CS44" t="str">
            <v>NA</v>
          </cell>
        </row>
        <row r="45">
          <cell r="F45">
            <v>211.16499999999999</v>
          </cell>
          <cell r="AJ45">
            <v>3.7320000000000002</v>
          </cell>
          <cell r="AT45" t="str">
            <v>NA</v>
          </cell>
          <cell r="BF45">
            <v>0.60445623090947842</v>
          </cell>
          <cell r="BH45">
            <v>0</v>
          </cell>
          <cell r="BI45">
            <v>2.9287525939589578E-2</v>
          </cell>
          <cell r="BM45" t="str">
            <v>NA</v>
          </cell>
          <cell r="BN45">
            <v>4.572206819397831E-2</v>
          </cell>
          <cell r="BO45" t="str">
            <v>NA</v>
          </cell>
          <cell r="BP45">
            <v>3.471958752857629E-2</v>
          </cell>
          <cell r="BR45">
            <v>0.45922382970662751</v>
          </cell>
          <cell r="BS45">
            <v>4.9629436696422231E-2</v>
          </cell>
          <cell r="BT45">
            <v>0.84673409081244277</v>
          </cell>
          <cell r="BU45">
            <v>6.3831600880827788E-2</v>
          </cell>
          <cell r="BV45">
            <v>0.11721165912911705</v>
          </cell>
          <cell r="BX45">
            <v>9.4428527454833905E-2</v>
          </cell>
          <cell r="BZ45">
            <v>2.6080000000000001</v>
          </cell>
          <cell r="CC45" t="str">
            <v>NA</v>
          </cell>
          <cell r="CH45" t="str">
            <v>NA</v>
          </cell>
          <cell r="CI45" t="str">
            <v>NA</v>
          </cell>
          <cell r="CJ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  <cell r="CO45" t="str">
            <v>NA</v>
          </cell>
          <cell r="CP45" t="str">
            <v>NA</v>
          </cell>
          <cell r="CQ45" t="str">
            <v>NA</v>
          </cell>
          <cell r="CR45" t="str">
            <v>NA</v>
          </cell>
          <cell r="CS45" t="str">
            <v>NA</v>
          </cell>
        </row>
        <row r="46">
          <cell r="AJ46" t="str">
            <v>NA</v>
          </cell>
          <cell r="BF46">
            <v>0.60524170538844058</v>
          </cell>
          <cell r="BI46" t="str">
            <v>NA</v>
          </cell>
          <cell r="BM46" t="str">
            <v>NA</v>
          </cell>
          <cell r="BN46" t="str">
            <v>NA</v>
          </cell>
          <cell r="BO46" t="str">
            <v>NA</v>
          </cell>
          <cell r="BP46" t="str">
            <v>NA</v>
          </cell>
          <cell r="BR46" t="str">
            <v>NA</v>
          </cell>
          <cell r="BS46" t="str">
            <v>NA</v>
          </cell>
          <cell r="BT46" t="str">
            <v>NA</v>
          </cell>
          <cell r="BU46" t="str">
            <v>NA</v>
          </cell>
          <cell r="BV46" t="str">
            <v>NA</v>
          </cell>
          <cell r="BX46" t="str">
            <v>NA</v>
          </cell>
          <cell r="BZ46" t="str">
            <v>NA</v>
          </cell>
          <cell r="CC46" t="str">
            <v>NA</v>
          </cell>
          <cell r="CH46">
            <v>0.47393804488963087</v>
          </cell>
          <cell r="CI46">
            <v>0.10369133741420886</v>
          </cell>
          <cell r="CJ46">
            <v>0.31408762526217665</v>
          </cell>
          <cell r="CK46">
            <v>0.48551037054299695</v>
          </cell>
          <cell r="CL46">
            <v>1.0467153284671533</v>
          </cell>
          <cell r="CM46">
            <v>0.27920436944648241</v>
          </cell>
          <cell r="CN46">
            <v>0.6802919708029197</v>
          </cell>
          <cell r="CO46">
            <v>0.7489539748953975</v>
          </cell>
          <cell r="CP46">
            <v>0.66131386861313868</v>
          </cell>
          <cell r="CQ46">
            <v>0.63947001394700143</v>
          </cell>
          <cell r="CR46">
            <v>0.16141964427777658</v>
          </cell>
          <cell r="CS46">
            <v>0.206544797107272</v>
          </cell>
        </row>
        <row r="47">
          <cell r="F47">
            <v>427.62</v>
          </cell>
          <cell r="BF47">
            <v>0.5236892568167999</v>
          </cell>
          <cell r="BG47" t="str">
            <v>NA</v>
          </cell>
          <cell r="BI47">
            <v>4.4233773459735927E-2</v>
          </cell>
          <cell r="BM47">
            <v>0.44779473132316117</v>
          </cell>
          <cell r="BN47">
            <v>7.8003004738241066E-2</v>
          </cell>
          <cell r="BO47">
            <v>0.16610229554671813</v>
          </cell>
          <cell r="BP47">
            <v>6.8970299318155556E-2</v>
          </cell>
          <cell r="BQ47" t="str">
            <v>NA</v>
          </cell>
          <cell r="BR47" t="str">
            <v>NA</v>
          </cell>
          <cell r="BS47" t="str">
            <v>NA</v>
          </cell>
          <cell r="BT47">
            <v>0.78459002722071469</v>
          </cell>
          <cell r="BU47" t="str">
            <v>NA</v>
          </cell>
          <cell r="BV47" t="str">
            <v>NA</v>
          </cell>
          <cell r="BW47" t="str">
            <v>NA</v>
          </cell>
          <cell r="BX47">
            <v>0.17302745428183899</v>
          </cell>
        </row>
        <row r="48">
          <cell r="F48">
            <v>496.863</v>
          </cell>
          <cell r="BF48">
            <v>0.56128148000555489</v>
          </cell>
          <cell r="BG48">
            <v>0.2818080637922325</v>
          </cell>
          <cell r="BI48" t="str">
            <v>NA</v>
          </cell>
          <cell r="BM48" t="str">
            <v>NA</v>
          </cell>
          <cell r="BN48">
            <v>7.5018447159137497E-2</v>
          </cell>
          <cell r="BO48" t="str">
            <v>NA</v>
          </cell>
          <cell r="BP48">
            <v>7.6678691481511838E-2</v>
          </cell>
          <cell r="BQ48">
            <v>6.4458781562867652E-3</v>
          </cell>
          <cell r="BR48">
            <v>0.37716634162737012</v>
          </cell>
          <cell r="BS48">
            <v>0.13021698134093301</v>
          </cell>
          <cell r="BT48">
            <v>0.7532100898213071</v>
          </cell>
          <cell r="BU48">
            <v>2.4896198750963543E-2</v>
          </cell>
          <cell r="BV48">
            <v>8.6542970597528898E-2</v>
          </cell>
          <cell r="BW48">
            <v>2.7774255680137184E-2</v>
          </cell>
          <cell r="BX48">
            <v>0.1287880160124622</v>
          </cell>
        </row>
        <row r="49">
          <cell r="F49">
            <v>1180.54</v>
          </cell>
          <cell r="AT49">
            <v>137.35</v>
          </cell>
          <cell r="BF49">
            <v>0.86085181357683771</v>
          </cell>
          <cell r="BG49" t="str">
            <v>NA</v>
          </cell>
          <cell r="BH49">
            <v>1.3792826971214016</v>
          </cell>
          <cell r="BI49">
            <v>3.7312265331664575E-2</v>
          </cell>
          <cell r="BL49">
            <v>0.358514549436796</v>
          </cell>
          <cell r="BM49" t="str">
            <v>NA</v>
          </cell>
          <cell r="BN49" t="str">
            <v>NA</v>
          </cell>
          <cell r="BO49" t="str">
            <v>NA</v>
          </cell>
          <cell r="BP49" t="str">
            <v>NA</v>
          </cell>
          <cell r="BQ49" t="str">
            <v>NA</v>
          </cell>
          <cell r="BR49">
            <v>0.78720754908770574</v>
          </cell>
          <cell r="BS49">
            <v>4.8935233028952856E-2</v>
          </cell>
          <cell r="BT49">
            <v>0.4135558357456095</v>
          </cell>
          <cell r="BU49" t="str">
            <v>NA</v>
          </cell>
          <cell r="BV49">
            <v>4.169278465786843E-2</v>
          </cell>
          <cell r="BW49">
            <v>1.1689565791925731E-2</v>
          </cell>
          <cell r="BX49" t="str">
            <v>NA</v>
          </cell>
          <cell r="BY49">
            <v>14.4955</v>
          </cell>
          <cell r="BZ49">
            <v>2.34</v>
          </cell>
          <cell r="CC49" t="str">
            <v>NA</v>
          </cell>
          <cell r="CH49" t="str">
            <v>NA</v>
          </cell>
          <cell r="CI49" t="str">
            <v>NA</v>
          </cell>
          <cell r="CJ49" t="str">
            <v>NA</v>
          </cell>
          <cell r="CK49" t="str">
            <v>NA</v>
          </cell>
          <cell r="CL49" t="str">
            <v>NA</v>
          </cell>
          <cell r="CM49">
            <v>0.11634506242905789</v>
          </cell>
          <cell r="CN49">
            <v>0.90731707317073174</v>
          </cell>
          <cell r="CO49" t="str">
            <v>NA</v>
          </cell>
          <cell r="CP49" t="str">
            <v>NA</v>
          </cell>
          <cell r="CQ49" t="str">
            <v>NA</v>
          </cell>
          <cell r="CR49" t="str">
            <v>NA</v>
          </cell>
          <cell r="CS49" t="str">
            <v>NA</v>
          </cell>
        </row>
        <row r="50">
          <cell r="F50">
            <v>1220.8599999999999</v>
          </cell>
          <cell r="AT50">
            <v>132.79</v>
          </cell>
          <cell r="BF50">
            <v>0.83179070491293028</v>
          </cell>
          <cell r="BG50" t="str">
            <v>NA</v>
          </cell>
          <cell r="BH50">
            <v>1.0212425301612358</v>
          </cell>
          <cell r="BI50">
            <v>2.8896799445903065E-2</v>
          </cell>
          <cell r="BL50" t="str">
            <v>NA</v>
          </cell>
          <cell r="BM50">
            <v>0.49651273295427084</v>
          </cell>
          <cell r="BN50" t="str">
            <v>NA</v>
          </cell>
          <cell r="BO50" t="str">
            <v>NA</v>
          </cell>
          <cell r="BP50">
            <v>4.9705022404456671E-2</v>
          </cell>
          <cell r="BQ50" t="str">
            <v>NA</v>
          </cell>
          <cell r="BR50">
            <v>0.77111216683321593</v>
          </cell>
          <cell r="BS50">
            <v>3.6523434300411189E-2</v>
          </cell>
          <cell r="BT50">
            <v>0.37025380384464013</v>
          </cell>
          <cell r="BU50">
            <v>9.2148157855937631E-3</v>
          </cell>
          <cell r="BV50">
            <v>4.9186638926658262E-2</v>
          </cell>
          <cell r="BW50">
            <v>1.170486378454532E-2</v>
          </cell>
          <cell r="BX50">
            <v>5.283980145143588E-2</v>
          </cell>
          <cell r="BY50">
            <v>12.41</v>
          </cell>
          <cell r="BZ50">
            <v>1.81</v>
          </cell>
          <cell r="CC50">
            <v>0.95081967213114749</v>
          </cell>
          <cell r="CH50">
            <v>0.43137759001653719</v>
          </cell>
          <cell r="CI50">
            <v>6.3522283522561451E-2</v>
          </cell>
          <cell r="CJ50">
            <v>0.28934987856465028</v>
          </cell>
          <cell r="CK50">
            <v>0.49506196419667697</v>
          </cell>
          <cell r="CL50">
            <v>0.77935085473303711</v>
          </cell>
          <cell r="CM50">
            <v>0.10876759005946628</v>
          </cell>
          <cell r="CN50">
            <v>0.9042096543414414</v>
          </cell>
          <cell r="CO50">
            <v>0.83785873031210745</v>
          </cell>
          <cell r="CP50">
            <v>0.52130431508396724</v>
          </cell>
          <cell r="CQ50">
            <v>0.41173060199053052</v>
          </cell>
          <cell r="CR50">
            <v>0.29382451311430813</v>
          </cell>
          <cell r="CS50">
            <v>0.19658071219420042</v>
          </cell>
        </row>
        <row r="51">
          <cell r="F51">
            <v>1015.34</v>
          </cell>
          <cell r="AT51">
            <v>113.07</v>
          </cell>
          <cell r="BF51">
            <v>0.90100852916264507</v>
          </cell>
          <cell r="BG51" t="str">
            <v>NA</v>
          </cell>
          <cell r="BH51">
            <v>1.223207171314741</v>
          </cell>
          <cell r="BI51">
            <v>2.1852589641434265E-2</v>
          </cell>
          <cell r="BL51" t="str">
            <v>NA</v>
          </cell>
          <cell r="BM51">
            <v>0.48093625498007969</v>
          </cell>
          <cell r="BN51" t="str">
            <v>NA</v>
          </cell>
          <cell r="BO51" t="str">
            <v>NA</v>
          </cell>
          <cell r="BP51">
            <v>5.5978570373963844E-2</v>
          </cell>
          <cell r="BQ51" t="str">
            <v>NA</v>
          </cell>
          <cell r="BR51">
            <v>0.82884550987846428</v>
          </cell>
          <cell r="BS51">
            <v>4.6171725727342565E-2</v>
          </cell>
          <cell r="BT51">
            <v>0.40562480442251259</v>
          </cell>
          <cell r="BU51">
            <v>1.0282269978529358E-2</v>
          </cell>
          <cell r="BV51">
            <v>5.5725175803179226E-2</v>
          </cell>
          <cell r="BW51" t="str">
            <v>NA</v>
          </cell>
          <cell r="BX51">
            <v>4.6506588925877043E-2</v>
          </cell>
          <cell r="BY51">
            <v>10.154</v>
          </cell>
          <cell r="BZ51">
            <v>2.09</v>
          </cell>
          <cell r="CC51">
            <v>0.95507487520798662</v>
          </cell>
          <cell r="CH51">
            <v>0.46135465490304206</v>
          </cell>
          <cell r="CI51">
            <v>5.5178751952945505E-2</v>
          </cell>
          <cell r="CJ51">
            <v>0.26308599558501028</v>
          </cell>
          <cell r="CK51">
            <v>0.4904676359011681</v>
          </cell>
          <cell r="CL51">
            <v>0.80498806049349958</v>
          </cell>
          <cell r="CM51">
            <v>0.11136171134792286</v>
          </cell>
          <cell r="CN51">
            <v>0.93835677014238972</v>
          </cell>
          <cell r="CO51">
            <v>0.86090969017798291</v>
          </cell>
          <cell r="CP51">
            <v>0.52020872026178477</v>
          </cell>
          <cell r="CQ51">
            <v>0.4052955394418809</v>
          </cell>
          <cell r="CR51">
            <v>0.21504227383830421</v>
          </cell>
          <cell r="CS51">
            <v>0.19547333202125564</v>
          </cell>
        </row>
        <row r="52">
          <cell r="F52">
            <v>1337.55</v>
          </cell>
          <cell r="AT52" t="str">
            <v>NA</v>
          </cell>
          <cell r="BF52">
            <v>0.82502336361257522</v>
          </cell>
          <cell r="BG52" t="str">
            <v>NA</v>
          </cell>
          <cell r="BH52">
            <v>1.1528292485441125</v>
          </cell>
          <cell r="BI52">
            <v>3.6280402354333406E-2</v>
          </cell>
          <cell r="BL52" t="str">
            <v>NA</v>
          </cell>
          <cell r="BM52" t="str">
            <v>NA</v>
          </cell>
          <cell r="BN52" t="str">
            <v>NA</v>
          </cell>
          <cell r="BO52" t="str">
            <v>NA</v>
          </cell>
          <cell r="BP52" t="str">
            <v>NA</v>
          </cell>
          <cell r="BQ52">
            <v>3.0006722442326656E-3</v>
          </cell>
          <cell r="BR52">
            <v>0.75840903143807703</v>
          </cell>
          <cell r="BS52">
            <v>4.2166647975776607E-2</v>
          </cell>
          <cell r="BT52">
            <v>0.37444035799430669</v>
          </cell>
          <cell r="BU52">
            <v>-2.1494523569212366E-2</v>
          </cell>
          <cell r="BV52">
            <v>4.5867444207693175E-2</v>
          </cell>
          <cell r="BW52">
            <v>1.0317371313221937E-2</v>
          </cell>
          <cell r="BX52">
            <v>5.7500654181152105E-2</v>
          </cell>
          <cell r="BY52" t="str">
            <v>NA</v>
          </cell>
          <cell r="BZ52" t="str">
            <v>NA</v>
          </cell>
          <cell r="CC52" t="str">
            <v>NA</v>
          </cell>
          <cell r="CH52" t="str">
            <v>NA</v>
          </cell>
          <cell r="CI52" t="str">
            <v>NA</v>
          </cell>
          <cell r="CJ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  <cell r="CO52" t="str">
            <v>NA</v>
          </cell>
          <cell r="CP52" t="str">
            <v>NA</v>
          </cell>
          <cell r="CQ52" t="str">
            <v>NA</v>
          </cell>
          <cell r="CR52" t="str">
            <v>NA</v>
          </cell>
          <cell r="CS52" t="str">
            <v>NA</v>
          </cell>
        </row>
        <row r="53">
          <cell r="F53">
            <v>1628.09</v>
          </cell>
          <cell r="AT53">
            <v>163.5</v>
          </cell>
          <cell r="BF53">
            <v>0.85359531721219351</v>
          </cell>
          <cell r="BG53">
            <v>0.11175672106578874</v>
          </cell>
          <cell r="BH53" t="str">
            <v>NA</v>
          </cell>
          <cell r="BI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O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T53" t="str">
            <v>NA</v>
          </cell>
          <cell r="BU53" t="str">
            <v>NA</v>
          </cell>
          <cell r="BV53">
            <v>3.5587713209957683E-2</v>
          </cell>
          <cell r="BW53" t="str">
            <v>NA</v>
          </cell>
          <cell r="BX53" t="str">
            <v>NA</v>
          </cell>
          <cell r="BY53" t="str">
            <v>NA</v>
          </cell>
          <cell r="BZ53" t="str">
            <v>NA</v>
          </cell>
          <cell r="CC53" t="str">
            <v>NA</v>
          </cell>
          <cell r="CH53" t="str">
            <v>NA</v>
          </cell>
          <cell r="CI53">
            <v>5.6240775880244571E-2</v>
          </cell>
          <cell r="CJ53">
            <v>0.30362972921067793</v>
          </cell>
          <cell r="CK53">
            <v>0.48287401574803152</v>
          </cell>
          <cell r="CL53">
            <v>0.82073394495412844</v>
          </cell>
          <cell r="CM53">
            <v>0.1004244237112199</v>
          </cell>
          <cell r="CN53">
            <v>0.8907033639143731</v>
          </cell>
          <cell r="CO53">
            <v>0.81004545793278193</v>
          </cell>
          <cell r="CP53">
            <v>0.4968562691131499</v>
          </cell>
          <cell r="CQ53">
            <v>0.4069006632386914</v>
          </cell>
          <cell r="CR53">
            <v>0.29691327035126946</v>
          </cell>
          <cell r="CS53">
            <v>0.22611062335381915</v>
          </cell>
        </row>
        <row r="54">
          <cell r="F54">
            <v>1529.26</v>
          </cell>
          <cell r="AT54">
            <v>201.35</v>
          </cell>
          <cell r="BF54">
            <v>0.8246995278762278</v>
          </cell>
          <cell r="BG54" t="str">
            <v>NA</v>
          </cell>
          <cell r="BH54">
            <v>0.86839319498621992</v>
          </cell>
          <cell r="BI54" t="str">
            <v>NA</v>
          </cell>
          <cell r="BL54" t="str">
            <v>NA</v>
          </cell>
          <cell r="BM54" t="str">
            <v>NA</v>
          </cell>
          <cell r="BN54">
            <v>5.8471098758472416E-2</v>
          </cell>
          <cell r="BO54" t="str">
            <v>NA</v>
          </cell>
          <cell r="BP54">
            <v>4.5964052073364188E-2</v>
          </cell>
          <cell r="BQ54" t="str">
            <v>NA</v>
          </cell>
          <cell r="BR54">
            <v>0.76455279023841605</v>
          </cell>
          <cell r="BS54">
            <v>3.5991263748479656E-2</v>
          </cell>
          <cell r="BT54" t="str">
            <v>NA</v>
          </cell>
          <cell r="BU54" t="str">
            <v>NA</v>
          </cell>
          <cell r="BV54">
            <v>3.7390633378235227E-2</v>
          </cell>
          <cell r="BW54" t="str">
            <v>NA</v>
          </cell>
          <cell r="BX54" t="str">
            <v>NA</v>
          </cell>
          <cell r="BY54">
            <v>7.8819999999999997</v>
          </cell>
          <cell r="BZ54">
            <v>2.77</v>
          </cell>
          <cell r="CC54" t="str">
            <v>NA</v>
          </cell>
          <cell r="CH54">
            <v>0.42961448968799576</v>
          </cell>
          <cell r="CI54">
            <v>6.0259122157588579E-2</v>
          </cell>
          <cell r="CJ54">
            <v>0.28148886920666583</v>
          </cell>
          <cell r="CK54">
            <v>0.50381446444919131</v>
          </cell>
          <cell r="CL54">
            <v>0.72386391854978893</v>
          </cell>
          <cell r="CM54">
            <v>0.13166498829499235</v>
          </cell>
          <cell r="CN54">
            <v>0.91869878321331011</v>
          </cell>
          <cell r="CO54">
            <v>0.84939965694682673</v>
          </cell>
          <cell r="CP54">
            <v>0.49685125403526198</v>
          </cell>
          <cell r="CQ54">
            <v>0.4453516295025729</v>
          </cell>
          <cell r="CR54">
            <v>0.22933793628038968</v>
          </cell>
          <cell r="CS54">
            <v>0.219882094028302</v>
          </cell>
        </row>
        <row r="55">
          <cell r="F55">
            <v>1334.87</v>
          </cell>
          <cell r="AT55" t="str">
            <v>NA</v>
          </cell>
          <cell r="BF55">
            <v>0.83486781484339312</v>
          </cell>
          <cell r="BG55">
            <v>0.11523219489538307</v>
          </cell>
          <cell r="BH55">
            <v>1.0224392981471577</v>
          </cell>
          <cell r="BI55">
            <v>2.6788611113546881E-2</v>
          </cell>
          <cell r="BL55" t="str">
            <v>NA</v>
          </cell>
          <cell r="BM55">
            <v>0.56155242412816442</v>
          </cell>
          <cell r="BN55">
            <v>6.2334039191959942E-2</v>
          </cell>
          <cell r="BO55">
            <v>0.17605734086485977</v>
          </cell>
          <cell r="BP55">
            <v>5.9476992370004374E-2</v>
          </cell>
          <cell r="BQ55">
            <v>1.5706061736918554E-3</v>
          </cell>
          <cell r="BR55">
            <v>0.76966296343464169</v>
          </cell>
          <cell r="BS55">
            <v>4.4955688568924318E-2</v>
          </cell>
          <cell r="BT55">
            <v>0.3764747644575811</v>
          </cell>
          <cell r="BU55">
            <v>1.025792773828163E-2</v>
          </cell>
          <cell r="BV55">
            <v>4.9682740641410775E-2</v>
          </cell>
          <cell r="BW55" t="str">
            <v>NA</v>
          </cell>
          <cell r="BX55">
            <v>4.9787619768217127E-2</v>
          </cell>
          <cell r="BY55" t="str">
            <v>NA</v>
          </cell>
          <cell r="BZ55" t="str">
            <v>NA</v>
          </cell>
          <cell r="CC55" t="str">
            <v>NA</v>
          </cell>
          <cell r="CH55" t="str">
            <v>NA</v>
          </cell>
          <cell r="CI55" t="str">
            <v>NA</v>
          </cell>
          <cell r="CJ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  <cell r="CO55" t="str">
            <v>NA</v>
          </cell>
          <cell r="CP55" t="str">
            <v>NA</v>
          </cell>
          <cell r="CQ55" t="str">
            <v>NA</v>
          </cell>
          <cell r="CR55" t="str">
            <v>NA</v>
          </cell>
          <cell r="CS55" t="str">
            <v>NA</v>
          </cell>
        </row>
        <row r="56">
          <cell r="F56">
            <v>1110.76</v>
          </cell>
          <cell r="AT56">
            <v>148.07</v>
          </cell>
          <cell r="BF56">
            <v>0.82397637653498512</v>
          </cell>
          <cell r="BG56" t="str">
            <v>NA</v>
          </cell>
          <cell r="BH56">
            <v>0.97968693989723965</v>
          </cell>
          <cell r="BI56">
            <v>3.0554939146168678E-2</v>
          </cell>
          <cell r="BL56">
            <v>0.34226652783230627</v>
          </cell>
          <cell r="BM56">
            <v>0.49827424338118564</v>
          </cell>
          <cell r="BN56" t="str">
            <v>NA</v>
          </cell>
          <cell r="BO56" t="str">
            <v>NA</v>
          </cell>
          <cell r="BP56">
            <v>4.7545048638151455E-2</v>
          </cell>
          <cell r="BQ56" t="str">
            <v>NA</v>
          </cell>
          <cell r="BR56" t="str">
            <v>NA</v>
          </cell>
          <cell r="BS56" t="str">
            <v>NA</v>
          </cell>
          <cell r="BT56">
            <v>0.45724150702455435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Y56">
            <v>10.637</v>
          </cell>
          <cell r="BZ56">
            <v>2.1</v>
          </cell>
          <cell r="CC56" t="str">
            <v>NA</v>
          </cell>
          <cell r="CH56" t="str">
            <v>NA</v>
          </cell>
          <cell r="CI56" t="str">
            <v>NA</v>
          </cell>
          <cell r="CJ56" t="str">
            <v>NA</v>
          </cell>
          <cell r="CK56" t="str">
            <v>NA</v>
          </cell>
          <cell r="CL56">
            <v>0.63895454852434663</v>
          </cell>
          <cell r="CM56">
            <v>0.1333051244193165</v>
          </cell>
          <cell r="CN56">
            <v>0.78854595799284133</v>
          </cell>
          <cell r="CO56">
            <v>0.90818095338759119</v>
          </cell>
          <cell r="CP56">
            <v>0.45437968528398731</v>
          </cell>
          <cell r="CQ56" t="str">
            <v>NA</v>
          </cell>
          <cell r="CR56" t="str">
            <v>NA</v>
          </cell>
          <cell r="CS56" t="str">
            <v>NA</v>
          </cell>
        </row>
        <row r="57">
          <cell r="F57">
            <v>767.53</v>
          </cell>
          <cell r="AT57">
            <v>82.18</v>
          </cell>
          <cell r="BF57">
            <v>0.80733000664469146</v>
          </cell>
          <cell r="BH57">
            <v>0.40139167395067438</v>
          </cell>
          <cell r="BI57">
            <v>3.1638301883558706E-2</v>
          </cell>
          <cell r="BL57">
            <v>0.6022931770270965</v>
          </cell>
          <cell r="BM57">
            <v>0.64093612353677132</v>
          </cell>
          <cell r="BN57">
            <v>4.4237301524606996E-2</v>
          </cell>
          <cell r="BO57">
            <v>0.16589081675835801</v>
          </cell>
          <cell r="BP57">
            <v>5.2230861536493894E-2</v>
          </cell>
          <cell r="BR57">
            <v>0.72578270556199753</v>
          </cell>
          <cell r="BS57">
            <v>5.047359712323949E-2</v>
          </cell>
          <cell r="BT57">
            <v>0.45259678145569737</v>
          </cell>
          <cell r="BU57">
            <v>6.4284132216330309E-2</v>
          </cell>
          <cell r="BV57">
            <v>5.2401860513595563E-2</v>
          </cell>
          <cell r="BX57">
            <v>5.8030305004364652E-2</v>
          </cell>
          <cell r="CC57">
            <v>1.108974358974359</v>
          </cell>
          <cell r="CH57" t="str">
            <v>NA</v>
          </cell>
          <cell r="CI57" t="str">
            <v>NA</v>
          </cell>
          <cell r="CJ57" t="str">
            <v>NA</v>
          </cell>
          <cell r="CK57" t="str">
            <v>NA</v>
          </cell>
          <cell r="CL57" t="str">
            <v>NA</v>
          </cell>
          <cell r="CM57">
            <v>0.10707073339152869</v>
          </cell>
          <cell r="CN57">
            <v>0.84351423704064232</v>
          </cell>
          <cell r="CO57" t="str">
            <v>NA</v>
          </cell>
          <cell r="CP57">
            <v>0.38119980530542708</v>
          </cell>
          <cell r="CQ57" t="str">
            <v>NA</v>
          </cell>
          <cell r="CR57" t="str">
            <v>NA</v>
          </cell>
        </row>
        <row r="58">
          <cell r="F58">
            <v>1286.3</v>
          </cell>
          <cell r="AT58">
            <v>139.44</v>
          </cell>
          <cell r="BF58" t="str">
            <v>NA</v>
          </cell>
          <cell r="BH58">
            <v>0.46318277086274007</v>
          </cell>
          <cell r="BI58">
            <v>2.3536079387484497E-2</v>
          </cell>
          <cell r="BL58">
            <v>0.48919970914068184</v>
          </cell>
          <cell r="BM58" t="str">
            <v>NA</v>
          </cell>
          <cell r="BN58" t="str">
            <v>NA</v>
          </cell>
          <cell r="BO58" t="str">
            <v>NA</v>
          </cell>
          <cell r="BP58" t="str">
            <v>NA</v>
          </cell>
          <cell r="BR58" t="str">
            <v>NA</v>
          </cell>
          <cell r="BS58" t="str">
            <v>NA</v>
          </cell>
          <cell r="BT58" t="str">
            <v>NA</v>
          </cell>
          <cell r="BU58" t="str">
            <v>NA</v>
          </cell>
          <cell r="BV58">
            <v>4.7943714530047428E-2</v>
          </cell>
          <cell r="BX58" t="str">
            <v>NA</v>
          </cell>
          <cell r="CC58" t="str">
            <v>NA</v>
          </cell>
          <cell r="CH58">
            <v>0.54417224323537972</v>
          </cell>
          <cell r="CI58">
            <v>8.3497235961594418E-2</v>
          </cell>
          <cell r="CJ58">
            <v>0.29718054604439464</v>
          </cell>
          <cell r="CK58">
            <v>0.45055579765783338</v>
          </cell>
          <cell r="CL58">
            <v>0.67448364888123924</v>
          </cell>
          <cell r="CM58">
            <v>0.10840394931198009</v>
          </cell>
          <cell r="CN58">
            <v>1.1925559380378656</v>
          </cell>
          <cell r="CO58">
            <v>0.98628389154704954</v>
          </cell>
          <cell r="CP58">
            <v>0.61352553069420535</v>
          </cell>
          <cell r="CQ58">
            <v>0.47177033492822967</v>
          </cell>
          <cell r="CR58">
            <v>0.28929234825334055</v>
          </cell>
        </row>
        <row r="60">
          <cell r="F60" t="str">
            <v>NA</v>
          </cell>
          <cell r="AT60" t="str">
            <v>NA</v>
          </cell>
          <cell r="BF60" t="str">
            <v>NA</v>
          </cell>
          <cell r="BG60" t="str">
            <v>NA</v>
          </cell>
          <cell r="BH60" t="str">
            <v>NA</v>
          </cell>
          <cell r="BI60" t="str">
            <v>NA</v>
          </cell>
          <cell r="BL60" t="str">
            <v>NA</v>
          </cell>
          <cell r="BM60" t="str">
            <v>NA</v>
          </cell>
          <cell r="BP60" t="str">
            <v>NA</v>
          </cell>
          <cell r="BQ60" t="str">
            <v>NA</v>
          </cell>
          <cell r="BR60" t="str">
            <v>NA</v>
          </cell>
          <cell r="BS60" t="str">
            <v>NA</v>
          </cell>
          <cell r="BT60" t="str">
            <v>NA</v>
          </cell>
          <cell r="BU60" t="str">
            <v>NA</v>
          </cell>
          <cell r="BV60" t="str">
            <v>NA</v>
          </cell>
          <cell r="BW60" t="str">
            <v>NA</v>
          </cell>
          <cell r="BX60" t="str">
            <v>NA</v>
          </cell>
          <cell r="BY60">
            <v>7.9429999999999996</v>
          </cell>
          <cell r="BZ60">
            <v>3.59</v>
          </cell>
          <cell r="CC60" t="str">
            <v>NA</v>
          </cell>
          <cell r="CH60" t="str">
            <v>NA</v>
          </cell>
          <cell r="CI60" t="str">
            <v>NA</v>
          </cell>
          <cell r="CJ60" t="str">
            <v>NA</v>
          </cell>
          <cell r="CK60" t="str">
            <v>NA</v>
          </cell>
          <cell r="CL60" t="str">
            <v>NA</v>
          </cell>
          <cell r="CM60" t="str">
            <v>NA</v>
          </cell>
          <cell r="CN60" t="str">
            <v>NA</v>
          </cell>
          <cell r="CO60" t="str">
            <v>NA</v>
          </cell>
          <cell r="CP60" t="str">
            <v>NA</v>
          </cell>
          <cell r="CQ60" t="str">
            <v>NA</v>
          </cell>
          <cell r="CR60" t="str">
            <v>NA</v>
          </cell>
          <cell r="CS60" t="str">
            <v>NA</v>
          </cell>
        </row>
        <row r="61">
          <cell r="F61">
            <v>710.68</v>
          </cell>
          <cell r="AT61">
            <v>99.23</v>
          </cell>
          <cell r="BF61">
            <v>0.80355434232003164</v>
          </cell>
          <cell r="BG61" t="str">
            <v>NA</v>
          </cell>
          <cell r="BH61">
            <v>0</v>
          </cell>
          <cell r="BI61">
            <v>1.6580000544499197E-2</v>
          </cell>
          <cell r="BL61" t="str">
            <v>NA</v>
          </cell>
          <cell r="BM61" t="str">
            <v>NA</v>
          </cell>
          <cell r="BP61" t="str">
            <v>NA</v>
          </cell>
          <cell r="BQ61" t="str">
            <v>NA</v>
          </cell>
          <cell r="BR61">
            <v>0.71140316316767038</v>
          </cell>
          <cell r="BS61">
            <v>6.3671413294309684E-2</v>
          </cell>
          <cell r="BT61">
            <v>0.46543914349140164</v>
          </cell>
          <cell r="BU61">
            <v>1.9530590420442397E-2</v>
          </cell>
          <cell r="BV61">
            <v>6.863848708279395E-2</v>
          </cell>
          <cell r="BW61" t="str">
            <v>NA</v>
          </cell>
          <cell r="BX61">
            <v>4.3718691956998935E-2</v>
          </cell>
          <cell r="BY61" t="str">
            <v>NA</v>
          </cell>
          <cell r="BZ61" t="str">
            <v>NA</v>
          </cell>
          <cell r="CC61" t="str">
            <v>NA</v>
          </cell>
          <cell r="CH61" t="str">
            <v>NA</v>
          </cell>
          <cell r="CI61" t="str">
            <v>NA</v>
          </cell>
          <cell r="CJ61" t="str">
            <v>NA</v>
          </cell>
          <cell r="CK61" t="str">
            <v>NA</v>
          </cell>
          <cell r="CL61" t="str">
            <v>NA</v>
          </cell>
          <cell r="CM61">
            <v>0.13962683626948838</v>
          </cell>
          <cell r="CN61">
            <v>0.69998992240249913</v>
          </cell>
          <cell r="CO61" t="str">
            <v>NA</v>
          </cell>
          <cell r="CP61">
            <v>0.39423561422956765</v>
          </cell>
          <cell r="CQ61" t="str">
            <v>NA</v>
          </cell>
          <cell r="CR61" t="str">
            <v>NA</v>
          </cell>
          <cell r="CS61" t="str">
            <v>NA</v>
          </cell>
        </row>
        <row r="62">
          <cell r="F62">
            <v>612.30999999999995</v>
          </cell>
          <cell r="AT62">
            <v>108.03</v>
          </cell>
          <cell r="BF62">
            <v>0.73165553396155547</v>
          </cell>
          <cell r="BG62">
            <v>0.16468782152831085</v>
          </cell>
          <cell r="BH62" t="str">
            <v>NA</v>
          </cell>
          <cell r="BI62" t="str">
            <v>NA</v>
          </cell>
          <cell r="BL62" t="str">
            <v>NA</v>
          </cell>
          <cell r="BM62" t="str">
            <v>NA</v>
          </cell>
          <cell r="BP62" t="str">
            <v>NA</v>
          </cell>
          <cell r="BQ62" t="str">
            <v>NA</v>
          </cell>
          <cell r="BR62">
            <v>0.62563080792409076</v>
          </cell>
          <cell r="BS62">
            <v>7.3083895412454483E-2</v>
          </cell>
          <cell r="BT62" t="str">
            <v>NA</v>
          </cell>
          <cell r="BU62" t="str">
            <v>NA</v>
          </cell>
          <cell r="BV62" t="str">
            <v>NA</v>
          </cell>
          <cell r="BW62">
            <v>1.558034329016348E-2</v>
          </cell>
          <cell r="BX62">
            <v>7.7705737289934837E-2</v>
          </cell>
          <cell r="BY62" t="str">
            <v>NA</v>
          </cell>
          <cell r="BZ62" t="str">
            <v>NA</v>
          </cell>
          <cell r="CC62" t="str">
            <v>NA</v>
          </cell>
          <cell r="CH62" t="str">
            <v>NA</v>
          </cell>
          <cell r="CI62">
            <v>5.6548279689234184E-2</v>
          </cell>
          <cell r="CJ62">
            <v>0.29306531355711685</v>
          </cell>
          <cell r="CK62">
            <v>0.43705682409575852</v>
          </cell>
          <cell r="CL62">
            <v>0.70341571785615098</v>
          </cell>
          <cell r="CM62">
            <v>0.1764302395845242</v>
          </cell>
          <cell r="CN62">
            <v>0.80283254651485703</v>
          </cell>
          <cell r="CO62">
            <v>0.77181208053691275</v>
          </cell>
          <cell r="CP62">
            <v>0.41516245487364623</v>
          </cell>
          <cell r="CQ62">
            <v>0.36677194367679961</v>
          </cell>
          <cell r="CR62">
            <v>0.2882833706125808</v>
          </cell>
          <cell r="CS62">
            <v>0.24967871485943777</v>
          </cell>
        </row>
        <row r="63">
          <cell r="F63" t="str">
            <v>NA</v>
          </cell>
          <cell r="AT63">
            <v>102.21899999999999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L63" t="str">
            <v>NA</v>
          </cell>
          <cell r="BM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T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Y63" t="str">
            <v>NA</v>
          </cell>
          <cell r="BZ63" t="str">
            <v>NA</v>
          </cell>
          <cell r="CC63" t="str">
            <v>NA</v>
          </cell>
          <cell r="CH63" t="str">
            <v>NA</v>
          </cell>
          <cell r="CI63" t="str">
            <v>NA</v>
          </cell>
          <cell r="CJ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>
            <v>0.65799900214245888</v>
          </cell>
          <cell r="CO63" t="str">
            <v>NA</v>
          </cell>
          <cell r="CP63" t="str">
            <v>NA</v>
          </cell>
          <cell r="CQ63" t="str">
            <v>NA</v>
          </cell>
          <cell r="CR63" t="str">
            <v>NA</v>
          </cell>
          <cell r="CS63" t="str">
            <v>NA</v>
          </cell>
        </row>
        <row r="64">
          <cell r="F64">
            <v>339.42</v>
          </cell>
          <cell r="AT64" t="str">
            <v>NA</v>
          </cell>
          <cell r="BF64">
            <v>0.65223027517529897</v>
          </cell>
          <cell r="BG64">
            <v>0.20464321489599904</v>
          </cell>
          <cell r="BH64">
            <v>0</v>
          </cell>
          <cell r="BI64">
            <v>2.3358874656907593E-2</v>
          </cell>
          <cell r="BL64">
            <v>0.46131633119853616</v>
          </cell>
          <cell r="BM64">
            <v>0.59958257090576395</v>
          </cell>
          <cell r="BP64">
            <v>4.1008423513894304E-2</v>
          </cell>
          <cell r="BQ64">
            <v>3.161025471053631E-3</v>
          </cell>
          <cell r="BR64">
            <v>0.53874256083907845</v>
          </cell>
          <cell r="BS64">
            <v>6.6878793235519415E-2</v>
          </cell>
          <cell r="BT64">
            <v>0.7297709998594285</v>
          </cell>
          <cell r="BU64">
            <v>1.5261328148017204E-2</v>
          </cell>
          <cell r="BV64">
            <v>0.11693477108007777</v>
          </cell>
          <cell r="BW64" t="str">
            <v>NA</v>
          </cell>
          <cell r="BX64">
            <v>7.7013729302928519E-2</v>
          </cell>
          <cell r="BY64" t="str">
            <v>NA</v>
          </cell>
          <cell r="BZ64" t="str">
            <v>NA</v>
          </cell>
          <cell r="CC64" t="str">
            <v>NA</v>
          </cell>
          <cell r="CH64" t="str">
            <v>NA</v>
          </cell>
          <cell r="CI64" t="str">
            <v>NA</v>
          </cell>
          <cell r="CJ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  <cell r="CO64" t="str">
            <v>NA</v>
          </cell>
          <cell r="CP64" t="str">
            <v>NA</v>
          </cell>
          <cell r="CQ64" t="str">
            <v>NA</v>
          </cell>
          <cell r="CR64" t="str">
            <v>NA</v>
          </cell>
          <cell r="CS64" t="str">
            <v>NA</v>
          </cell>
        </row>
        <row r="65">
          <cell r="F65">
            <v>524.99</v>
          </cell>
          <cell r="AT65" t="str">
            <v>NA</v>
          </cell>
          <cell r="BF65">
            <v>0.71662317377473861</v>
          </cell>
          <cell r="BG65" t="str">
            <v>NA</v>
          </cell>
          <cell r="BH65">
            <v>2.7684499732885597E-2</v>
          </cell>
          <cell r="BI65">
            <v>3.5812409371899563E-2</v>
          </cell>
          <cell r="BL65" t="str">
            <v>NA</v>
          </cell>
          <cell r="BM65" t="str">
            <v>NA</v>
          </cell>
          <cell r="BP65">
            <v>4.5486440747925863E-2</v>
          </cell>
          <cell r="BQ65" t="str">
            <v>NA</v>
          </cell>
          <cell r="BR65">
            <v>0.66029829139602658</v>
          </cell>
          <cell r="BS65">
            <v>0.11388788357873483</v>
          </cell>
          <cell r="BT65">
            <v>0.61779848293607531</v>
          </cell>
          <cell r="BU65">
            <v>-9.9049505704870578E-3</v>
          </cell>
          <cell r="BV65">
            <v>6.9087030229147223E-2</v>
          </cell>
          <cell r="BW65" t="str">
            <v>NA</v>
          </cell>
          <cell r="BX65">
            <v>7.0591820796586602E-2</v>
          </cell>
          <cell r="BY65">
            <v>8.6340000000000003</v>
          </cell>
          <cell r="BZ65">
            <v>3.99</v>
          </cell>
          <cell r="CC65">
            <v>1.1542321846771497</v>
          </cell>
          <cell r="CH65" t="str">
            <v>NA</v>
          </cell>
          <cell r="CI65" t="str">
            <v>NA</v>
          </cell>
          <cell r="CJ65" t="str">
            <v>NA</v>
          </cell>
          <cell r="CK65" t="str">
            <v>NA</v>
          </cell>
          <cell r="CL65" t="str">
            <v>NA</v>
          </cell>
          <cell r="CM65" t="str">
            <v>NA</v>
          </cell>
          <cell r="CN65" t="str">
            <v>NA</v>
          </cell>
          <cell r="CO65" t="str">
            <v>NA</v>
          </cell>
          <cell r="CP65" t="str">
            <v>NA</v>
          </cell>
          <cell r="CQ65" t="str">
            <v>NA</v>
          </cell>
          <cell r="CR65" t="str">
            <v>NA</v>
          </cell>
          <cell r="CS65" t="str">
            <v>NA</v>
          </cell>
        </row>
        <row r="66">
          <cell r="F66">
            <v>859.01</v>
          </cell>
          <cell r="AT66">
            <v>113.6</v>
          </cell>
          <cell r="BF66">
            <v>0.74885042083328479</v>
          </cell>
          <cell r="CH66">
            <v>0.76557615102075682</v>
          </cell>
          <cell r="CI66">
            <v>6.1262492525839235E-2</v>
          </cell>
          <cell r="CJ66">
            <v>0.3164054054054054</v>
          </cell>
          <cell r="CK66">
            <v>0.42478918918918918</v>
          </cell>
          <cell r="CL66">
            <v>0.82756161971830988</v>
          </cell>
          <cell r="CM66">
            <v>0.13224525907730991</v>
          </cell>
          <cell r="CN66">
            <v>0.93869718309859151</v>
          </cell>
          <cell r="CO66">
            <v>0.62191658422950502</v>
          </cell>
          <cell r="CP66">
            <v>0.55246478873239435</v>
          </cell>
          <cell r="CQ66">
            <v>0.3031453766048654</v>
          </cell>
          <cell r="CR66" t="str">
            <v>NA</v>
          </cell>
          <cell r="CS66" t="str">
            <v>NA</v>
          </cell>
        </row>
        <row r="67">
          <cell r="F67">
            <v>473</v>
          </cell>
          <cell r="AT67" t="str">
            <v>NA</v>
          </cell>
          <cell r="BF67">
            <v>0.6597674418604651</v>
          </cell>
          <cell r="BH67">
            <v>0</v>
          </cell>
          <cell r="BI67">
            <v>2.2089520800421276E-2</v>
          </cell>
          <cell r="BL67" t="str">
            <v>NA</v>
          </cell>
          <cell r="BM67" t="str">
            <v>NA</v>
          </cell>
          <cell r="BN67">
            <v>3.9813418256984263E-2</v>
          </cell>
          <cell r="BO67" t="str">
            <v>NA</v>
          </cell>
          <cell r="BP67" t="str">
            <v>NA</v>
          </cell>
          <cell r="BQ67" t="str">
            <v>NA</v>
          </cell>
          <cell r="BR67">
            <v>0.51247357293868923</v>
          </cell>
          <cell r="BS67">
            <v>9.1606765327695558E-2</v>
          </cell>
          <cell r="BT67">
            <v>0.74863555169000751</v>
          </cell>
          <cell r="BU67">
            <v>3.9260042283298095E-2</v>
          </cell>
          <cell r="BV67">
            <v>0.11957716701902749</v>
          </cell>
          <cell r="BX67">
            <v>7.5856236786469355E-2</v>
          </cell>
          <cell r="BY67" t="str">
            <v>NA</v>
          </cell>
          <cell r="BZ67" t="str">
            <v>NA</v>
          </cell>
          <cell r="CC67" t="str">
            <v>NA</v>
          </cell>
          <cell r="CH67" t="str">
            <v>NA</v>
          </cell>
          <cell r="CI67" t="str">
            <v>NA</v>
          </cell>
          <cell r="CJ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  <cell r="CO67" t="str">
            <v>NA</v>
          </cell>
          <cell r="CP67" t="str">
            <v>NA</v>
          </cell>
          <cell r="CQ67" t="str">
            <v>NA</v>
          </cell>
          <cell r="CR67" t="str">
            <v>NA</v>
          </cell>
          <cell r="CS67" t="str">
            <v>NA</v>
          </cell>
        </row>
        <row r="68">
          <cell r="F68">
            <v>370.71</v>
          </cell>
          <cell r="AT68">
            <v>55.1</v>
          </cell>
          <cell r="BF68">
            <v>0.63089746702274019</v>
          </cell>
          <cell r="BH68">
            <v>3.1160934828044839E-2</v>
          </cell>
          <cell r="BI68">
            <v>1.9462012431801522E-2</v>
          </cell>
          <cell r="BL68" t="str">
            <v>NA</v>
          </cell>
          <cell r="BM68">
            <v>0.58071170706549768</v>
          </cell>
          <cell r="BN68">
            <v>5.6573321629810006E-2</v>
          </cell>
          <cell r="BO68">
            <v>0.14019085040696042</v>
          </cell>
          <cell r="BP68">
            <v>5.0485601834810427E-2</v>
          </cell>
          <cell r="BQ68">
            <v>1.7546713684988239E-3</v>
          </cell>
          <cell r="BR68">
            <v>0.45836368050497694</v>
          </cell>
          <cell r="BS68">
            <v>9.783928137897549E-2</v>
          </cell>
          <cell r="BT68">
            <v>0.88143576353449959</v>
          </cell>
          <cell r="BU68">
            <v>6.5819643387014107E-3</v>
          </cell>
          <cell r="BV68">
            <v>9.5276631329071243E-2</v>
          </cell>
          <cell r="BX68">
            <v>8.3677267945294162E-2</v>
          </cell>
          <cell r="BY68">
            <v>6.13</v>
          </cell>
          <cell r="BZ68">
            <v>2.73</v>
          </cell>
          <cell r="CC68" t="str">
            <v>NA</v>
          </cell>
          <cell r="CH68">
            <v>0.55634249471458774</v>
          </cell>
          <cell r="CI68">
            <v>6.9691935971005731E-2</v>
          </cell>
          <cell r="CJ68">
            <v>0.35935032586812249</v>
          </cell>
          <cell r="CK68">
            <v>0.41498396435800455</v>
          </cell>
          <cell r="CL68">
            <v>0.62704174228675125</v>
          </cell>
          <cell r="CM68">
            <v>0.1486337028944458</v>
          </cell>
          <cell r="CN68">
            <v>0.91252268602540831</v>
          </cell>
          <cell r="CO68">
            <v>0.67612156295224313</v>
          </cell>
          <cell r="CP68">
            <v>0.43448275862068969</v>
          </cell>
          <cell r="CQ68">
            <v>0.43487698986975404</v>
          </cell>
          <cell r="CR68">
            <v>0.30159453302961275</v>
          </cell>
          <cell r="CS68">
            <v>0.41323461360481256</v>
          </cell>
        </row>
        <row r="69">
          <cell r="F69">
            <v>588.49</v>
          </cell>
          <cell r="AT69">
            <v>73.86</v>
          </cell>
          <cell r="BF69">
            <v>0.67445496100188618</v>
          </cell>
          <cell r="BH69">
            <v>0</v>
          </cell>
          <cell r="BI69">
            <v>2.7331428665796909E-2</v>
          </cell>
          <cell r="BL69">
            <v>0.40111968028008521</v>
          </cell>
          <cell r="BM69">
            <v>0.67504500189916272</v>
          </cell>
          <cell r="BN69">
            <v>4.3695163006506312E-2</v>
          </cell>
          <cell r="BO69">
            <v>0.13789496862270176</v>
          </cell>
          <cell r="BP69">
            <v>3.4450278218702578E-2</v>
          </cell>
          <cell r="BQ69" t="str">
            <v>NA</v>
          </cell>
          <cell r="BR69">
            <v>0.57645839351560779</v>
          </cell>
          <cell r="BS69">
            <v>7.6364933983585098E-2</v>
          </cell>
          <cell r="BT69">
            <v>0.73458731040611858</v>
          </cell>
          <cell r="BU69">
            <v>2.926132984417747E-2</v>
          </cell>
          <cell r="BV69">
            <v>8.402861560944111E-2</v>
          </cell>
          <cell r="BX69">
            <v>6.9890737310744452E-2</v>
          </cell>
          <cell r="BY69">
            <v>8.702</v>
          </cell>
          <cell r="BZ69">
            <v>2.63</v>
          </cell>
          <cell r="CC69">
            <v>1.0554803788903924</v>
          </cell>
          <cell r="CH69" t="str">
            <v>NA</v>
          </cell>
          <cell r="CI69" t="str">
            <v>NA</v>
          </cell>
          <cell r="CJ69" t="str">
            <v>NA</v>
          </cell>
          <cell r="CK69" t="str">
            <v>NA</v>
          </cell>
          <cell r="CL69">
            <v>0.73111291632818842</v>
          </cell>
          <cell r="CM69">
            <v>0.12550765518530477</v>
          </cell>
          <cell r="CN69">
            <v>0.91267262388302195</v>
          </cell>
          <cell r="CO69">
            <v>0.69185185185185183</v>
          </cell>
          <cell r="CP69">
            <v>0.47688870836718117</v>
          </cell>
          <cell r="CQ69" t="str">
            <v>NA</v>
          </cell>
          <cell r="CR69">
            <v>0.33940058479532159</v>
          </cell>
          <cell r="CS69" t="str">
            <v>NA</v>
          </cell>
        </row>
        <row r="70">
          <cell r="F70" t="str">
            <v>NA</v>
          </cell>
          <cell r="AT70" t="str">
            <v>NA</v>
          </cell>
          <cell r="BF70" t="str">
            <v>NA</v>
          </cell>
          <cell r="BH70">
            <v>0</v>
          </cell>
          <cell r="BI70">
            <v>2.6649372088909853E-2</v>
          </cell>
          <cell r="BL70">
            <v>0.46215828469233339</v>
          </cell>
          <cell r="BM70">
            <v>0.55804492659630922</v>
          </cell>
          <cell r="BN70">
            <v>4.8415699848300325E-2</v>
          </cell>
          <cell r="BO70">
            <v>0.15585666139349338</v>
          </cell>
          <cell r="BP70">
            <v>3.9634211482169952E-2</v>
          </cell>
          <cell r="BQ70" t="str">
            <v>NA</v>
          </cell>
          <cell r="BR70" t="str">
            <v>NA</v>
          </cell>
          <cell r="BS70" t="str">
            <v>NA</v>
          </cell>
          <cell r="BT70" t="str">
            <v>NA</v>
          </cell>
          <cell r="BU70" t="str">
            <v>NA</v>
          </cell>
          <cell r="BV70" t="str">
            <v>NA</v>
          </cell>
          <cell r="BX70" t="str">
            <v>NA</v>
          </cell>
          <cell r="BY70">
            <v>5.65</v>
          </cell>
          <cell r="BZ70">
            <v>2.41</v>
          </cell>
          <cell r="CC70" t="str">
            <v>NA</v>
          </cell>
          <cell r="CH70" t="str">
            <v>NA</v>
          </cell>
          <cell r="CI70" t="str">
            <v>NA</v>
          </cell>
          <cell r="CJ70" t="str">
            <v>NA</v>
          </cell>
          <cell r="CK70" t="str">
            <v>NA</v>
          </cell>
          <cell r="CL70" t="str">
            <v>NA</v>
          </cell>
          <cell r="CM70" t="str">
            <v>NA</v>
          </cell>
          <cell r="CN70" t="str">
            <v>NA</v>
          </cell>
          <cell r="CO70">
            <v>0.62942008486562939</v>
          </cell>
          <cell r="CP70" t="str">
            <v>NA</v>
          </cell>
          <cell r="CQ70" t="str">
            <v>NA</v>
          </cell>
          <cell r="CR70" t="str">
            <v>NA</v>
          </cell>
          <cell r="CS70">
            <v>0.36638641608968026</v>
          </cell>
        </row>
        <row r="72">
          <cell r="BH72">
            <v>0</v>
          </cell>
        </row>
        <row r="73">
          <cell r="F73">
            <v>194.69</v>
          </cell>
          <cell r="AT73">
            <v>31.29</v>
          </cell>
          <cell r="BF73">
            <v>0.58893625764035129</v>
          </cell>
          <cell r="BH73">
            <v>0</v>
          </cell>
          <cell r="BI73">
            <v>3.465346534653465E-2</v>
          </cell>
          <cell r="BM73">
            <v>0.51634143996923965</v>
          </cell>
          <cell r="BN73">
            <v>5.6823674740856117E-2</v>
          </cell>
          <cell r="BO73">
            <v>0.13110285006195788</v>
          </cell>
          <cell r="BP73">
            <v>4.6404210752457174E-2</v>
          </cell>
          <cell r="BQ73">
            <v>4.4765208931913537E-3</v>
          </cell>
          <cell r="BR73">
            <v>0.4480456109712877</v>
          </cell>
          <cell r="BS73">
            <v>8.6034208228465761E-2</v>
          </cell>
          <cell r="BT73">
            <v>0.79068282924597999</v>
          </cell>
          <cell r="BU73">
            <v>2.1726847809337924E-2</v>
          </cell>
          <cell r="BV73" t="str">
            <v>NA</v>
          </cell>
          <cell r="BW73" t="str">
            <v>NA</v>
          </cell>
          <cell r="BX73">
            <v>0.12162925676716832</v>
          </cell>
          <cell r="BY73">
            <v>5.42</v>
          </cell>
          <cell r="BZ73">
            <v>2.1</v>
          </cell>
          <cell r="CC73" t="str">
            <v>NA</v>
          </cell>
          <cell r="CH73">
            <v>0.72343532684283718</v>
          </cell>
          <cell r="CI73">
            <v>6.2656467315716266E-2</v>
          </cell>
          <cell r="CJ73" t="str">
            <v>NA</v>
          </cell>
          <cell r="CM73">
            <v>0.16071703734141454</v>
          </cell>
          <cell r="CN73">
            <v>0.87376158517098113</v>
          </cell>
          <cell r="CP73">
            <v>0.27037392138063282</v>
          </cell>
          <cell r="CR73" t="str">
            <v>NA</v>
          </cell>
        </row>
        <row r="74">
          <cell r="F74">
            <v>222.47</v>
          </cell>
          <cell r="AT74" t="str">
            <v>NA</v>
          </cell>
          <cell r="BF74">
            <v>0.56299725805726619</v>
          </cell>
          <cell r="BH74">
            <v>0</v>
          </cell>
          <cell r="BI74">
            <v>4.52838524409101E-2</v>
          </cell>
          <cell r="BM74">
            <v>0.45915617406671089</v>
          </cell>
          <cell r="BN74">
            <v>5.7225853304284674E-2</v>
          </cell>
          <cell r="BO74" t="str">
            <v>NA</v>
          </cell>
          <cell r="BP74">
            <v>3.6020334059549748E-2</v>
          </cell>
          <cell r="BQ74">
            <v>5.733086448054427E-3</v>
          </cell>
          <cell r="BR74">
            <v>0.42630467029262376</v>
          </cell>
          <cell r="BS74">
            <v>0.10154178091428058</v>
          </cell>
          <cell r="BT74">
            <v>0.89070866465220566</v>
          </cell>
          <cell r="BU74">
            <v>-2.8902773407650469E-2</v>
          </cell>
          <cell r="BV74">
            <v>9.6417494493639594E-2</v>
          </cell>
          <cell r="BW74" t="str">
            <v>NA</v>
          </cell>
          <cell r="BX74">
            <v>0.11695959005708635</v>
          </cell>
          <cell r="BY74" t="str">
            <v>NA</v>
          </cell>
          <cell r="BZ74" t="str">
            <v>NA</v>
          </cell>
          <cell r="CC74" t="str">
            <v>NA</v>
          </cell>
          <cell r="CH74" t="str">
            <v>NA</v>
          </cell>
          <cell r="CI74" t="str">
            <v>NA</v>
          </cell>
          <cell r="CJ74" t="str">
            <v>NA</v>
          </cell>
          <cell r="CM74" t="str">
            <v>NA</v>
          </cell>
          <cell r="CN74" t="str">
            <v>NA</v>
          </cell>
          <cell r="CP74" t="str">
            <v>NA</v>
          </cell>
          <cell r="CR74" t="str">
            <v>NA</v>
          </cell>
        </row>
        <row r="75">
          <cell r="F75">
            <v>177.36</v>
          </cell>
          <cell r="AT75" t="str">
            <v>NA</v>
          </cell>
          <cell r="BF75">
            <v>0.60216508795669821</v>
          </cell>
          <cell r="BH75">
            <v>0</v>
          </cell>
          <cell r="BI75">
            <v>4.7746781115879829E-2</v>
          </cell>
          <cell r="BM75">
            <v>0.60193133047210301</v>
          </cell>
          <cell r="BN75">
            <v>5.4305839581913207E-2</v>
          </cell>
          <cell r="BO75">
            <v>0.14746259447786519</v>
          </cell>
          <cell r="BP75">
            <v>4.9136559872756197E-2</v>
          </cell>
          <cell r="BQ75" t="str">
            <v>NA</v>
          </cell>
          <cell r="BR75">
            <v>0.41741091565178162</v>
          </cell>
          <cell r="BS75">
            <v>0.10881822282363554</v>
          </cell>
          <cell r="BT75">
            <v>0.89572410973757022</v>
          </cell>
          <cell r="BU75">
            <v>5.5762291384754172E-2</v>
          </cell>
          <cell r="BV75">
            <v>0.12630243572395128</v>
          </cell>
          <cell r="BW75" t="str">
            <v>NA</v>
          </cell>
          <cell r="BX75">
            <v>0.12554127198917453</v>
          </cell>
          <cell r="BY75">
            <v>5.7430000000000003</v>
          </cell>
          <cell r="BZ75">
            <v>2.2349999999999999</v>
          </cell>
          <cell r="CC75">
            <v>1</v>
          </cell>
          <cell r="CH75" t="str">
            <v>NA</v>
          </cell>
          <cell r="CI75" t="str">
            <v>NA</v>
          </cell>
          <cell r="CJ75" t="str">
            <v>NA</v>
          </cell>
          <cell r="CM75" t="str">
            <v>NA</v>
          </cell>
          <cell r="CN75" t="str">
            <v>NA</v>
          </cell>
          <cell r="CP75" t="str">
            <v>NA</v>
          </cell>
          <cell r="CR75" t="str">
            <v>NA</v>
          </cell>
        </row>
        <row r="76">
          <cell r="F76">
            <v>239.04</v>
          </cell>
          <cell r="AT76">
            <v>49.41</v>
          </cell>
          <cell r="BF76">
            <v>0.58019578313253017</v>
          </cell>
          <cell r="BH76">
            <v>0</v>
          </cell>
          <cell r="BI76">
            <v>2.8276409849086574E-2</v>
          </cell>
          <cell r="BM76">
            <v>0.58256552819698171</v>
          </cell>
          <cell r="BN76">
            <v>6.2059896496139813E-2</v>
          </cell>
          <cell r="BO76">
            <v>0.16214119472459271</v>
          </cell>
          <cell r="BP76">
            <v>5.3491134300500544E-2</v>
          </cell>
          <cell r="BQ76">
            <v>2.9724882829331744E-3</v>
          </cell>
          <cell r="BR76">
            <v>0.39353246318607765</v>
          </cell>
          <cell r="BS76">
            <v>0.10261880856760376</v>
          </cell>
          <cell r="BT76">
            <v>0.82088302017745352</v>
          </cell>
          <cell r="BU76">
            <v>-2.0540495314591702E-2</v>
          </cell>
          <cell r="BV76" t="str">
            <v>NA</v>
          </cell>
          <cell r="BW76">
            <v>3.47640562248996E-2</v>
          </cell>
          <cell r="BX76">
            <v>0.1262550200803213</v>
          </cell>
          <cell r="BY76" t="str">
            <v>NA</v>
          </cell>
          <cell r="BZ76" t="str">
            <v>NA</v>
          </cell>
          <cell r="CC76" t="str">
            <v>NA</v>
          </cell>
          <cell r="CH76">
            <v>0.62559006211180124</v>
          </cell>
          <cell r="CI76">
            <v>7.440993788819876E-2</v>
          </cell>
          <cell r="CJ76">
            <v>0.32268667724918632</v>
          </cell>
          <cell r="CM76">
            <v>0.20670180722891565</v>
          </cell>
          <cell r="CN76">
            <v>0.64197530864197538</v>
          </cell>
          <cell r="CP76">
            <v>0.30479659987856711</v>
          </cell>
          <cell r="CR76">
            <v>0.32316694283347142</v>
          </cell>
        </row>
        <row r="77">
          <cell r="F77">
            <v>293.05</v>
          </cell>
          <cell r="AT77">
            <v>44.59</v>
          </cell>
          <cell r="BF77">
            <v>0.67077290564750036</v>
          </cell>
          <cell r="BH77">
            <v>0</v>
          </cell>
          <cell r="BI77">
            <v>4.2943800751035086E-2</v>
          </cell>
          <cell r="BL77">
            <v>0.37452257919568638</v>
          </cell>
          <cell r="BM77">
            <v>0.61716468209391151</v>
          </cell>
          <cell r="BN77" t="str">
            <v>NA</v>
          </cell>
          <cell r="BO77" t="str">
            <v>NA</v>
          </cell>
          <cell r="BP77">
            <v>7.5668970405812525E-2</v>
          </cell>
          <cell r="BR77">
            <v>0.55072513222999486</v>
          </cell>
          <cell r="BS77">
            <v>4.8626514246715574E-2</v>
          </cell>
          <cell r="BT77">
            <v>0.67613120171270513</v>
          </cell>
          <cell r="BV77">
            <v>0.10209861798327931</v>
          </cell>
          <cell r="BX77">
            <v>9.8583859409657054E-2</v>
          </cell>
          <cell r="BY77" t="str">
            <v>NA</v>
          </cell>
          <cell r="BZ77" t="str">
            <v>NA</v>
          </cell>
          <cell r="CC77" t="str">
            <v>NA</v>
          </cell>
          <cell r="CH77">
            <v>0.77216852540272618</v>
          </cell>
          <cell r="CI77">
            <v>9.1846344485749701E-2</v>
          </cell>
          <cell r="CJ77">
            <v>0.31184308148880918</v>
          </cell>
          <cell r="CK77">
            <v>0.43516600717200449</v>
          </cell>
          <cell r="CL77">
            <v>0.62031845705315092</v>
          </cell>
          <cell r="CM77">
            <v>0.15215833475516125</v>
          </cell>
          <cell r="CN77">
            <v>1.0798385288181205</v>
          </cell>
          <cell r="CO77" t="str">
            <v>NA</v>
          </cell>
          <cell r="CP77" t="str">
            <v>NA</v>
          </cell>
          <cell r="CQ77" t="str">
            <v>NA</v>
          </cell>
          <cell r="CR77">
            <v>0.44456268706351848</v>
          </cell>
          <cell r="CS77">
            <v>0.32484937907291284</v>
          </cell>
        </row>
        <row r="78">
          <cell r="F78">
            <v>263.95</v>
          </cell>
          <cell r="AT78">
            <v>43.45</v>
          </cell>
          <cell r="BF78">
            <v>0.62386815684788788</v>
          </cell>
          <cell r="BH78">
            <v>0</v>
          </cell>
          <cell r="BI78">
            <v>4.7895024603608526E-2</v>
          </cell>
          <cell r="BL78" t="str">
            <v>NA</v>
          </cell>
          <cell r="BM78">
            <v>0.51230180426462546</v>
          </cell>
          <cell r="BN78">
            <v>5.2028254288597378E-2</v>
          </cell>
          <cell r="BO78">
            <v>0.14257272425616638</v>
          </cell>
          <cell r="BP78">
            <v>6.5953582240161457E-2</v>
          </cell>
          <cell r="BR78">
            <v>0.48213676832733476</v>
          </cell>
          <cell r="BS78">
            <v>8.1000189429816252E-2</v>
          </cell>
          <cell r="BT78">
            <v>0.76840773523681405</v>
          </cell>
          <cell r="BU78">
            <v>1.9321841257813978E-2</v>
          </cell>
          <cell r="BV78">
            <v>0.11301382837658647</v>
          </cell>
          <cell r="BX78">
            <v>0.11221822314832355</v>
          </cell>
          <cell r="BY78" t="str">
            <v>NA</v>
          </cell>
          <cell r="BZ78" t="str">
            <v>NA</v>
          </cell>
          <cell r="CC78" t="str">
            <v>NA</v>
          </cell>
          <cell r="CH78">
            <v>0.6725913214023046</v>
          </cell>
          <cell r="CI78">
            <v>9.3111056631527328E-2</v>
          </cell>
          <cell r="CJ78" t="str">
            <v>NA</v>
          </cell>
          <cell r="CK78" t="str">
            <v>NA</v>
          </cell>
          <cell r="CL78">
            <v>0.67663981588032218</v>
          </cell>
          <cell r="CM78">
            <v>0.16461451032392502</v>
          </cell>
          <cell r="CN78">
            <v>0.63912543153049473</v>
          </cell>
          <cell r="CO78">
            <v>0.65748299319727888</v>
          </cell>
          <cell r="CP78">
            <v>0.30241657077100115</v>
          </cell>
          <cell r="CQ78">
            <v>0.22176870748299318</v>
          </cell>
          <cell r="CR78" t="str">
            <v>NA</v>
          </cell>
          <cell r="CS78">
            <v>0.37598561350117576</v>
          </cell>
        </row>
        <row r="79">
          <cell r="F79" t="str">
            <v>NA</v>
          </cell>
          <cell r="AT79" t="str">
            <v>NA</v>
          </cell>
          <cell r="BF79" t="str">
            <v>NA</v>
          </cell>
          <cell r="BH79" t="str">
            <v>NA</v>
          </cell>
          <cell r="BI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O79" t="str">
            <v>NA</v>
          </cell>
          <cell r="BP79" t="str">
            <v>NA</v>
          </cell>
          <cell r="BR79" t="str">
            <v>NA</v>
          </cell>
          <cell r="BS79" t="str">
            <v>NA</v>
          </cell>
          <cell r="BT79" t="str">
            <v>NA</v>
          </cell>
          <cell r="BU79" t="str">
            <v>NA</v>
          </cell>
          <cell r="BV79" t="str">
            <v>NA</v>
          </cell>
          <cell r="BX79" t="str">
            <v>NA</v>
          </cell>
          <cell r="BY79">
            <v>17.239999999999998</v>
          </cell>
          <cell r="BZ79">
            <v>1.667</v>
          </cell>
          <cell r="CC79" t="str">
            <v>NA</v>
          </cell>
          <cell r="CH79" t="str">
            <v>NA</v>
          </cell>
          <cell r="CI79" t="str">
            <v>NA</v>
          </cell>
          <cell r="CJ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  <cell r="CO79" t="str">
            <v>NA</v>
          </cell>
          <cell r="CP79" t="str">
            <v>NA</v>
          </cell>
          <cell r="CQ79" t="str">
            <v>NA</v>
          </cell>
          <cell r="CR79" t="str">
            <v>NA</v>
          </cell>
          <cell r="CS79" t="str">
            <v>NA</v>
          </cell>
        </row>
        <row r="80">
          <cell r="F80">
            <v>438.31400000000002</v>
          </cell>
          <cell r="AT80">
            <v>75.03</v>
          </cell>
          <cell r="BF80">
            <v>0.62624739342115465</v>
          </cell>
          <cell r="BH80">
            <v>0</v>
          </cell>
          <cell r="BI80">
            <v>3.8769447661245661E-2</v>
          </cell>
          <cell r="BL80" t="str">
            <v>NA</v>
          </cell>
          <cell r="BM80" t="str">
            <v>NA</v>
          </cell>
          <cell r="BN80" t="str">
            <v>NA</v>
          </cell>
          <cell r="BO80" t="str">
            <v>NA</v>
          </cell>
          <cell r="BP80">
            <v>5.3239308092284474E-3</v>
          </cell>
          <cell r="BR80">
            <v>0.48533699585228851</v>
          </cell>
          <cell r="BS80">
            <v>0.12735162463439451</v>
          </cell>
          <cell r="BT80" t="str">
            <v>NA</v>
          </cell>
          <cell r="BU80" t="str">
            <v>NA</v>
          </cell>
          <cell r="BV80" t="str">
            <v>NA</v>
          </cell>
          <cell r="BX80" t="str">
            <v>NA</v>
          </cell>
          <cell r="BY80" t="str">
            <v>NA</v>
          </cell>
          <cell r="BZ80" t="str">
            <v>NA</v>
          </cell>
          <cell r="CC80" t="str">
            <v>NA</v>
          </cell>
          <cell r="CH80">
            <v>0.5948730303424925</v>
          </cell>
          <cell r="CI80">
            <v>0.10789295481182445</v>
          </cell>
          <cell r="CJ80">
            <v>0.33244381487394925</v>
          </cell>
          <cell r="CK80">
            <v>0.430765620833088</v>
          </cell>
          <cell r="CL80">
            <v>0.86791949886711983</v>
          </cell>
          <cell r="CM80">
            <v>0.17117865274666105</v>
          </cell>
          <cell r="CN80">
            <v>0.75769692123150745</v>
          </cell>
          <cell r="CO80">
            <v>0.56053593366093357</v>
          </cell>
          <cell r="CP80">
            <v>0.38174063707850192</v>
          </cell>
          <cell r="CQ80">
            <v>0.27288083538083535</v>
          </cell>
          <cell r="CR80">
            <v>0.33324586722644978</v>
          </cell>
          <cell r="CS80">
            <v>0.24932851921976135</v>
          </cell>
        </row>
        <row r="81">
          <cell r="F81">
            <v>494.49299999999999</v>
          </cell>
          <cell r="AT81">
            <v>78.67</v>
          </cell>
          <cell r="BF81">
            <v>0.66484864295348967</v>
          </cell>
          <cell r="BH81">
            <v>0</v>
          </cell>
          <cell r="BI81">
            <v>5.1480199260905093E-2</v>
          </cell>
          <cell r="BL81" t="str">
            <v>NA</v>
          </cell>
          <cell r="BM81" t="str">
            <v>NA</v>
          </cell>
          <cell r="BN81">
            <v>4.7295054762694994E-2</v>
          </cell>
          <cell r="BO81" t="str">
            <v>NA</v>
          </cell>
          <cell r="BP81">
            <v>6.5134417524062391E-2</v>
          </cell>
          <cell r="BR81">
            <v>0.52641796749397873</v>
          </cell>
          <cell r="BS81">
            <v>9.8606047001676467E-2</v>
          </cell>
          <cell r="BT81">
            <v>0.61946476833498709</v>
          </cell>
          <cell r="BU81" t="str">
            <v>NA</v>
          </cell>
          <cell r="BV81">
            <v>6.6209228442060869E-2</v>
          </cell>
          <cell r="BX81">
            <v>0.1096476593197477</v>
          </cell>
          <cell r="BY81" t="str">
            <v>NA</v>
          </cell>
          <cell r="BZ81" t="str">
            <v>NA</v>
          </cell>
          <cell r="CC81" t="str">
            <v>NA</v>
          </cell>
          <cell r="CH81">
            <v>0.71112003266194879</v>
          </cell>
          <cell r="CI81">
            <v>0.1106192161132281</v>
          </cell>
          <cell r="CJ81">
            <v>0.30709896795020214</v>
          </cell>
          <cell r="CK81">
            <v>0.45200554683927957</v>
          </cell>
          <cell r="CL81">
            <v>0.83285877717045886</v>
          </cell>
          <cell r="CM81">
            <v>0.15909224195286889</v>
          </cell>
          <cell r="CN81">
            <v>0.75251048684377786</v>
          </cell>
          <cell r="CO81">
            <v>0.53753758337021718</v>
          </cell>
          <cell r="CP81">
            <v>0.3350069912291852</v>
          </cell>
          <cell r="CQ81">
            <v>0.3012774530303261</v>
          </cell>
          <cell r="CR81">
            <v>0.36387595220044044</v>
          </cell>
          <cell r="CS81">
            <v>0.32635616438356163</v>
          </cell>
        </row>
        <row r="82">
          <cell r="F82">
            <v>464.82</v>
          </cell>
          <cell r="AT82" t="str">
            <v>NA</v>
          </cell>
          <cell r="BF82">
            <v>0.65483412934038987</v>
          </cell>
          <cell r="BH82">
            <v>0</v>
          </cell>
          <cell r="BI82">
            <v>5.4137757667169432E-2</v>
          </cell>
          <cell r="BL82" t="str">
            <v>NA</v>
          </cell>
          <cell r="BM82">
            <v>0.51963800904977375</v>
          </cell>
          <cell r="BN82">
            <v>5.217945337903155E-2</v>
          </cell>
          <cell r="BO82">
            <v>0.12004650222401941</v>
          </cell>
          <cell r="BP82">
            <v>6.3120660866508471E-2</v>
          </cell>
          <cell r="BR82">
            <v>0.50109719891570925</v>
          </cell>
          <cell r="BS82">
            <v>9.3799750441030935E-2</v>
          </cell>
          <cell r="BT82">
            <v>0.56857812052674439</v>
          </cell>
          <cell r="BU82">
            <v>-9.2724065229551223E-3</v>
          </cell>
          <cell r="BV82">
            <v>7.4136224775181794E-2</v>
          </cell>
          <cell r="BX82">
            <v>0.13947334452045954</v>
          </cell>
          <cell r="BY82">
            <v>9.56</v>
          </cell>
          <cell r="BZ82">
            <v>1.774</v>
          </cell>
          <cell r="CC82">
            <v>1.2014341590612776</v>
          </cell>
          <cell r="CH82" t="str">
            <v>NA</v>
          </cell>
          <cell r="CI82" t="str">
            <v>NA</v>
          </cell>
          <cell r="CJ82" t="str">
            <v>NA</v>
          </cell>
          <cell r="CK82" t="str">
            <v>NA</v>
          </cell>
          <cell r="CL82" t="str">
            <v>NA</v>
          </cell>
          <cell r="CM82" t="str">
            <v>NA</v>
          </cell>
          <cell r="CN82" t="str">
            <v>NA</v>
          </cell>
          <cell r="CO82" t="str">
            <v>NA</v>
          </cell>
          <cell r="CP82" t="str">
            <v>NA</v>
          </cell>
          <cell r="CQ82" t="str">
            <v>NA</v>
          </cell>
          <cell r="CR82" t="str">
            <v>NA</v>
          </cell>
          <cell r="CS82" t="str">
            <v>NA</v>
          </cell>
        </row>
        <row r="83">
          <cell r="F83">
            <v>245.691</v>
          </cell>
          <cell r="AT83" t="str">
            <v>NA</v>
          </cell>
          <cell r="BF83">
            <v>0.6606346996837491</v>
          </cell>
          <cell r="BH83" t="str">
            <v>NA</v>
          </cell>
          <cell r="BI83" t="str">
            <v>NA</v>
          </cell>
          <cell r="BL83" t="str">
            <v>NA</v>
          </cell>
          <cell r="BM83">
            <v>0.55395985968315065</v>
          </cell>
          <cell r="BN83">
            <v>4.9147689412448861E-2</v>
          </cell>
          <cell r="BO83">
            <v>0.11833916763905095</v>
          </cell>
          <cell r="BP83">
            <v>7.220712298229956E-2</v>
          </cell>
          <cell r="BR83">
            <v>0.51597331607588393</v>
          </cell>
          <cell r="BS83">
            <v>0.11687851813863756</v>
          </cell>
          <cell r="BT83">
            <v>0.60935320344180943</v>
          </cell>
          <cell r="BU83" t="str">
            <v>NA</v>
          </cell>
          <cell r="BV83" t="str">
            <v>NA</v>
          </cell>
          <cell r="BX83">
            <v>0.10362609945012231</v>
          </cell>
          <cell r="BY83">
            <v>6.22</v>
          </cell>
          <cell r="BZ83">
            <v>2.0259999999999998</v>
          </cell>
          <cell r="CC83" t="str">
            <v>NA</v>
          </cell>
          <cell r="CH83" t="str">
            <v>NA</v>
          </cell>
          <cell r="CI83" t="str">
            <v>NA</v>
          </cell>
          <cell r="CJ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  <cell r="CO83" t="str">
            <v>NA</v>
          </cell>
          <cell r="CP83" t="str">
            <v>NA</v>
          </cell>
          <cell r="CQ83" t="str">
            <v>NA</v>
          </cell>
          <cell r="CR83" t="str">
            <v>NA</v>
          </cell>
          <cell r="CS83" t="str">
            <v>NA</v>
          </cell>
        </row>
        <row r="84">
          <cell r="BF84">
            <v>0.62586098935504075</v>
          </cell>
          <cell r="BH84">
            <v>0</v>
          </cell>
          <cell r="BI84">
            <v>4.7502208263813912E-2</v>
          </cell>
          <cell r="BL84" t="str">
            <v>NA</v>
          </cell>
          <cell r="BM84">
            <v>0.55582000196290116</v>
          </cell>
          <cell r="BN84">
            <v>5.926612796396874E-2</v>
          </cell>
          <cell r="BO84">
            <v>0.14726793943383806</v>
          </cell>
          <cell r="BP84">
            <v>5.4523777983838916E-2</v>
          </cell>
          <cell r="BR84">
            <v>0.53159570027134218</v>
          </cell>
          <cell r="BS84">
            <v>6.7887706115633481E-2</v>
          </cell>
          <cell r="BT84">
            <v>0.65781809229244637</v>
          </cell>
          <cell r="BU84">
            <v>-3.4022124817365898E-2</v>
          </cell>
          <cell r="BV84">
            <v>9.7787518263410561E-2</v>
          </cell>
          <cell r="BX84">
            <v>0.12312147777082029</v>
          </cell>
          <cell r="BY84">
            <v>9.5419999999999998</v>
          </cell>
          <cell r="BZ84">
            <v>1.93</v>
          </cell>
          <cell r="CC84" t="str">
            <v>NA</v>
          </cell>
          <cell r="CH84" t="str">
            <v>NA</v>
          </cell>
          <cell r="CI84" t="str">
            <v>NA</v>
          </cell>
          <cell r="CJ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  <cell r="CO84" t="str">
            <v>NA</v>
          </cell>
          <cell r="CP84" t="str">
            <v>NA</v>
          </cell>
          <cell r="CQ84" t="str">
            <v>NA</v>
          </cell>
          <cell r="CR84" t="str">
            <v>NA</v>
          </cell>
          <cell r="CS84" t="str">
            <v>NA</v>
          </cell>
        </row>
        <row r="85">
          <cell r="F85">
            <v>224.16</v>
          </cell>
          <cell r="AT85">
            <v>26.271000000000001</v>
          </cell>
          <cell r="BF85">
            <v>0.67954139900071375</v>
          </cell>
          <cell r="BI85">
            <v>2.8710496909227119E-2</v>
          </cell>
          <cell r="BM85">
            <v>0.6596341294985707</v>
          </cell>
          <cell r="BN85">
            <v>4.2807825086306102E-2</v>
          </cell>
          <cell r="BO85">
            <v>0.15532877924941127</v>
          </cell>
          <cell r="BP85">
            <v>6.8860759493670889E-2</v>
          </cell>
          <cell r="BQ85">
            <v>4.1758781502522074E-3</v>
          </cell>
          <cell r="BR85">
            <v>0.54630620985010703</v>
          </cell>
          <cell r="BS85">
            <v>0.10033904354032834</v>
          </cell>
          <cell r="BT85">
            <v>0.68708324340756421</v>
          </cell>
          <cell r="BU85">
            <v>4.010528194147038E-2</v>
          </cell>
          <cell r="BV85">
            <v>9.6783547466095646E-2</v>
          </cell>
          <cell r="BX85">
            <v>7.8113847251962895E-2</v>
          </cell>
          <cell r="BZ85">
            <v>1.9</v>
          </cell>
          <cell r="CC85">
            <v>1.1856287425149701</v>
          </cell>
          <cell r="CH85" t="str">
            <v>NA</v>
          </cell>
          <cell r="CI85" t="str">
            <v>NA</v>
          </cell>
          <cell r="CJ85" t="str">
            <v>NA</v>
          </cell>
          <cell r="CK85" t="str">
            <v>NA</v>
          </cell>
          <cell r="CL85">
            <v>0.72323093905827718</v>
          </cell>
          <cell r="CM85">
            <v>0.11719753747323342</v>
          </cell>
          <cell r="CN85">
            <v>0.82600586197708492</v>
          </cell>
          <cell r="CO85">
            <v>0.73684210526315785</v>
          </cell>
          <cell r="CP85" t="str">
            <v>NA</v>
          </cell>
          <cell r="CQ85">
            <v>0.31</v>
          </cell>
          <cell r="CS85">
            <v>0.35994860499265785</v>
          </cell>
        </row>
        <row r="86">
          <cell r="F86">
            <v>247.34800000000001</v>
          </cell>
          <cell r="AT86" t="str">
            <v>NA</v>
          </cell>
          <cell r="BF86">
            <v>0.72546776201950292</v>
          </cell>
          <cell r="BI86" t="str">
            <v>NA</v>
          </cell>
          <cell r="BM86" t="str">
            <v>NA</v>
          </cell>
          <cell r="BN86" t="str">
            <v>NA</v>
          </cell>
          <cell r="BO86" t="str">
            <v>NA</v>
          </cell>
          <cell r="BP86" t="str">
            <v>NA</v>
          </cell>
          <cell r="BQ86" t="str">
            <v>NA</v>
          </cell>
          <cell r="BR86">
            <v>0.62608147225770983</v>
          </cell>
          <cell r="BS86">
            <v>7.7704287077316164E-2</v>
          </cell>
          <cell r="BT86">
            <v>0.57053358830171874</v>
          </cell>
          <cell r="BU86">
            <v>-9.4603554506201785E-3</v>
          </cell>
          <cell r="BV86">
            <v>8.7447644614065997E-2</v>
          </cell>
          <cell r="BX86">
            <v>6.9537655449003019E-2</v>
          </cell>
          <cell r="BZ86">
            <v>2.8</v>
          </cell>
          <cell r="CC86">
            <v>1.6221255438160347</v>
          </cell>
          <cell r="CH86" t="str">
            <v>NA</v>
          </cell>
          <cell r="CI86" t="str">
            <v>NA</v>
          </cell>
          <cell r="CJ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  <cell r="CO86" t="str">
            <v>NA</v>
          </cell>
          <cell r="CP86" t="str">
            <v>NA</v>
          </cell>
          <cell r="CQ86" t="str">
            <v>NA</v>
          </cell>
          <cell r="CS86" t="str">
            <v>NA</v>
          </cell>
        </row>
        <row r="87">
          <cell r="F87">
            <v>218.042</v>
          </cell>
          <cell r="AT87">
            <v>24.9</v>
          </cell>
          <cell r="BF87" t="str">
            <v>NA</v>
          </cell>
          <cell r="BI87" t="str">
            <v>NA</v>
          </cell>
          <cell r="BM87" t="str">
            <v>NA</v>
          </cell>
          <cell r="BN87" t="str">
            <v>NA</v>
          </cell>
          <cell r="BO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T87" t="str">
            <v>NA</v>
          </cell>
          <cell r="BU87" t="str">
            <v>NA</v>
          </cell>
          <cell r="BV87" t="str">
            <v>NA</v>
          </cell>
          <cell r="BX87" t="str">
            <v>NA</v>
          </cell>
          <cell r="BZ87" t="str">
            <v>NA</v>
          </cell>
          <cell r="CC87" t="str">
            <v>NA</v>
          </cell>
          <cell r="CH87">
            <v>0.75817503392130248</v>
          </cell>
          <cell r="CI87">
            <v>0.10386702849389416</v>
          </cell>
          <cell r="CJ87">
            <v>0.31386410578540552</v>
          </cell>
          <cell r="CK87">
            <v>0.4260055788599536</v>
          </cell>
          <cell r="CL87">
            <v>0.83815261044176714</v>
          </cell>
          <cell r="CM87">
            <v>0.1141981820016327</v>
          </cell>
          <cell r="CN87">
            <v>0.92369477911646591</v>
          </cell>
          <cell r="CO87">
            <v>0.73550551030186861</v>
          </cell>
          <cell r="CP87">
            <v>0.40441767068273093</v>
          </cell>
          <cell r="CQ87">
            <v>0.32007666506947768</v>
          </cell>
          <cell r="CS87" t="str">
            <v>NA</v>
          </cell>
        </row>
        <row r="88">
          <cell r="F88">
            <v>490.14</v>
          </cell>
          <cell r="AT88">
            <v>105.55</v>
          </cell>
          <cell r="BF88">
            <v>0.63571632594768834</v>
          </cell>
          <cell r="BG88">
            <v>0.15379279389562164</v>
          </cell>
          <cell r="BH88">
            <v>0</v>
          </cell>
          <cell r="BI88">
            <v>4.2759999216132001E-2</v>
          </cell>
          <cell r="BM88">
            <v>0.56779478335848244</v>
          </cell>
          <cell r="BN88">
            <v>4.5910024736908306E-2</v>
          </cell>
          <cell r="BO88">
            <v>9.3132043376568135E-2</v>
          </cell>
          <cell r="BP88">
            <v>4.9788268835688231E-2</v>
          </cell>
          <cell r="BQ88">
            <v>3.8566508202346806E-3</v>
          </cell>
          <cell r="BR88">
            <v>0.50438650181580769</v>
          </cell>
          <cell r="BS88">
            <v>8.326192516423879E-2</v>
          </cell>
          <cell r="BT88">
            <v>0.55458910587149979</v>
          </cell>
          <cell r="BV88" t="str">
            <v>NA</v>
          </cell>
          <cell r="BW88">
            <v>2.28302117762272E-2</v>
          </cell>
          <cell r="BX88">
            <v>0.14438731790916881</v>
          </cell>
          <cell r="BY88">
            <v>8.6999999999999993</v>
          </cell>
          <cell r="BZ88">
            <v>1.74</v>
          </cell>
          <cell r="CC88">
            <v>0.92268041237113407</v>
          </cell>
          <cell r="CH88">
            <v>0.47096446700507616</v>
          </cell>
          <cell r="CI88">
            <v>6.4825103830179975E-2</v>
          </cell>
          <cell r="CJ88">
            <v>0.40525579551319935</v>
          </cell>
          <cell r="CK88">
            <v>0.45288410469700258</v>
          </cell>
          <cell r="CL88">
            <v>0.68659403126480345</v>
          </cell>
          <cell r="CM88">
            <v>0.21534663565511894</v>
          </cell>
          <cell r="CN88">
            <v>0.67977261961155855</v>
          </cell>
          <cell r="CO88">
            <v>0.52614875120739624</v>
          </cell>
          <cell r="CP88">
            <v>0.28886783514921838</v>
          </cell>
          <cell r="CQ88">
            <v>0.22326479922726644</v>
          </cell>
          <cell r="CR88">
            <v>0.30850485436893205</v>
          </cell>
          <cell r="CS88">
            <v>0.28196617670301882</v>
          </cell>
        </row>
        <row r="89">
          <cell r="F89">
            <v>620.91999999999996</v>
          </cell>
          <cell r="AT89">
            <v>105.91</v>
          </cell>
          <cell r="BF89">
            <v>0.6446241061650454</v>
          </cell>
          <cell r="BG89" t="str">
            <v>NA</v>
          </cell>
          <cell r="BH89">
            <v>0</v>
          </cell>
          <cell r="BI89" t="str">
            <v>NA</v>
          </cell>
          <cell r="BM89">
            <v>0.53081993066817423</v>
          </cell>
          <cell r="BN89">
            <v>4.7487878348555876E-2</v>
          </cell>
          <cell r="BO89">
            <v>0.11109017598070618</v>
          </cell>
          <cell r="BP89">
            <v>5.31097472575267E-2</v>
          </cell>
          <cell r="BQ89">
            <v>4.891108725782343E-3</v>
          </cell>
          <cell r="BR89">
            <v>0.54332281131224636</v>
          </cell>
          <cell r="BS89">
            <v>8.4342588417187406E-2</v>
          </cell>
          <cell r="BT89">
            <v>0.54582718461197399</v>
          </cell>
          <cell r="BV89">
            <v>6.8479031115119507E-2</v>
          </cell>
          <cell r="BW89">
            <v>2.599368678734781E-2</v>
          </cell>
          <cell r="BX89">
            <v>0.13835920891580236</v>
          </cell>
          <cell r="BY89">
            <v>9.7520000000000007</v>
          </cell>
          <cell r="BZ89">
            <v>1.8</v>
          </cell>
          <cell r="CC89" t="str">
            <v>NA</v>
          </cell>
          <cell r="CH89">
            <v>1.1791754385964912</v>
          </cell>
          <cell r="CI89">
            <v>8.0421052631578949E-2</v>
          </cell>
          <cell r="CJ89" t="str">
            <v>NA</v>
          </cell>
          <cell r="CK89" t="str">
            <v>NA</v>
          </cell>
          <cell r="CL89">
            <v>0.53677650835615143</v>
          </cell>
          <cell r="CM89">
            <v>0.17056947754944277</v>
          </cell>
          <cell r="CN89">
            <v>0.8609196487583799</v>
          </cell>
          <cell r="CO89">
            <v>0.64080914687774848</v>
          </cell>
          <cell r="CP89">
            <v>0.32254744594467005</v>
          </cell>
          <cell r="CQ89">
            <v>0.27539138082673703</v>
          </cell>
          <cell r="CR89">
            <v>0.36233462837408903</v>
          </cell>
          <cell r="CS89">
            <v>0.31730161799780832</v>
          </cell>
        </row>
        <row r="90">
          <cell r="BH90">
            <v>0</v>
          </cell>
          <cell r="BU90">
            <v>6.6502347417840377E-2</v>
          </cell>
          <cell r="BV90">
            <v>7.1361502347417838E-2</v>
          </cell>
          <cell r="BX90">
            <v>0.12056338028169014</v>
          </cell>
          <cell r="BY90">
            <v>9.5879999999999992</v>
          </cell>
          <cell r="BZ90">
            <v>1.8080000000000001</v>
          </cell>
          <cell r="CC90">
            <v>1.1604938271604937</v>
          </cell>
          <cell r="CN90" t="str">
            <v>NA</v>
          </cell>
          <cell r="CR90" t="str">
            <v>NA</v>
          </cell>
        </row>
        <row r="91">
          <cell r="BU91" t="str">
            <v>NA</v>
          </cell>
          <cell r="BV91" t="str">
            <v>NA</v>
          </cell>
          <cell r="BX91" t="str">
            <v>NA</v>
          </cell>
          <cell r="BY91" t="str">
            <v>NA</v>
          </cell>
          <cell r="BZ91" t="str">
            <v>NA</v>
          </cell>
          <cell r="CC91" t="str">
            <v>NA</v>
          </cell>
          <cell r="CN91">
            <v>0.78119092627599251</v>
          </cell>
          <cell r="CR91">
            <v>0.32199005531035252</v>
          </cell>
        </row>
        <row r="92">
          <cell r="F92">
            <v>285.23</v>
          </cell>
          <cell r="AT92">
            <v>26.39</v>
          </cell>
          <cell r="BF92">
            <v>0.72152298145356375</v>
          </cell>
          <cell r="BG92" t="str">
            <v>NA</v>
          </cell>
          <cell r="BH92">
            <v>0</v>
          </cell>
          <cell r="BI92">
            <v>3.4924330616996506E-2</v>
          </cell>
          <cell r="BL92" t="str">
            <v>NA</v>
          </cell>
          <cell r="BM92">
            <v>0.55971375744709995</v>
          </cell>
          <cell r="BN92">
            <v>3.2004613277589571E-2</v>
          </cell>
          <cell r="BO92">
            <v>8.4829957967137951E-2</v>
          </cell>
          <cell r="BP92">
            <v>4.0149931521660784E-2</v>
          </cell>
          <cell r="BQ92">
            <v>1.9034533465742164E-3</v>
          </cell>
          <cell r="BR92">
            <v>0.60477509378396377</v>
          </cell>
          <cell r="BS92">
            <v>8.5580058198646697E-2</v>
          </cell>
          <cell r="BT92">
            <v>0.51326374384631468</v>
          </cell>
          <cell r="BU92">
            <v>-7.783192511306665E-3</v>
          </cell>
          <cell r="BV92">
            <v>7.439610139185919E-2</v>
          </cell>
          <cell r="BW92">
            <v>2.1701784524769483E-2</v>
          </cell>
          <cell r="BX92">
            <v>7.302878378852154E-2</v>
          </cell>
          <cell r="BY92" t="str">
            <v>NA</v>
          </cell>
          <cell r="BZ92" t="str">
            <v>NA</v>
          </cell>
          <cell r="CC92" t="str">
            <v>NA</v>
          </cell>
          <cell r="CH92">
            <v>0.91641041732036399</v>
          </cell>
          <cell r="CI92">
            <v>6.6802635707561966E-2</v>
          </cell>
          <cell r="CJ92">
            <v>0.32426437670424479</v>
          </cell>
          <cell r="CK92">
            <v>0.34415571201823286</v>
          </cell>
          <cell r="CL92">
            <v>0.72148541114058351</v>
          </cell>
          <cell r="CM92">
            <v>9.2521824492514809E-2</v>
          </cell>
          <cell r="CN92">
            <v>0.89086775293671849</v>
          </cell>
          <cell r="CO92">
            <v>0.63602941176470584</v>
          </cell>
          <cell r="CP92">
            <v>0.47514209928003032</v>
          </cell>
          <cell r="CQ92" t="str">
            <v>NA</v>
          </cell>
          <cell r="CR92">
            <v>0.37308717543686443</v>
          </cell>
          <cell r="CS92">
            <v>0.31958561376075062</v>
          </cell>
        </row>
        <row r="93">
          <cell r="F93">
            <v>536.52</v>
          </cell>
          <cell r="AT93">
            <v>80.17</v>
          </cell>
          <cell r="BF93">
            <v>0.69693580854394999</v>
          </cell>
          <cell r="BG93" t="str">
            <v>NA</v>
          </cell>
          <cell r="BH93">
            <v>0</v>
          </cell>
          <cell r="BI93">
            <v>3.8939152031222279E-2</v>
          </cell>
          <cell r="BL93">
            <v>0.40940216427177573</v>
          </cell>
          <cell r="BM93" t="str">
            <v>NA</v>
          </cell>
          <cell r="BN93" t="str">
            <v>NA</v>
          </cell>
          <cell r="BO93" t="str">
            <v>NA</v>
          </cell>
          <cell r="BP93" t="str">
            <v>NA</v>
          </cell>
          <cell r="BQ93" t="str">
            <v>NA</v>
          </cell>
          <cell r="BR93">
            <v>0.58968910758219639</v>
          </cell>
          <cell r="BS93">
            <v>5.0324312234399468E-2</v>
          </cell>
          <cell r="BT93">
            <v>0.50298741695251481</v>
          </cell>
          <cell r="BU93" t="str">
            <v>NA</v>
          </cell>
          <cell r="BV93">
            <v>8.4544844553791104E-2</v>
          </cell>
          <cell r="BW93" t="str">
            <v>NA</v>
          </cell>
          <cell r="BX93">
            <v>0.1222694400954298</v>
          </cell>
          <cell r="BY93" t="str">
            <v>NA</v>
          </cell>
          <cell r="BZ93" t="str">
            <v>NA</v>
          </cell>
          <cell r="CC93" t="str">
            <v>NA</v>
          </cell>
          <cell r="CH93" t="str">
            <v>NA</v>
          </cell>
          <cell r="CI93" t="str">
            <v>NA</v>
          </cell>
          <cell r="CJ93" t="str">
            <v>NA</v>
          </cell>
          <cell r="CK93" t="str">
            <v>NA</v>
          </cell>
          <cell r="CL93" t="str">
            <v>NA</v>
          </cell>
          <cell r="CM93">
            <v>0.14942593006784463</v>
          </cell>
          <cell r="CN93">
            <v>0.88050392915055509</v>
          </cell>
          <cell r="CO93" t="str">
            <v>NA</v>
          </cell>
          <cell r="CP93" t="str">
            <v>NA</v>
          </cell>
          <cell r="CQ93" t="str">
            <v>NA</v>
          </cell>
          <cell r="CR93" t="str">
            <v>NA</v>
          </cell>
          <cell r="CS93" t="str">
            <v>NA</v>
          </cell>
        </row>
        <row r="94">
          <cell r="F94">
            <v>612.03</v>
          </cell>
          <cell r="AT94" t="str">
            <v>NA</v>
          </cell>
          <cell r="BF94">
            <v>0.71377220070911562</v>
          </cell>
          <cell r="BG94" t="str">
            <v>NA</v>
          </cell>
          <cell r="BH94">
            <v>0</v>
          </cell>
          <cell r="BI94">
            <v>4.4008659513613449E-2</v>
          </cell>
          <cell r="BL94" t="str">
            <v>NA</v>
          </cell>
          <cell r="BM94" t="str">
            <v>NA</v>
          </cell>
          <cell r="BN94">
            <v>3.6820904771741381E-2</v>
          </cell>
          <cell r="BO94" t="str">
            <v>NA</v>
          </cell>
          <cell r="BP94">
            <v>5.3552984920470982E-2</v>
          </cell>
          <cell r="BQ94">
            <v>2.6793412606614026E-3</v>
          </cell>
          <cell r="BR94">
            <v>0.60975769161642401</v>
          </cell>
          <cell r="BS94">
            <v>7.8149763900462396E-2</v>
          </cell>
          <cell r="BT94">
            <v>0.55691239800536674</v>
          </cell>
          <cell r="BU94">
            <v>-1.3103932813750959E-2</v>
          </cell>
          <cell r="BV94">
            <v>6.2889074064996817E-2</v>
          </cell>
          <cell r="BW94">
            <v>2.1371501396990344E-2</v>
          </cell>
          <cell r="BX94">
            <v>0.10216819436955706</v>
          </cell>
          <cell r="BY94">
            <v>8.0489999999999995</v>
          </cell>
          <cell r="BZ94">
            <v>2.1230000000000002</v>
          </cell>
          <cell r="CC94" t="str">
            <v>NA</v>
          </cell>
          <cell r="CH94" t="str">
            <v>NA</v>
          </cell>
          <cell r="CI94" t="str">
            <v>NA</v>
          </cell>
          <cell r="CJ94" t="str">
            <v>NA</v>
          </cell>
          <cell r="CK94" t="str">
            <v>NA</v>
          </cell>
          <cell r="CL94" t="str">
            <v>NA</v>
          </cell>
          <cell r="CM94" t="str">
            <v>NA</v>
          </cell>
          <cell r="CN94" t="str">
            <v>NA</v>
          </cell>
          <cell r="CO94" t="str">
            <v>NA</v>
          </cell>
          <cell r="CP94" t="str">
            <v>NA</v>
          </cell>
          <cell r="CQ94" t="str">
            <v>NA</v>
          </cell>
          <cell r="CR94" t="str">
            <v>NA</v>
          </cell>
          <cell r="CS94" t="str">
            <v>NA</v>
          </cell>
        </row>
        <row r="95">
          <cell r="F95">
            <v>478.63</v>
          </cell>
          <cell r="AT95">
            <v>104.56</v>
          </cell>
          <cell r="BF95">
            <v>0.65708375989804235</v>
          </cell>
          <cell r="BG95">
            <v>0.15316632889706036</v>
          </cell>
          <cell r="BH95">
            <v>0</v>
          </cell>
          <cell r="BI95">
            <v>2.8917415321708703E-2</v>
          </cell>
          <cell r="BL95" t="str">
            <v>NA</v>
          </cell>
          <cell r="BM95">
            <v>0.48821482631858304</v>
          </cell>
          <cell r="BN95">
            <v>4.3821209465381247E-2</v>
          </cell>
          <cell r="BO95">
            <v>9.3343047081322281E-2</v>
          </cell>
          <cell r="BP95">
            <v>6.5731814198071864E-2</v>
          </cell>
          <cell r="BQ95">
            <v>3.2196724376444071E-3</v>
          </cell>
          <cell r="BR95">
            <v>0.54100244447694457</v>
          </cell>
          <cell r="BS95">
            <v>7.3940204333201018E-2</v>
          </cell>
          <cell r="BT95">
            <v>0.67763831259346519</v>
          </cell>
          <cell r="BU95" t="str">
            <v>NA</v>
          </cell>
          <cell r="BV95">
            <v>8.2078014332574209E-2</v>
          </cell>
          <cell r="BW95">
            <v>1.7884378329816351E-2</v>
          </cell>
          <cell r="BX95">
            <v>0.11971669139000898</v>
          </cell>
          <cell r="BY95">
            <v>6.6559999999999997</v>
          </cell>
          <cell r="BZ95">
            <v>2.86</v>
          </cell>
          <cell r="CC95">
            <v>0.98194794290512166</v>
          </cell>
          <cell r="CH95">
            <v>0.44661106233538189</v>
          </cell>
          <cell r="CI95">
            <v>7.7459174714661988E-2</v>
          </cell>
          <cell r="CJ95">
            <v>0.36033163164426696</v>
          </cell>
          <cell r="CK95">
            <v>0.46619447088669108</v>
          </cell>
          <cell r="CL95">
            <v>0.78429609793420041</v>
          </cell>
          <cell r="CM95">
            <v>0.21845684558009318</v>
          </cell>
          <cell r="CN95">
            <v>0.8583588370313695</v>
          </cell>
          <cell r="CO95">
            <v>0.58777406531229426</v>
          </cell>
          <cell r="CP95">
            <v>0.44104820198928846</v>
          </cell>
          <cell r="CQ95">
            <v>3.286344901592566E-2</v>
          </cell>
          <cell r="CR95">
            <v>0.27305088294827945</v>
          </cell>
          <cell r="CS95" t="str">
            <v>NA</v>
          </cell>
        </row>
        <row r="96">
          <cell r="F96">
            <v>563.49</v>
          </cell>
          <cell r="AT96">
            <v>99.49</v>
          </cell>
          <cell r="BF96">
            <v>0.68808674510639056</v>
          </cell>
          <cell r="BG96" t="str">
            <v>NA</v>
          </cell>
          <cell r="BH96">
            <v>0</v>
          </cell>
          <cell r="BI96">
            <v>3.1901485215969479E-2</v>
          </cell>
          <cell r="BL96" t="str">
            <v>NA</v>
          </cell>
          <cell r="BM96" t="str">
            <v>NA</v>
          </cell>
          <cell r="BN96" t="str">
            <v>NA</v>
          </cell>
          <cell r="BO96" t="str">
            <v>NA</v>
          </cell>
          <cell r="BP96" t="str">
            <v>NA</v>
          </cell>
          <cell r="BQ96" t="str">
            <v>NA</v>
          </cell>
          <cell r="BR96">
            <v>0.55601696569593073</v>
          </cell>
          <cell r="BS96">
            <v>9.907895437363573E-2</v>
          </cell>
          <cell r="BT96">
            <v>0.59181185145886628</v>
          </cell>
          <cell r="BU96">
            <v>2.083444249232462E-2</v>
          </cell>
          <cell r="BV96">
            <v>6.992138281069761E-2</v>
          </cell>
          <cell r="BW96">
            <v>1.7498092246534987E-2</v>
          </cell>
          <cell r="BX96">
            <v>9.5068235461143943E-2</v>
          </cell>
          <cell r="BY96">
            <v>5.5730000000000004</v>
          </cell>
          <cell r="BZ96">
            <v>2.02</v>
          </cell>
          <cell r="CC96" t="str">
            <v>NA</v>
          </cell>
          <cell r="CH96">
            <v>0.57285029905064833</v>
          </cell>
          <cell r="CI96">
            <v>7.3901123025436374E-2</v>
          </cell>
          <cell r="CJ96">
            <v>0.43572604072206789</v>
          </cell>
          <cell r="CK96">
            <v>0.52570648021906408</v>
          </cell>
          <cell r="CL96">
            <v>0.72248467182631415</v>
          </cell>
          <cell r="CM96">
            <v>0.17656036486894175</v>
          </cell>
          <cell r="CN96">
            <v>0.6015679967835964</v>
          </cell>
          <cell r="CO96">
            <v>0.54771841958820255</v>
          </cell>
          <cell r="CP96">
            <v>0.34639662277615846</v>
          </cell>
          <cell r="CQ96">
            <v>0.3085698386199221</v>
          </cell>
          <cell r="CR96">
            <v>0.28606203070341568</v>
          </cell>
          <cell r="CS96">
            <v>0.29330226444404611</v>
          </cell>
        </row>
        <row r="97">
          <cell r="F97">
            <v>443.7</v>
          </cell>
          <cell r="AT97">
            <v>116.04</v>
          </cell>
          <cell r="BF97">
            <v>0.65711066035609644</v>
          </cell>
          <cell r="BG97" t="str">
            <v>NA</v>
          </cell>
          <cell r="BH97">
            <v>0</v>
          </cell>
          <cell r="BI97">
            <v>2.2570293073767879E-2</v>
          </cell>
          <cell r="BL97" t="str">
            <v>NA</v>
          </cell>
          <cell r="BM97" t="str">
            <v>NA</v>
          </cell>
          <cell r="BN97">
            <v>3.4155040859632488E-2</v>
          </cell>
          <cell r="BO97">
            <v>8.0303593227535705E-2</v>
          </cell>
          <cell r="BP97">
            <v>4.3229942661068214E-2</v>
          </cell>
          <cell r="BQ97" t="str">
            <v>NA</v>
          </cell>
          <cell r="BR97">
            <v>0.5050484561640749</v>
          </cell>
          <cell r="BS97">
            <v>0.11329727293216138</v>
          </cell>
          <cell r="BT97">
            <v>0.66414557337552982</v>
          </cell>
          <cell r="BU97" t="str">
            <v>NA</v>
          </cell>
          <cell r="BV97">
            <v>7.2842010367365345E-2</v>
          </cell>
          <cell r="BW97">
            <v>3.1169709263015551E-2</v>
          </cell>
          <cell r="BX97">
            <v>8.972278566599054E-2</v>
          </cell>
          <cell r="BY97" t="str">
            <v>NA</v>
          </cell>
          <cell r="BZ97" t="str">
            <v>NA</v>
          </cell>
          <cell r="CC97" t="str">
            <v>NA</v>
          </cell>
          <cell r="CH97">
            <v>0.58118824110671929</v>
          </cell>
          <cell r="CI97">
            <v>8.4289772727272727E-2</v>
          </cell>
          <cell r="CJ97">
            <v>0.34286633887696027</v>
          </cell>
          <cell r="CK97">
            <v>0.43091641362487138</v>
          </cell>
          <cell r="CL97">
            <v>0.64279558772836953</v>
          </cell>
          <cell r="CM97">
            <v>0.26152805949966196</v>
          </cell>
          <cell r="CN97">
            <v>0.53240261978628056</v>
          </cell>
          <cell r="CO97">
            <v>0.44080976002145061</v>
          </cell>
          <cell r="CP97">
            <v>0.32835229231299545</v>
          </cell>
          <cell r="CQ97">
            <v>0.29735889529427534</v>
          </cell>
          <cell r="CR97">
            <v>0.29145676085554412</v>
          </cell>
          <cell r="CS97">
            <v>0.25774367718101737</v>
          </cell>
        </row>
        <row r="98">
          <cell r="F98">
            <v>441.9</v>
          </cell>
          <cell r="AT98">
            <v>87.73</v>
          </cell>
          <cell r="BF98">
            <v>0.68171532020819192</v>
          </cell>
          <cell r="BG98" t="str">
            <v>NA</v>
          </cell>
          <cell r="BH98">
            <v>0</v>
          </cell>
          <cell r="BI98">
            <v>4.0072272052655351E-2</v>
          </cell>
          <cell r="BL98" t="str">
            <v>NA</v>
          </cell>
          <cell r="BM98" t="str">
            <v>NA</v>
          </cell>
          <cell r="BN98" t="str">
            <v>NA</v>
          </cell>
          <cell r="BO98" t="str">
            <v>NA</v>
          </cell>
          <cell r="BP98" t="str">
            <v>NA</v>
          </cell>
          <cell r="BQ98">
            <v>3.9871545498433112E-3</v>
          </cell>
          <cell r="BR98">
            <v>0.54783887757411187</v>
          </cell>
          <cell r="BS98">
            <v>0.10167458701063589</v>
          </cell>
          <cell r="BT98">
            <v>0.6227021962614393</v>
          </cell>
          <cell r="BU98">
            <v>3.9013351436976693E-2</v>
          </cell>
          <cell r="BV98">
            <v>7.48133061778683E-2</v>
          </cell>
          <cell r="BW98" t="str">
            <v>NA</v>
          </cell>
          <cell r="BX98">
            <v>8.6309119710341706E-2</v>
          </cell>
          <cell r="BY98" t="str">
            <v>NA</v>
          </cell>
          <cell r="BZ98" t="str">
            <v>NA</v>
          </cell>
          <cell r="CC98" t="str">
            <v>NA</v>
          </cell>
          <cell r="CH98">
            <v>0.54509321139641231</v>
          </cell>
          <cell r="CI98">
            <v>7.8922499706882407E-2</v>
          </cell>
          <cell r="CJ98">
            <v>0.36215945376723963</v>
          </cell>
          <cell r="CK98">
            <v>0.45185219783952718</v>
          </cell>
          <cell r="CL98">
            <v>0.71172916904137684</v>
          </cell>
          <cell r="CM98">
            <v>0.19852907897714417</v>
          </cell>
          <cell r="CN98">
            <v>0.66010486720620087</v>
          </cell>
          <cell r="CO98">
            <v>0.58552210121716852</v>
          </cell>
          <cell r="CP98">
            <v>0.33642995554542343</v>
          </cell>
          <cell r="CQ98">
            <v>0.27035554131966688</v>
          </cell>
          <cell r="CR98">
            <v>0.35197260273972603</v>
          </cell>
          <cell r="CS98" t="str">
            <v>NA</v>
          </cell>
        </row>
        <row r="99">
          <cell r="F99">
            <v>508.05</v>
          </cell>
          <cell r="AT99">
            <v>101.51</v>
          </cell>
          <cell r="BF99">
            <v>0.68906603680740075</v>
          </cell>
          <cell r="BG99" t="str">
            <v>NA</v>
          </cell>
          <cell r="BH99">
            <v>0</v>
          </cell>
          <cell r="BI99">
            <v>2.9644989727934255E-2</v>
          </cell>
          <cell r="BL99" t="str">
            <v>NA</v>
          </cell>
          <cell r="BM99" t="str">
            <v>NA</v>
          </cell>
          <cell r="BN99" t="str">
            <v>NA</v>
          </cell>
          <cell r="BO99" t="str">
            <v>NA</v>
          </cell>
          <cell r="BP99" t="str">
            <v>NA</v>
          </cell>
          <cell r="BQ99">
            <v>4.1469386307246142E-3</v>
          </cell>
          <cell r="BR99">
            <v>0.5664403109930124</v>
          </cell>
          <cell r="BS99">
            <v>0.11368959748056293</v>
          </cell>
          <cell r="BT99">
            <v>0.62955525649439392</v>
          </cell>
          <cell r="BU99">
            <v>1.0983170947741363E-2</v>
          </cell>
          <cell r="BV99">
            <v>7.8476527900797163E-2</v>
          </cell>
          <cell r="BW99" t="str">
            <v>NA</v>
          </cell>
          <cell r="BX99">
            <v>0.10534396220844405</v>
          </cell>
          <cell r="BY99" t="str">
            <v>NA</v>
          </cell>
          <cell r="BZ99" t="str">
            <v>NA</v>
          </cell>
          <cell r="CC99" t="str">
            <v>NA</v>
          </cell>
          <cell r="CH99">
            <v>0.47451712827988346</v>
          </cell>
          <cell r="CI99">
            <v>7.1576166180758016E-2</v>
          </cell>
          <cell r="CJ99">
            <v>0.32513649304626763</v>
          </cell>
          <cell r="CK99">
            <v>0.43441979754210319</v>
          </cell>
          <cell r="CL99">
            <v>0.77785439858142047</v>
          </cell>
          <cell r="CM99">
            <v>0.19980316897943115</v>
          </cell>
          <cell r="CN99">
            <v>0.75529504482317011</v>
          </cell>
          <cell r="CO99">
            <v>0.52140324214792311</v>
          </cell>
          <cell r="CP99">
            <v>0.38693724756181652</v>
          </cell>
          <cell r="CQ99">
            <v>0.28581560283687946</v>
          </cell>
          <cell r="CR99">
            <v>0.30473396560038579</v>
          </cell>
          <cell r="CS99">
            <v>0.28318009734991884</v>
          </cell>
        </row>
        <row r="100">
          <cell r="F100">
            <v>454.2</v>
          </cell>
          <cell r="AT100">
            <v>103.46</v>
          </cell>
          <cell r="BF100">
            <v>0.66578599735799204</v>
          </cell>
          <cell r="BG100" t="str">
            <v>NA</v>
          </cell>
          <cell r="BH100">
            <v>0</v>
          </cell>
          <cell r="BI100">
            <v>2.6793557833089312E-2</v>
          </cell>
          <cell r="BL100" t="str">
            <v>NA</v>
          </cell>
          <cell r="BM100">
            <v>0.47303911315624342</v>
          </cell>
          <cell r="BN100">
            <v>3.7819374845509089E-2</v>
          </cell>
          <cell r="BO100">
            <v>7.6894960478823035E-2</v>
          </cell>
          <cell r="BP100">
            <v>4.5751780858857102E-2</v>
          </cell>
          <cell r="BQ100">
            <v>3.8735629131574768E-3</v>
          </cell>
          <cell r="BR100">
            <v>0.55860854249229419</v>
          </cell>
          <cell r="BS100">
            <v>6.3232056362835756E-2</v>
          </cell>
          <cell r="BT100">
            <v>0.60732616236999515</v>
          </cell>
          <cell r="BU100" t="str">
            <v>NA</v>
          </cell>
          <cell r="BV100">
            <v>7.523117569352708E-2</v>
          </cell>
          <cell r="BW100" t="str">
            <v>NA</v>
          </cell>
          <cell r="BX100">
            <v>9.610303830911493E-2</v>
          </cell>
          <cell r="BY100">
            <v>3.7610000000000001</v>
          </cell>
          <cell r="BZ100">
            <v>2.57</v>
          </cell>
          <cell r="CC100" t="str">
            <v>NA</v>
          </cell>
          <cell r="CH100" t="str">
            <v>NA</v>
          </cell>
          <cell r="CI100" t="str">
            <v>NA</v>
          </cell>
          <cell r="CJ100" t="str">
            <v>NA</v>
          </cell>
          <cell r="CK100" t="str">
            <v>NA</v>
          </cell>
          <cell r="CL100">
            <v>0.87908370384689738</v>
          </cell>
          <cell r="CM100">
            <v>0.2277851166886834</v>
          </cell>
          <cell r="CN100">
            <v>0.81509762226947613</v>
          </cell>
          <cell r="CO100">
            <v>0.55964815832875203</v>
          </cell>
          <cell r="CP100">
            <v>0.42028803402281073</v>
          </cell>
          <cell r="CQ100">
            <v>0.27009345794392525</v>
          </cell>
          <cell r="CR100" t="str">
            <v>NA</v>
          </cell>
          <cell r="CS100">
            <v>0.30453944884862211</v>
          </cell>
        </row>
        <row r="101">
          <cell r="F101">
            <v>474.25</v>
          </cell>
          <cell r="AT101">
            <v>75.790000000000006</v>
          </cell>
          <cell r="BF101">
            <v>0.67369530838165526</v>
          </cell>
          <cell r="BG101">
            <v>0.17393779652082234</v>
          </cell>
          <cell r="BH101">
            <v>0</v>
          </cell>
          <cell r="BI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O101" t="str">
            <v>NA</v>
          </cell>
          <cell r="BP101" t="str">
            <v>NA</v>
          </cell>
          <cell r="BQ101">
            <v>6.0650572049740442E-3</v>
          </cell>
          <cell r="BR101">
            <v>0.54665260938323668</v>
          </cell>
          <cell r="BS101">
            <v>0.10148655772272008</v>
          </cell>
          <cell r="BT101">
            <v>0.61242011771086213</v>
          </cell>
          <cell r="BU101" t="str">
            <v>NA</v>
          </cell>
          <cell r="BV101">
            <v>8.1412756984712703E-2</v>
          </cell>
          <cell r="BW101">
            <v>3.9536109646810751E-2</v>
          </cell>
          <cell r="BX101">
            <v>9.994728518713758E-2</v>
          </cell>
          <cell r="BY101">
            <v>6.41</v>
          </cell>
          <cell r="BZ101">
            <v>2.17</v>
          </cell>
          <cell r="CC101" t="str">
            <v>NA</v>
          </cell>
          <cell r="CH101">
            <v>0.48847364679597843</v>
          </cell>
          <cell r="CI101">
            <v>6.8877830811414645E-2</v>
          </cell>
          <cell r="CJ101">
            <v>0.38272881329581321</v>
          </cell>
          <cell r="CK101">
            <v>0.37750112715909268</v>
          </cell>
          <cell r="CL101">
            <v>1.1047631613669349</v>
          </cell>
          <cell r="CM101">
            <v>0.15981022667369532</v>
          </cell>
          <cell r="CN101">
            <v>0.82570259928750489</v>
          </cell>
          <cell r="CO101">
            <v>0.51773557864564668</v>
          </cell>
          <cell r="CP101">
            <v>0.41015965166908558</v>
          </cell>
          <cell r="CQ101">
            <v>0.32413710736892393</v>
          </cell>
          <cell r="CR101" t="str">
            <v>NA</v>
          </cell>
          <cell r="CS101">
            <v>0.30593136489090245</v>
          </cell>
        </row>
        <row r="102">
          <cell r="F102">
            <v>614.67999999999995</v>
          </cell>
          <cell r="AT102">
            <v>95.38</v>
          </cell>
          <cell r="BF102">
            <v>0.69426368191579368</v>
          </cell>
          <cell r="BG102">
            <v>0.17130864840242077</v>
          </cell>
          <cell r="BH102" t="str">
            <v>NA</v>
          </cell>
          <cell r="BI102" t="str">
            <v>NA</v>
          </cell>
          <cell r="BM102">
            <v>0.57216126135723733</v>
          </cell>
          <cell r="BN102">
            <v>4.9208462315748949E-2</v>
          </cell>
          <cell r="BO102">
            <v>0.12375458835867856</v>
          </cell>
          <cell r="BP102">
            <v>3.8189487866296688E-2</v>
          </cell>
          <cell r="BQ102">
            <v>4.4680534567428315E-3</v>
          </cell>
          <cell r="BR102">
            <v>0.58254701633370209</v>
          </cell>
          <cell r="BS102">
            <v>8.2709702609487873E-2</v>
          </cell>
          <cell r="BT102">
            <v>0.55129155264440532</v>
          </cell>
          <cell r="BU102" t="str">
            <v>NA</v>
          </cell>
          <cell r="BV102">
            <v>6.5839135810503033E-2</v>
          </cell>
          <cell r="BW102">
            <v>2.5834580594781029E-2</v>
          </cell>
          <cell r="BX102">
            <v>0.1128066636298562</v>
          </cell>
          <cell r="BY102" t="str">
            <v>NA</v>
          </cell>
          <cell r="BZ102" t="str">
            <v xml:space="preserve">NA </v>
          </cell>
          <cell r="CC102" t="str">
            <v>NA</v>
          </cell>
          <cell r="CH102">
            <v>0.61976042256178077</v>
          </cell>
          <cell r="CI102">
            <v>7.4250141482739104E-2</v>
          </cell>
          <cell r="CJ102">
            <v>0.32741928012229582</v>
          </cell>
          <cell r="CK102">
            <v>0.4885996201417519</v>
          </cell>
          <cell r="CL102">
            <v>0.8519815474942336</v>
          </cell>
          <cell r="CM102">
            <v>0.15517016984447193</v>
          </cell>
          <cell r="CN102">
            <v>0.83854057454392961</v>
          </cell>
          <cell r="CO102">
            <v>0.5821171027048313</v>
          </cell>
          <cell r="CP102">
            <v>0.3816313692598029</v>
          </cell>
          <cell r="CQ102">
            <v>0.30811449385936845</v>
          </cell>
          <cell r="CR102">
            <v>0.30741473324067148</v>
          </cell>
          <cell r="CS102" t="str">
            <v>NA</v>
          </cell>
        </row>
        <row r="103">
          <cell r="F103">
            <v>569.41</v>
          </cell>
          <cell r="AT103">
            <v>85.6</v>
          </cell>
          <cell r="BF103">
            <v>0.70144535571907773</v>
          </cell>
          <cell r="BG103" t="str">
            <v>NA</v>
          </cell>
          <cell r="BH103">
            <v>0</v>
          </cell>
          <cell r="BI103">
            <v>3.2319587628865977E-2</v>
          </cell>
          <cell r="BM103">
            <v>0.51993127147766327</v>
          </cell>
          <cell r="BN103">
            <v>5.2558707256198656E-2</v>
          </cell>
          <cell r="BO103">
            <v>0.11699582302607568</v>
          </cell>
          <cell r="BP103">
            <v>4.0097648066167502E-2</v>
          </cell>
          <cell r="BQ103" t="str">
            <v>NA</v>
          </cell>
          <cell r="BR103">
            <v>0.58492123426002351</v>
          </cell>
          <cell r="BS103">
            <v>7.1828735006410141E-2</v>
          </cell>
          <cell r="BT103">
            <v>0.58096926015174521</v>
          </cell>
          <cell r="BU103">
            <v>3.8812103756519908E-3</v>
          </cell>
          <cell r="BV103">
            <v>7.1828735006410141E-2</v>
          </cell>
          <cell r="BW103" t="str">
            <v>NA</v>
          </cell>
          <cell r="BX103">
            <v>0.11752515761929015</v>
          </cell>
          <cell r="BY103">
            <v>8.923</v>
          </cell>
          <cell r="BZ103">
            <v>2.0630000000000002</v>
          </cell>
          <cell r="CC103">
            <v>0.93636136760668831</v>
          </cell>
          <cell r="CH103">
            <v>0.63055254604550381</v>
          </cell>
          <cell r="CI103">
            <v>7.0975081256771405E-2</v>
          </cell>
          <cell r="CJ103">
            <v>0.3629628464466606</v>
          </cell>
          <cell r="CK103">
            <v>0.40690376569037656</v>
          </cell>
          <cell r="CL103">
            <v>0.67570093457943936</v>
          </cell>
          <cell r="CM103">
            <v>0.15033104441439385</v>
          </cell>
          <cell r="CN103">
            <v>0.76471962616822431</v>
          </cell>
          <cell r="CO103">
            <v>0.59351659751037344</v>
          </cell>
          <cell r="CP103">
            <v>0.37760514018691593</v>
          </cell>
          <cell r="CQ103">
            <v>0.28473374827109266</v>
          </cell>
          <cell r="CR103">
            <v>0.2913624551416904</v>
          </cell>
          <cell r="CS103">
            <v>0.24271101143263496</v>
          </cell>
        </row>
        <row r="104">
          <cell r="F104">
            <v>460.49</v>
          </cell>
          <cell r="AT104">
            <v>67.95</v>
          </cell>
          <cell r="BF104">
            <v>0.70205650502725359</v>
          </cell>
          <cell r="BG104">
            <v>0.15946057460531174</v>
          </cell>
          <cell r="BH104">
            <v>0</v>
          </cell>
          <cell r="BI104">
            <v>2.2004019763838874E-2</v>
          </cell>
          <cell r="BM104">
            <v>0.6043044971107947</v>
          </cell>
          <cell r="BN104">
            <v>3.4592257279913517E-2</v>
          </cell>
          <cell r="BO104">
            <v>8.3036003892312679E-2</v>
          </cell>
          <cell r="BP104">
            <v>4.1596288539062679E-2</v>
          </cell>
          <cell r="BQ104">
            <v>4.4863168948191187E-3</v>
          </cell>
          <cell r="BR104">
            <v>0.59341136615344525</v>
          </cell>
          <cell r="BS104">
            <v>7.5615105648331127E-2</v>
          </cell>
          <cell r="BT104" t="str">
            <v>NA</v>
          </cell>
          <cell r="BU104" t="str">
            <v>NA</v>
          </cell>
          <cell r="BV104">
            <v>7.2705161892766393E-2</v>
          </cell>
          <cell r="BW104">
            <v>2.2519490108362829E-2</v>
          </cell>
          <cell r="BX104">
            <v>0.10538773914742991</v>
          </cell>
          <cell r="BY104">
            <v>5.9509999999999996</v>
          </cell>
          <cell r="BZ104">
            <v>1.75</v>
          </cell>
          <cell r="CC104">
            <v>1.0563165905631657</v>
          </cell>
          <cell r="CH104" t="str">
            <v>NA</v>
          </cell>
          <cell r="CI104" t="str">
            <v>NA</v>
          </cell>
          <cell r="CJ104" t="str">
            <v>NA</v>
          </cell>
          <cell r="CK104" t="str">
            <v>NA</v>
          </cell>
          <cell r="CL104">
            <v>0.59661515820456212</v>
          </cell>
          <cell r="CM104">
            <v>0.14756020760494257</v>
          </cell>
          <cell r="CN104">
            <v>0.79838116261957315</v>
          </cell>
          <cell r="CO104">
            <v>0.722496299950666</v>
          </cell>
          <cell r="CP104" t="str">
            <v>NA</v>
          </cell>
          <cell r="CQ104" t="str">
            <v>NA</v>
          </cell>
          <cell r="CR104" t="str">
            <v>NA</v>
          </cell>
          <cell r="CS104" t="str">
            <v>NA</v>
          </cell>
        </row>
        <row r="105">
          <cell r="F105">
            <v>580.74</v>
          </cell>
          <cell r="AT105">
            <v>80.28</v>
          </cell>
          <cell r="BF105">
            <v>0.70959465509522324</v>
          </cell>
          <cell r="BG105" t="str">
            <v>NA</v>
          </cell>
          <cell r="BH105">
            <v>0</v>
          </cell>
          <cell r="BI105">
            <v>2.9821849833238427E-2</v>
          </cell>
          <cell r="BL105" t="str">
            <v>NA</v>
          </cell>
          <cell r="BM105">
            <v>0.56100219637191895</v>
          </cell>
          <cell r="BN105">
            <v>4.4093000035659524E-2</v>
          </cell>
          <cell r="BO105">
            <v>0.11481498676818795</v>
          </cell>
          <cell r="BP105">
            <v>5.0386905823200087E-2</v>
          </cell>
          <cell r="BQ105">
            <v>6.9505234950770108E-3</v>
          </cell>
          <cell r="BR105">
            <v>0.59837448772256085</v>
          </cell>
          <cell r="BS105">
            <v>6.9652512311877954E-2</v>
          </cell>
          <cell r="BT105">
            <v>0.59127333580839003</v>
          </cell>
          <cell r="BU105" t="str">
            <v>NA</v>
          </cell>
          <cell r="BV105" t="str">
            <v>NA</v>
          </cell>
          <cell r="BW105" t="str">
            <v>NA</v>
          </cell>
          <cell r="BX105">
            <v>9.863277886834039E-2</v>
          </cell>
          <cell r="BY105">
            <v>7.8419999999999996</v>
          </cell>
          <cell r="BZ105">
            <v>1.9535</v>
          </cell>
          <cell r="CC105">
            <v>1.2917737789203083</v>
          </cell>
          <cell r="CH105" t="str">
            <v>NA</v>
          </cell>
          <cell r="CI105" t="str">
            <v>NA</v>
          </cell>
          <cell r="CJ105" t="str">
            <v>NA</v>
          </cell>
          <cell r="CK105" t="str">
            <v>NA</v>
          </cell>
          <cell r="CL105" t="str">
            <v>NA</v>
          </cell>
          <cell r="CM105">
            <v>0.13823742122120053</v>
          </cell>
          <cell r="CN105" t="str">
            <v>NA</v>
          </cell>
          <cell r="CO105" t="str">
            <v>NA</v>
          </cell>
          <cell r="CP105" t="str">
            <v>NA</v>
          </cell>
          <cell r="CQ105" t="str">
            <v>NA</v>
          </cell>
          <cell r="CR105" t="str">
            <v>NA</v>
          </cell>
          <cell r="CS105" t="str">
            <v>NA</v>
          </cell>
        </row>
        <row r="106">
          <cell r="F106">
            <v>620.09</v>
          </cell>
          <cell r="AT106">
            <v>128.59</v>
          </cell>
          <cell r="BF106">
            <v>0.66893515457433594</v>
          </cell>
          <cell r="BG106">
            <v>0.19798738892741374</v>
          </cell>
          <cell r="BH106">
            <v>0</v>
          </cell>
          <cell r="BI106">
            <v>2.7163516718953246E-2</v>
          </cell>
          <cell r="BL106" t="str">
            <v>NA</v>
          </cell>
          <cell r="BM106" t="str">
            <v>NA</v>
          </cell>
          <cell r="BN106" t="str">
            <v>NA</v>
          </cell>
          <cell r="BO106" t="str">
            <v>NA</v>
          </cell>
          <cell r="BP106" t="str">
            <v>NA</v>
          </cell>
          <cell r="BQ106">
            <v>4.2390237245339265E-3</v>
          </cell>
          <cell r="BR106">
            <v>0.57151381251108702</v>
          </cell>
          <cell r="BS106">
            <v>6.3555290361076613E-2</v>
          </cell>
          <cell r="BT106">
            <v>0.55752642933169172</v>
          </cell>
          <cell r="BU106">
            <v>-3.1334161170152718E-2</v>
          </cell>
          <cell r="BV106">
            <v>5.5024270670386552E-2</v>
          </cell>
          <cell r="BW106">
            <v>2.4899611346739986E-2</v>
          </cell>
          <cell r="BX106">
            <v>0.12267574061829732</v>
          </cell>
          <cell r="BY106">
            <v>6.58</v>
          </cell>
          <cell r="BZ106">
            <v>1.8939999999999999</v>
          </cell>
          <cell r="CC106" t="str">
            <v>NA</v>
          </cell>
          <cell r="CH106">
            <v>0.5376861680243562</v>
          </cell>
          <cell r="CI106">
            <v>6.2198634082119647E-2</v>
          </cell>
          <cell r="CJ106">
            <v>0.36476764184157684</v>
          </cell>
          <cell r="CK106">
            <v>0.45095161343574319</v>
          </cell>
          <cell r="CL106">
            <v>0.71638541099618946</v>
          </cell>
          <cell r="CM106">
            <v>0.2073731232563015</v>
          </cell>
          <cell r="CN106">
            <v>0.78077611011742754</v>
          </cell>
          <cell r="CO106">
            <v>0.68106817194963087</v>
          </cell>
          <cell r="CP106">
            <v>0.36260984524457579</v>
          </cell>
          <cell r="CQ106">
            <v>0.31544724272687796</v>
          </cell>
          <cell r="CR106">
            <v>0.24485357186619289</v>
          </cell>
          <cell r="CS106">
            <v>0.24333522404991492</v>
          </cell>
        </row>
        <row r="107">
          <cell r="F107">
            <v>695.53</v>
          </cell>
          <cell r="AT107">
            <v>128.22</v>
          </cell>
          <cell r="BF107">
            <v>0.71428982215001513</v>
          </cell>
          <cell r="BG107" t="str">
            <v>NA</v>
          </cell>
          <cell r="BH107" t="str">
            <v>NA</v>
          </cell>
          <cell r="BI107">
            <v>3.6081035419941523E-2</v>
          </cell>
          <cell r="BL107">
            <v>0.45550838120142795</v>
          </cell>
          <cell r="BM107">
            <v>0.50626570097988799</v>
          </cell>
          <cell r="BN107">
            <v>4.4082476892250012E-2</v>
          </cell>
          <cell r="BO107">
            <v>9.7861960109054388E-2</v>
          </cell>
          <cell r="BP107">
            <v>6.7707323379225637E-2</v>
          </cell>
          <cell r="BQ107" t="str">
            <v>NA</v>
          </cell>
          <cell r="BR107" t="str">
            <v>NA</v>
          </cell>
          <cell r="BS107" t="str">
            <v>NA</v>
          </cell>
          <cell r="BT107" t="str">
            <v>NA</v>
          </cell>
          <cell r="BU107" t="str">
            <v>NA</v>
          </cell>
          <cell r="BV107">
            <v>5.2003508116112894E-2</v>
          </cell>
          <cell r="BW107" t="str">
            <v>NA</v>
          </cell>
          <cell r="BX107" t="str">
            <v>NA</v>
          </cell>
          <cell r="BY107">
            <v>8.3919999999999995</v>
          </cell>
          <cell r="BZ107">
            <v>1.96</v>
          </cell>
          <cell r="CC107" t="str">
            <v>NA</v>
          </cell>
          <cell r="CH107">
            <v>0.64143422540520167</v>
          </cell>
          <cell r="CI107">
            <v>0.11314549566528458</v>
          </cell>
          <cell r="CJ107" t="str">
            <v>NA</v>
          </cell>
          <cell r="CK107" t="str">
            <v>NA</v>
          </cell>
          <cell r="CL107">
            <v>0.6640149742629855</v>
          </cell>
          <cell r="CM107">
            <v>0.18434862622748122</v>
          </cell>
          <cell r="CN107">
            <v>0.76142567462174382</v>
          </cell>
          <cell r="CO107">
            <v>0.65210241954428005</v>
          </cell>
          <cell r="CP107">
            <v>0.3217906722820153</v>
          </cell>
          <cell r="CQ107">
            <v>0.29011040638947616</v>
          </cell>
          <cell r="CR107">
            <v>0.21733861332058854</v>
          </cell>
          <cell r="CS107">
            <v>0.22493040939642883</v>
          </cell>
        </row>
        <row r="108">
          <cell r="F108">
            <v>633.553</v>
          </cell>
          <cell r="AT108">
            <v>145.09</v>
          </cell>
          <cell r="BF108">
            <v>0.69512732162897184</v>
          </cell>
          <cell r="BG108" t="str">
            <v>NA</v>
          </cell>
          <cell r="BH108">
            <v>0</v>
          </cell>
          <cell r="BI108">
            <v>2.3621684631657723E-2</v>
          </cell>
          <cell r="BL108" t="str">
            <v>NA</v>
          </cell>
          <cell r="BM108">
            <v>0.52253515045979826</v>
          </cell>
          <cell r="BN108">
            <v>4.5172615938521794E-2</v>
          </cell>
          <cell r="BO108">
            <v>0.10773825851086526</v>
          </cell>
          <cell r="BP108">
            <v>6.5858096009379544E-2</v>
          </cell>
          <cell r="BQ108" t="str">
            <v>NA</v>
          </cell>
          <cell r="BR108">
            <v>0.56239967295553805</v>
          </cell>
          <cell r="BS108">
            <v>9.9675954497887312E-2</v>
          </cell>
          <cell r="BT108">
            <v>0.60000143805548234</v>
          </cell>
          <cell r="BU108" t="str">
            <v>NA</v>
          </cell>
          <cell r="BV108">
            <v>6.6766316314499335E-2</v>
          </cell>
          <cell r="BW108" t="str">
            <v>NA</v>
          </cell>
          <cell r="BX108">
            <v>0.10447429023301917</v>
          </cell>
          <cell r="BY108">
            <v>10.14</v>
          </cell>
          <cell r="BZ108">
            <v>2.08</v>
          </cell>
          <cell r="CC108">
            <v>0.9816643159379409</v>
          </cell>
          <cell r="CH108">
            <v>0.67365002423654874</v>
          </cell>
          <cell r="CI108">
            <v>6.8046534173533693E-2</v>
          </cell>
          <cell r="CJ108">
            <v>0.33726785247188074</v>
          </cell>
          <cell r="CK108">
            <v>0.49259416688464552</v>
          </cell>
          <cell r="CL108">
            <v>0.71927079743607414</v>
          </cell>
          <cell r="CM108">
            <v>0.22901004335864561</v>
          </cell>
          <cell r="CN108">
            <v>0.69601626576607623</v>
          </cell>
          <cell r="CO108">
            <v>0.50450847555074307</v>
          </cell>
          <cell r="CP108">
            <v>0.32414363498518162</v>
          </cell>
          <cell r="CQ108">
            <v>0.25661418756408172</v>
          </cell>
          <cell r="CR108">
            <v>0.26353768599073096</v>
          </cell>
          <cell r="CS108">
            <v>0.26106383056138732</v>
          </cell>
        </row>
        <row r="109">
          <cell r="F109">
            <v>841.73</v>
          </cell>
          <cell r="AT109">
            <v>129.01</v>
          </cell>
          <cell r="BF109">
            <v>0.68381785132999895</v>
          </cell>
          <cell r="BG109">
            <v>0.15998004110581776</v>
          </cell>
          <cell r="BH109">
            <v>9.2051352089592992E-3</v>
          </cell>
          <cell r="BI109">
            <v>3.0831739961759082E-2</v>
          </cell>
          <cell r="BL109" t="str">
            <v>NA</v>
          </cell>
          <cell r="BM109">
            <v>0.48152827096421741</v>
          </cell>
          <cell r="BN109">
            <v>5.2814577940206081E-2</v>
          </cell>
          <cell r="BO109">
            <v>0.11295969602388384</v>
          </cell>
          <cell r="BP109">
            <v>4.2282117659002083E-2</v>
          </cell>
          <cell r="BQ109">
            <v>4.6219810498771127E-3</v>
          </cell>
          <cell r="BR109">
            <v>0.5622468012307984</v>
          </cell>
          <cell r="BS109">
            <v>7.7827807016501729E-2</v>
          </cell>
          <cell r="BT109">
            <v>0.56854194209703013</v>
          </cell>
          <cell r="BU109">
            <v>2.5542632435579103E-2</v>
          </cell>
          <cell r="BV109">
            <v>6.965416463711642E-2</v>
          </cell>
          <cell r="BW109">
            <v>2.0160859182873365E-2</v>
          </cell>
          <cell r="BX109">
            <v>0.10767110593658298</v>
          </cell>
          <cell r="BY109">
            <v>12.601000000000001</v>
          </cell>
          <cell r="BZ109">
            <v>1.7270000000000001</v>
          </cell>
          <cell r="CC109">
            <v>1.215497737556561</v>
          </cell>
          <cell r="CH109">
            <v>0.73550979407333006</v>
          </cell>
          <cell r="CI109">
            <v>6.133433785367487E-2</v>
          </cell>
          <cell r="CJ109">
            <v>0.28314491373750572</v>
          </cell>
          <cell r="CK109">
            <v>0.52547723522952261</v>
          </cell>
          <cell r="CL109">
            <v>0.75102705216649879</v>
          </cell>
          <cell r="CM109">
            <v>0.15326767490763069</v>
          </cell>
          <cell r="CN109">
            <v>0.82187427331214646</v>
          </cell>
          <cell r="CO109">
            <v>0.73144803385282287</v>
          </cell>
          <cell r="CP109">
            <v>0.39276025114332225</v>
          </cell>
          <cell r="CQ109">
            <v>0.38445660026834555</v>
          </cell>
          <cell r="CR109" t="str">
            <v>NA</v>
          </cell>
          <cell r="CS109">
            <v>0.2272686593878647</v>
          </cell>
        </row>
        <row r="110">
          <cell r="BF110">
            <v>0.71942383991719849</v>
          </cell>
          <cell r="BG110" t="str">
            <v>NA</v>
          </cell>
          <cell r="BH110" t="str">
            <v>NA</v>
          </cell>
          <cell r="BI110" t="str">
            <v>NA</v>
          </cell>
          <cell r="BL110">
            <v>0.45607318972229433</v>
          </cell>
          <cell r="BM110" t="str">
            <v>NA</v>
          </cell>
          <cell r="BN110" t="str">
            <v>NA</v>
          </cell>
          <cell r="BO110" t="str">
            <v>NA</v>
          </cell>
          <cell r="BP110">
            <v>6.9425709095487328E-2</v>
          </cell>
          <cell r="BQ110" t="str">
            <v>NA</v>
          </cell>
          <cell r="BR110" t="str">
            <v>NA</v>
          </cell>
          <cell r="BS110" t="str">
            <v>NA</v>
          </cell>
          <cell r="BT110" t="str">
            <v>NA</v>
          </cell>
          <cell r="BU110" t="str">
            <v>NA</v>
          </cell>
          <cell r="BV110" t="str">
            <v>NA</v>
          </cell>
          <cell r="BW110" t="str">
            <v>NA</v>
          </cell>
          <cell r="BX110" t="str">
            <v>NA</v>
          </cell>
          <cell r="BY110">
            <v>9.8810000000000002</v>
          </cell>
          <cell r="BZ110">
            <v>2.14</v>
          </cell>
          <cell r="CC110" t="str">
            <v>NA</v>
          </cell>
          <cell r="CH110" t="str">
            <v>NA</v>
          </cell>
          <cell r="CI110" t="str">
            <v>NA</v>
          </cell>
          <cell r="CJ110" t="str">
            <v>NA</v>
          </cell>
          <cell r="CK110" t="str">
            <v>NA</v>
          </cell>
          <cell r="CL110" t="str">
            <v>NA</v>
          </cell>
          <cell r="CM110" t="str">
            <v>NA</v>
          </cell>
          <cell r="CN110" t="str">
            <v>NA</v>
          </cell>
          <cell r="CO110">
            <v>0.92801418439716321</v>
          </cell>
          <cell r="CP110" t="str">
            <v>NA</v>
          </cell>
          <cell r="CQ110" t="str">
            <v>NA</v>
          </cell>
          <cell r="CR110" t="str">
            <v>NA</v>
          </cell>
          <cell r="CS110" t="str">
            <v>NA</v>
          </cell>
        </row>
        <row r="111">
          <cell r="BF111">
            <v>0.70408467131548258</v>
          </cell>
          <cell r="BG111" t="str">
            <v>NA</v>
          </cell>
          <cell r="BH111">
            <v>2.9457502449701585E-2</v>
          </cell>
          <cell r="BI111">
            <v>3.4983011160458634E-2</v>
          </cell>
          <cell r="BL111" t="str">
            <v>NA</v>
          </cell>
          <cell r="BM111">
            <v>0.52790114658759757</v>
          </cell>
          <cell r="BN111">
            <v>4.6698319072117231E-2</v>
          </cell>
          <cell r="BO111">
            <v>0.10292060160895419</v>
          </cell>
          <cell r="BP111">
            <v>4.1037916760345447E-2</v>
          </cell>
          <cell r="BQ111">
            <v>2.7915240979928145E-3</v>
          </cell>
          <cell r="BR111">
            <v>0.57666823833039671</v>
          </cell>
          <cell r="BS111">
            <v>7.8740352879866984E-2</v>
          </cell>
          <cell r="BT111">
            <v>0.57521542537531056</v>
          </cell>
          <cell r="BU111">
            <v>-1.775566419336427E-2</v>
          </cell>
          <cell r="BV111">
            <v>7.3839243616150074E-2</v>
          </cell>
          <cell r="BW111">
            <v>2.2296945182023471E-2</v>
          </cell>
          <cell r="BX111">
            <v>0.10786162741643299</v>
          </cell>
          <cell r="BY111">
            <v>11.273</v>
          </cell>
          <cell r="BZ111">
            <v>2.1150000000000002</v>
          </cell>
          <cell r="CC111">
            <v>1.1164529914529913</v>
          </cell>
          <cell r="CH111" t="str">
            <v>NA</v>
          </cell>
          <cell r="CI111" t="str">
            <v>NA</v>
          </cell>
          <cell r="CJ111" t="str">
            <v>NA</v>
          </cell>
          <cell r="CK111" t="str">
            <v>NA</v>
          </cell>
          <cell r="CL111" t="str">
            <v>NA</v>
          </cell>
          <cell r="CM111">
            <v>0.17733330024567584</v>
          </cell>
          <cell r="CN111">
            <v>0.80947383151413388</v>
          </cell>
          <cell r="CO111" t="str">
            <v>NA</v>
          </cell>
          <cell r="CP111">
            <v>0.37986286034144978</v>
          </cell>
          <cell r="CQ111" t="str">
            <v>NA</v>
          </cell>
          <cell r="CR111">
            <v>0.25615409207161122</v>
          </cell>
          <cell r="CS111" t="str">
            <v>NA</v>
          </cell>
        </row>
        <row r="113">
          <cell r="F113" t="str">
            <v>NA</v>
          </cell>
          <cell r="AT113" t="str">
            <v>NA</v>
          </cell>
        </row>
        <row r="114">
          <cell r="F114">
            <v>1480.704</v>
          </cell>
          <cell r="AT114" t="str">
            <v>NA</v>
          </cell>
        </row>
        <row r="115">
          <cell r="F115">
            <v>1217.03</v>
          </cell>
          <cell r="AT115" t="str">
            <v>NA</v>
          </cell>
        </row>
        <row r="116">
          <cell r="F116">
            <v>1392.675</v>
          </cell>
          <cell r="AT116">
            <v>175.8</v>
          </cell>
        </row>
        <row r="117">
          <cell r="F117">
            <v>724.9</v>
          </cell>
        </row>
        <row r="118">
          <cell r="F118">
            <v>656.29</v>
          </cell>
        </row>
        <row r="119">
          <cell r="F119">
            <v>1105.6099999999999</v>
          </cell>
          <cell r="AT119" t="str">
            <v>NA</v>
          </cell>
        </row>
        <row r="120">
          <cell r="F120" t="str">
            <v>NA</v>
          </cell>
          <cell r="AT120" t="str">
            <v>NA</v>
          </cell>
        </row>
        <row r="121">
          <cell r="F121">
            <v>1463.34</v>
          </cell>
          <cell r="AT121">
            <v>216.3</v>
          </cell>
        </row>
        <row r="122">
          <cell r="F122">
            <v>1522.73</v>
          </cell>
          <cell r="AT122">
            <v>225.39</v>
          </cell>
        </row>
        <row r="123">
          <cell r="F123">
            <v>1570.76</v>
          </cell>
          <cell r="AT123">
            <v>203.69</v>
          </cell>
        </row>
        <row r="124">
          <cell r="F124">
            <v>977.81</v>
          </cell>
          <cell r="AT124">
            <v>112.42</v>
          </cell>
        </row>
        <row r="125">
          <cell r="F125">
            <v>1086.28</v>
          </cell>
          <cell r="AT125" t="str">
            <v>NA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CG2" t="str">
            <v>NA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20A6-73CF-AB44-AADA-CB739FA1A7B2}">
  <dimension ref="A1:KQ176"/>
  <sheetViews>
    <sheetView tabSelected="1" topLeftCell="P60" zoomScale="86" workbookViewId="0">
      <selection activeCell="X1" sqref="X1:X1048576"/>
    </sheetView>
  </sheetViews>
  <sheetFormatPr baseColWidth="10" defaultColWidth="24.83203125" defaultRowHeight="16" x14ac:dyDescent="0.2"/>
  <cols>
    <col min="1" max="1" width="24.83203125" style="10"/>
    <col min="2" max="2" width="41.5" style="10" customWidth="1"/>
    <col min="3" max="3" width="24.83203125" style="10"/>
    <col min="4" max="4" width="49.1640625" style="10" customWidth="1"/>
    <col min="5" max="11" width="24.83203125" style="10"/>
    <col min="12" max="13" width="24.83203125" style="13"/>
    <col min="14" max="15" width="24.83203125" style="10"/>
    <col min="16" max="16" width="28.5" style="10" customWidth="1"/>
    <col min="17" max="26" width="24.83203125" style="10"/>
    <col min="27" max="27" width="22.83203125" style="10" customWidth="1"/>
    <col min="28" max="32" width="24.83203125" style="10"/>
    <col min="33" max="33" width="23.33203125" style="10" customWidth="1"/>
    <col min="34" max="35" width="24.83203125" style="10"/>
    <col min="36" max="39" width="32.1640625" style="10" customWidth="1"/>
    <col min="40" max="59" width="24.83203125" style="10"/>
    <col min="60" max="60" width="34.33203125" style="11" customWidth="1"/>
    <col min="61" max="62" width="24.83203125" style="10"/>
    <col min="63" max="63" width="30.33203125" style="10" customWidth="1"/>
    <col min="64" max="64" width="33.33203125" style="10" customWidth="1"/>
    <col min="65" max="65" width="24.83203125" style="10"/>
    <col min="66" max="66" width="30.6640625" style="10" customWidth="1"/>
    <col min="67" max="67" width="33.83203125" style="10" customWidth="1"/>
    <col min="68" max="68" width="32.1640625" style="10" customWidth="1"/>
    <col min="69" max="69" width="33.83203125" style="10" bestFit="1" customWidth="1"/>
    <col min="70" max="70" width="34.1640625" style="10" customWidth="1"/>
    <col min="71" max="71" width="24" style="10" bestFit="1" customWidth="1"/>
    <col min="72" max="75" width="24.83203125" style="10"/>
    <col min="76" max="76" width="30.1640625" style="10" customWidth="1"/>
    <col min="77" max="92" width="24.83203125" style="10"/>
    <col min="93" max="95" width="24.33203125" style="10" customWidth="1"/>
    <col min="96" max="16384" width="24.83203125" style="10"/>
  </cols>
  <sheetData>
    <row r="1" spans="1:303" s="1" customFormat="1" ht="58" customHeight="1" x14ac:dyDescent="0.2">
      <c r="A1" s="1" t="s">
        <v>254</v>
      </c>
      <c r="B1" s="1" t="s">
        <v>299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462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3" t="s">
        <v>26</v>
      </c>
      <c r="AE1" s="2" t="s">
        <v>27</v>
      </c>
      <c r="AF1" s="1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4" t="s">
        <v>54</v>
      </c>
      <c r="BG1" s="4" t="s">
        <v>55</v>
      </c>
      <c r="BH1" s="5" t="s">
        <v>56</v>
      </c>
      <c r="BI1" s="4" t="s">
        <v>57</v>
      </c>
      <c r="BJ1" s="4" t="s">
        <v>58</v>
      </c>
      <c r="BK1" s="4" t="s">
        <v>59</v>
      </c>
      <c r="BL1" s="4" t="s">
        <v>60</v>
      </c>
      <c r="BM1" s="4" t="s">
        <v>61</v>
      </c>
      <c r="BN1" s="4" t="s">
        <v>62</v>
      </c>
      <c r="BO1" s="4" t="s">
        <v>63</v>
      </c>
      <c r="BP1" s="4" t="s">
        <v>64</v>
      </c>
      <c r="BQ1" s="6" t="s">
        <v>65</v>
      </c>
      <c r="BR1" s="7" t="s">
        <v>66</v>
      </c>
      <c r="BS1" s="7" t="s">
        <v>67</v>
      </c>
      <c r="BT1" s="7" t="s">
        <v>68</v>
      </c>
      <c r="BU1" s="7" t="s">
        <v>69</v>
      </c>
      <c r="BV1" s="7" t="s">
        <v>70</v>
      </c>
      <c r="BW1" s="4" t="s">
        <v>71</v>
      </c>
      <c r="BX1" s="4" t="s">
        <v>72</v>
      </c>
      <c r="BY1" s="4" t="s">
        <v>32</v>
      </c>
      <c r="BZ1" s="4" t="s">
        <v>73</v>
      </c>
      <c r="CA1" s="4" t="s">
        <v>74</v>
      </c>
      <c r="CB1" s="4" t="s">
        <v>75</v>
      </c>
      <c r="CC1" s="4" t="s">
        <v>76</v>
      </c>
      <c r="CD1" s="4" t="s">
        <v>77</v>
      </c>
      <c r="CE1" s="4" t="s">
        <v>78</v>
      </c>
      <c r="CF1" s="4" t="s">
        <v>79</v>
      </c>
      <c r="CG1" s="4" t="s">
        <v>80</v>
      </c>
      <c r="CH1" s="4" t="s">
        <v>81</v>
      </c>
      <c r="CI1" s="4" t="s">
        <v>82</v>
      </c>
      <c r="CJ1" s="4" t="s">
        <v>83</v>
      </c>
      <c r="CK1" s="4" t="s">
        <v>84</v>
      </c>
      <c r="CL1" s="4" t="s">
        <v>85</v>
      </c>
      <c r="CM1" s="4" t="s">
        <v>86</v>
      </c>
      <c r="CN1" s="4" t="s">
        <v>87</v>
      </c>
      <c r="CO1" s="4" t="s">
        <v>88</v>
      </c>
      <c r="CP1" s="4" t="s">
        <v>89</v>
      </c>
      <c r="CQ1" s="4" t="s">
        <v>90</v>
      </c>
      <c r="CR1" s="4" t="s">
        <v>91</v>
      </c>
      <c r="CS1" s="4" t="s">
        <v>92</v>
      </c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</row>
    <row r="2" spans="1:303" s="12" customFormat="1" ht="25" customHeight="1" x14ac:dyDescent="0.2">
      <c r="A2" s="41" t="s">
        <v>93</v>
      </c>
      <c r="B2" s="40" t="s">
        <v>97</v>
      </c>
      <c r="C2" s="9" t="s">
        <v>98</v>
      </c>
      <c r="D2" s="12" t="s">
        <v>2829</v>
      </c>
      <c r="E2" s="54">
        <v>197.33</v>
      </c>
      <c r="F2" s="9">
        <v>189.47</v>
      </c>
      <c r="G2" s="9">
        <v>130.05000000000001</v>
      </c>
      <c r="H2" s="9">
        <v>0</v>
      </c>
      <c r="I2" s="9">
        <v>9.64</v>
      </c>
      <c r="J2" s="9" t="s">
        <v>94</v>
      </c>
      <c r="K2" s="9">
        <v>109.63</v>
      </c>
      <c r="L2" s="9">
        <v>185.24</v>
      </c>
      <c r="M2" s="9">
        <v>76.2</v>
      </c>
      <c r="N2" s="9">
        <v>8.02</v>
      </c>
      <c r="O2" s="9" t="s">
        <v>94</v>
      </c>
      <c r="P2" s="9">
        <v>10.62</v>
      </c>
      <c r="Q2" s="9">
        <v>2.5230000000000001</v>
      </c>
      <c r="R2" s="9">
        <v>104.789</v>
      </c>
      <c r="S2" s="9">
        <v>6.73</v>
      </c>
      <c r="T2" s="9" t="s">
        <v>94</v>
      </c>
      <c r="U2" s="9">
        <v>41.22</v>
      </c>
      <c r="V2" s="9">
        <v>35.56</v>
      </c>
      <c r="W2" s="9" t="s">
        <v>94</v>
      </c>
      <c r="X2" s="9">
        <v>4.5490000000000004</v>
      </c>
      <c r="Y2" s="9" t="s">
        <v>94</v>
      </c>
      <c r="Z2" s="9" t="s">
        <v>94</v>
      </c>
      <c r="AA2" s="9" t="s">
        <v>94</v>
      </c>
      <c r="AB2" s="9">
        <v>18.48</v>
      </c>
      <c r="AC2" s="9" t="s">
        <v>95</v>
      </c>
      <c r="AD2" s="9" t="s">
        <v>96</v>
      </c>
      <c r="AE2" s="9" t="s">
        <v>95</v>
      </c>
      <c r="AF2" s="9" t="s">
        <v>95</v>
      </c>
      <c r="AG2" s="9" t="s">
        <v>95</v>
      </c>
      <c r="AH2" s="9" t="s">
        <v>95</v>
      </c>
      <c r="AI2" s="9" t="s">
        <v>95</v>
      </c>
      <c r="AJ2" s="9" t="s">
        <v>94</v>
      </c>
      <c r="AK2" s="9" t="s">
        <v>94</v>
      </c>
      <c r="AL2" s="9" t="s">
        <v>94</v>
      </c>
      <c r="AM2" s="9" t="s">
        <v>94</v>
      </c>
      <c r="AN2" s="9" t="s">
        <v>94</v>
      </c>
      <c r="AO2" s="9" t="s">
        <v>94</v>
      </c>
      <c r="AP2" s="9">
        <v>985</v>
      </c>
      <c r="AQ2" s="9" t="s">
        <v>94</v>
      </c>
      <c r="AR2" s="9" t="s">
        <v>94</v>
      </c>
      <c r="AS2" s="9" t="s">
        <v>94</v>
      </c>
      <c r="AT2" s="9" t="s">
        <v>94</v>
      </c>
      <c r="AU2" s="9" t="s">
        <v>94</v>
      </c>
      <c r="AV2" s="9" t="s">
        <v>94</v>
      </c>
      <c r="AW2" s="9" t="s">
        <v>94</v>
      </c>
      <c r="AX2" s="9" t="s">
        <v>94</v>
      </c>
      <c r="AY2" s="9" t="s">
        <v>94</v>
      </c>
      <c r="AZ2" s="9" t="s">
        <v>94</v>
      </c>
      <c r="BA2" s="9" t="s">
        <v>94</v>
      </c>
      <c r="BB2" s="9" t="s">
        <v>94</v>
      </c>
      <c r="BC2" s="9" t="s">
        <v>94</v>
      </c>
      <c r="BD2" s="9" t="s">
        <v>94</v>
      </c>
      <c r="BE2" s="9" t="s">
        <v>94</v>
      </c>
      <c r="BF2" s="10">
        <f t="shared" ref="BF2:BF54" si="0">IF(F2="NA", "NA", IF(G2="NA", "NA", G2/F2))</f>
        <v>0.68638834644006974</v>
      </c>
      <c r="BG2" s="10" t="str">
        <f t="shared" ref="BG2:BG54" si="1">IF(F2="NA", "NA", IF(T2="NA","NA",T2/F2))</f>
        <v>NA</v>
      </c>
      <c r="BH2" s="11">
        <f t="shared" ref="BH2" si="2">IF(E2="NA", "NA", IF(H2="NA","NA",H2/E2))</f>
        <v>0</v>
      </c>
      <c r="BI2" s="10" t="str">
        <f t="shared" ref="BI2:BI54" si="3">IF(E2="NA", "NA",IF(O2="NA", "NA", O2/E2))</f>
        <v>NA</v>
      </c>
      <c r="BJ2" s="10">
        <f t="shared" ref="BJ2:BK22" si="4">IF(E2="NA", "NA",IF(P2="NA", "NA", P2/E2))</f>
        <v>5.3818476663457147E-2</v>
      </c>
      <c r="BK2" s="10">
        <f t="shared" si="4"/>
        <v>1.3316092257349449E-2</v>
      </c>
      <c r="BL2" s="10" t="str">
        <f t="shared" ref="BL2:BL54" si="5">IF(E2="NA", "NA",IF(J2="NA", "NA", J2/E2))</f>
        <v>NA</v>
      </c>
      <c r="BM2" s="10">
        <f t="shared" ref="BM2:BM54" si="6">IF(E2="NA", "NA",IF(K2="NA", "NA", K2/E2))</f>
        <v>0.55556681700704402</v>
      </c>
      <c r="BN2" s="10">
        <f t="shared" ref="BN2:BN54" si="7">IF(L2="NA", "NA", IF(N2="NA", "NA", N2/L2))</f>
        <v>4.329518462535089E-2</v>
      </c>
      <c r="BO2" s="10">
        <f t="shared" ref="BO2:BO54" si="8">IF(M2="NA", "NA", IF(N2="NA", "NA", N2/M2))</f>
        <v>0.10524934383202099</v>
      </c>
      <c r="BP2" s="10">
        <f t="shared" ref="BP2:BP54" si="9">IF(I2="NA", "NA", IF(L2="NA", "NA",I2/ L2))</f>
        <v>5.2040595983588858E-2</v>
      </c>
      <c r="BQ2" s="10" t="str">
        <f t="shared" ref="BQ2:BQ54" si="10">IF(E2="NA","NA",IF(Z2="NA","NA",IF(AA2="NA","NA", ((Z2*AA2)/2)/E2^2)))</f>
        <v>NA</v>
      </c>
      <c r="BR2" s="10">
        <f t="shared" ref="BR2:BR54" si="11">IF(F2="NA", "NA",IF(R2="NA", "NA", R2/F2))</f>
        <v>0.55306380957407508</v>
      </c>
      <c r="BS2" s="10">
        <f t="shared" ref="BS2:BS54" si="12">IF(F2="NA", "NA",IF(S2="NA", "NA", S2/F2))</f>
        <v>3.5520135113738326E-2</v>
      </c>
      <c r="BT2" s="10">
        <f t="shared" ref="BT2:BT54" si="13">IF(F2="NA","NA", IF(U2="NA","NA", IF(V2="NA","NA", (((U2+V2)/2)*PI())/F2)))</f>
        <v>0.63654268206740994</v>
      </c>
      <c r="BU2" s="10">
        <f t="shared" ref="BU2:BU54" si="14">IF(F2="NA", "NA",IF(X2="NA", "NA", X2/F2))</f>
        <v>2.4009077954293558E-2</v>
      </c>
      <c r="BV2" s="10" t="str">
        <f t="shared" ref="BV2:BV54" si="15">IF(F2="NA", "NA",IF(W2="NA", "NA", W2/F2))</f>
        <v>NA</v>
      </c>
      <c r="BW2" s="10" t="str">
        <f t="shared" ref="BW2:BW54" si="16">IF(F2="NA", "NA",IF(Y2="NA", "NA", Y2/F2))</f>
        <v>NA</v>
      </c>
      <c r="BX2" s="10">
        <f t="shared" ref="BX2:CG52" si="17">IF(F2="NA", "NA",IF(AB2="NA", "NA", AB2/F2))</f>
        <v>9.7535229851691566E-2</v>
      </c>
      <c r="BY2" s="9" t="s">
        <v>94</v>
      </c>
      <c r="BZ2" s="9" t="s">
        <v>94</v>
      </c>
      <c r="CA2" s="9" t="s">
        <v>94</v>
      </c>
      <c r="CB2" s="9" t="s">
        <v>94</v>
      </c>
      <c r="CC2" s="9" t="str">
        <f t="shared" ref="CC2:CC3" si="18">IF(AK2="NA", "NA",IF(AL2="NA", "NA", AK2/AL2))</f>
        <v>NA</v>
      </c>
      <c r="CD2" s="12">
        <v>0</v>
      </c>
      <c r="CE2" s="12">
        <v>1</v>
      </c>
      <c r="CF2" s="12">
        <v>0</v>
      </c>
      <c r="CG2" s="12">
        <v>0</v>
      </c>
      <c r="CH2" s="10" t="str">
        <f t="shared" ref="CH2:CH55" si="19">IF(AR2="NA", "NA", IF(E2="NA", "NA", E2/AR2))</f>
        <v>NA</v>
      </c>
      <c r="CI2" s="10" t="str">
        <f>IF(AR2="NA", "NA", IF(AQ2="NA", "NA", AQ2/AR2))</f>
        <v>NA</v>
      </c>
      <c r="CJ2" s="10" t="str">
        <f>IF(AP2="NA", "NA", IF(AR2="NA", "NA", AR2/AP2))</f>
        <v>NA</v>
      </c>
      <c r="CK2" s="10" t="str">
        <f t="shared" ref="CK2:CK54" si="20">IF(AP2="NA","NA", IF(AS2="NA","NA",AS2/AP2))</f>
        <v>NA</v>
      </c>
      <c r="CL2" s="10" t="str">
        <f t="shared" ref="CL2:CL55" si="21">IF(AT2="NA", "NA", IF(AX2="NA", "NA", AX2/AT2))</f>
        <v>NA</v>
      </c>
      <c r="CM2" s="10" t="str">
        <f t="shared" ref="CM2:CM54" si="22">IF(F2="NA", "NA", IF(AT2="NA", "NA", AT2/F2))</f>
        <v>NA</v>
      </c>
      <c r="CN2" s="10" t="str">
        <f t="shared" ref="CN2:CN55" si="23">IF(AT2="NA","NA", IF(AV2="NA","NA",AV2/AT2))</f>
        <v>NA</v>
      </c>
      <c r="CO2" s="10" t="str">
        <f t="shared" ref="CO2:CO55" si="24">IF(AX2="NA","NA", IF(AZ2="NA","NA",AZ2/AX2))</f>
        <v>NA</v>
      </c>
      <c r="CP2" s="10" t="str">
        <f t="shared" ref="CP2:CP55" si="25">IF(AT2="NA","NA", IF(AW2="NA","NA",AW2/AT2))</f>
        <v>NA</v>
      </c>
      <c r="CQ2" s="10" t="str">
        <f t="shared" ref="CQ2:CQ54" si="26">IF(AX2="NA","NA", IF(BA2="NA","NA",BA2/AX2))</f>
        <v>NA</v>
      </c>
      <c r="CR2" s="10" t="str">
        <f t="shared" ref="CR2:CR56" si="27">IF(BC2="NA","NA", IF(BB2="NA","NA",BB2/BC2))</f>
        <v>NA</v>
      </c>
      <c r="CS2" s="10" t="str">
        <f t="shared" ref="CS2:CS55" si="28">IF(BE2="NA","NA", IF(BD2="NA","NA",BD2/BE2))</f>
        <v>NA</v>
      </c>
    </row>
    <row r="3" spans="1:303" s="12" customFormat="1" ht="25" customHeight="1" x14ac:dyDescent="0.2">
      <c r="A3" s="41" t="s">
        <v>93</v>
      </c>
      <c r="B3" s="40" t="s">
        <v>97</v>
      </c>
      <c r="C3" s="9" t="s">
        <v>99</v>
      </c>
      <c r="D3" s="12" t="s">
        <v>2829</v>
      </c>
      <c r="E3" s="9">
        <v>178.18</v>
      </c>
      <c r="F3" s="9">
        <v>175.36</v>
      </c>
      <c r="G3" s="9">
        <v>123.44</v>
      </c>
      <c r="H3" s="9" t="s">
        <v>94</v>
      </c>
      <c r="I3" s="9">
        <v>8.42</v>
      </c>
      <c r="J3" s="9" t="s">
        <v>94</v>
      </c>
      <c r="K3" s="9">
        <v>105.32</v>
      </c>
      <c r="L3" s="9">
        <v>166.63</v>
      </c>
      <c r="M3" s="9">
        <v>62.13</v>
      </c>
      <c r="N3" s="9">
        <v>7.47</v>
      </c>
      <c r="O3" s="9">
        <v>5.57</v>
      </c>
      <c r="P3" s="9" t="s">
        <v>94</v>
      </c>
      <c r="Q3" s="9">
        <v>5.31</v>
      </c>
      <c r="R3" s="9">
        <v>97.43</v>
      </c>
      <c r="S3" s="9">
        <v>10.82</v>
      </c>
      <c r="T3" s="9" t="s">
        <v>94</v>
      </c>
      <c r="U3" s="9">
        <v>35</v>
      </c>
      <c r="V3" s="9">
        <v>25.128</v>
      </c>
      <c r="W3" s="9">
        <v>19.04</v>
      </c>
      <c r="X3" s="9" t="s">
        <v>94</v>
      </c>
      <c r="Y3" s="9" t="s">
        <v>94</v>
      </c>
      <c r="Z3" s="9" t="s">
        <v>94</v>
      </c>
      <c r="AA3" s="9" t="s">
        <v>94</v>
      </c>
      <c r="AB3" s="9">
        <v>11.94</v>
      </c>
      <c r="AC3" s="9" t="s">
        <v>95</v>
      </c>
      <c r="AD3" s="9" t="s">
        <v>96</v>
      </c>
      <c r="AE3" s="9" t="s">
        <v>95</v>
      </c>
      <c r="AF3" s="9" t="s">
        <v>95</v>
      </c>
      <c r="AG3" s="9" t="s">
        <v>95</v>
      </c>
      <c r="AH3" s="9" t="s">
        <v>95</v>
      </c>
      <c r="AI3" s="9" t="s">
        <v>95</v>
      </c>
      <c r="AJ3" s="9" t="s">
        <v>94</v>
      </c>
      <c r="AK3" s="9" t="s">
        <v>94</v>
      </c>
      <c r="AL3" s="9" t="s">
        <v>94</v>
      </c>
      <c r="AM3" s="9" t="s">
        <v>94</v>
      </c>
      <c r="AN3" s="9" t="s">
        <v>94</v>
      </c>
      <c r="AO3" s="9" t="s">
        <v>94</v>
      </c>
      <c r="AP3" s="9">
        <v>990</v>
      </c>
      <c r="AQ3" s="9" t="s">
        <v>94</v>
      </c>
      <c r="AR3" s="9" t="s">
        <v>94</v>
      </c>
      <c r="AS3" s="9" t="s">
        <v>94</v>
      </c>
      <c r="AT3" s="9">
        <v>27.37</v>
      </c>
      <c r="AU3" s="9">
        <v>19.776</v>
      </c>
      <c r="AV3" s="9">
        <v>25.98</v>
      </c>
      <c r="AW3" s="9">
        <v>20.399999999999999</v>
      </c>
      <c r="AX3" s="9">
        <v>20.420000000000002</v>
      </c>
      <c r="AY3" s="9">
        <v>7.7</v>
      </c>
      <c r="AZ3" s="9">
        <v>14.62</v>
      </c>
      <c r="BA3" s="9">
        <v>19</v>
      </c>
      <c r="BB3" s="9">
        <v>42.24</v>
      </c>
      <c r="BC3" s="9">
        <v>120.34</v>
      </c>
      <c r="BD3" s="9">
        <v>29.96</v>
      </c>
      <c r="BE3" s="9">
        <v>72.47</v>
      </c>
      <c r="BF3" s="10">
        <f t="shared" si="0"/>
        <v>0.70392335766423353</v>
      </c>
      <c r="BG3" s="10" t="str">
        <f t="shared" si="1"/>
        <v>NA</v>
      </c>
      <c r="BH3" s="11">
        <v>0</v>
      </c>
      <c r="BI3" s="10">
        <f t="shared" si="3"/>
        <v>3.1260523066561907E-2</v>
      </c>
      <c r="BJ3" s="10" t="str">
        <f t="shared" si="4"/>
        <v>NA</v>
      </c>
      <c r="BK3" s="10">
        <f t="shared" si="4"/>
        <v>3.0280565693430652E-2</v>
      </c>
      <c r="BL3" s="10" t="str">
        <f t="shared" si="5"/>
        <v>NA</v>
      </c>
      <c r="BM3" s="10">
        <f t="shared" si="6"/>
        <v>0.59108766415983827</v>
      </c>
      <c r="BN3" s="10">
        <f t="shared" si="7"/>
        <v>4.4829862569765351E-2</v>
      </c>
      <c r="BO3" s="10">
        <f t="shared" si="8"/>
        <v>0.1202317720907774</v>
      </c>
      <c r="BP3" s="10">
        <f t="shared" si="9"/>
        <v>5.0531116845706055E-2</v>
      </c>
      <c r="BQ3" s="10" t="str">
        <f t="shared" si="10"/>
        <v>NA</v>
      </c>
      <c r="BR3" s="10">
        <f t="shared" si="11"/>
        <v>0.55559990875912413</v>
      </c>
      <c r="BS3" s="10">
        <f t="shared" si="12"/>
        <v>6.1701642335766423E-2</v>
      </c>
      <c r="BT3" s="10">
        <f t="shared" si="13"/>
        <v>0.53859968942474634</v>
      </c>
      <c r="BU3" s="10" t="str">
        <f t="shared" si="14"/>
        <v>NA</v>
      </c>
      <c r="BV3" s="10">
        <f t="shared" si="15"/>
        <v>0.10857664233576642</v>
      </c>
      <c r="BW3" s="10" t="str">
        <f t="shared" si="16"/>
        <v>NA</v>
      </c>
      <c r="BX3" s="10">
        <f t="shared" si="17"/>
        <v>6.8088503649635035E-2</v>
      </c>
      <c r="BY3" s="9" t="s">
        <v>94</v>
      </c>
      <c r="BZ3" s="9" t="s">
        <v>94</v>
      </c>
      <c r="CA3" s="9" t="s">
        <v>94</v>
      </c>
      <c r="CB3" s="9" t="s">
        <v>94</v>
      </c>
      <c r="CC3" s="9" t="str">
        <f t="shared" si="18"/>
        <v>NA</v>
      </c>
      <c r="CD3" s="12">
        <v>0</v>
      </c>
      <c r="CE3" s="12">
        <v>1</v>
      </c>
      <c r="CF3" s="12">
        <v>0</v>
      </c>
      <c r="CG3" s="12">
        <v>0</v>
      </c>
      <c r="CH3" s="10" t="str">
        <f t="shared" si="19"/>
        <v>NA</v>
      </c>
      <c r="CI3" s="10" t="str">
        <f t="shared" ref="CI3:CI65" si="29">IF(AR3="NA", "NA", IF(AQ3="NA", "NA", AQ3/AR3))</f>
        <v>NA</v>
      </c>
      <c r="CJ3" s="10" t="str">
        <f t="shared" ref="CJ3:CJ8" si="30">IF(AP3="NA", "NA", IF(AR3="NA", "NA", AR3/AP3))</f>
        <v>NA</v>
      </c>
      <c r="CK3" s="10" t="str">
        <f t="shared" si="20"/>
        <v>NA</v>
      </c>
      <c r="CL3" s="10">
        <f t="shared" si="21"/>
        <v>0.74607234198027039</v>
      </c>
      <c r="CM3" s="10">
        <f t="shared" si="22"/>
        <v>0.15607892335766424</v>
      </c>
      <c r="CN3" s="10">
        <f t="shared" si="23"/>
        <v>0.94921446839605406</v>
      </c>
      <c r="CO3" s="10">
        <f t="shared" si="24"/>
        <v>0.71596474045053859</v>
      </c>
      <c r="CP3" s="10">
        <f t="shared" si="25"/>
        <v>0.74534161490683226</v>
      </c>
      <c r="CQ3" s="10">
        <f t="shared" si="26"/>
        <v>0.93046033300685593</v>
      </c>
      <c r="CR3" s="10">
        <f t="shared" si="27"/>
        <v>0.35100548446069468</v>
      </c>
      <c r="CS3" s="10">
        <f t="shared" si="28"/>
        <v>0.41341244652959847</v>
      </c>
    </row>
    <row r="4" spans="1:303" s="12" customFormat="1" ht="20" customHeight="1" x14ac:dyDescent="0.2">
      <c r="A4" s="41" t="s">
        <v>93</v>
      </c>
      <c r="B4" s="40" t="s">
        <v>97</v>
      </c>
      <c r="C4" s="9" t="s">
        <v>100</v>
      </c>
      <c r="D4" s="9" t="s">
        <v>463</v>
      </c>
      <c r="E4" s="9" t="s">
        <v>94</v>
      </c>
      <c r="F4" s="9">
        <v>171.96</v>
      </c>
      <c r="G4" s="9">
        <v>117.15</v>
      </c>
      <c r="H4" s="9">
        <v>0</v>
      </c>
      <c r="I4" s="9" t="s">
        <v>94</v>
      </c>
      <c r="J4" s="9" t="s">
        <v>94</v>
      </c>
      <c r="K4" s="9" t="s">
        <v>94</v>
      </c>
      <c r="L4" s="9" t="s">
        <v>94</v>
      </c>
      <c r="M4" s="9" t="s">
        <v>94</v>
      </c>
      <c r="N4" s="9" t="s">
        <v>94</v>
      </c>
      <c r="O4" s="9" t="s">
        <v>94</v>
      </c>
      <c r="P4" s="9" t="s">
        <v>94</v>
      </c>
      <c r="Q4" s="9">
        <v>3.83</v>
      </c>
      <c r="R4" s="9">
        <v>99.96</v>
      </c>
      <c r="S4" s="9">
        <v>5.64</v>
      </c>
      <c r="T4" s="9">
        <v>26.35</v>
      </c>
      <c r="U4" s="9">
        <v>43.85</v>
      </c>
      <c r="V4" s="9" t="s">
        <v>94</v>
      </c>
      <c r="W4" s="9" t="s">
        <v>94</v>
      </c>
      <c r="X4" s="9" t="s">
        <v>94</v>
      </c>
      <c r="Y4" s="9" t="s">
        <v>94</v>
      </c>
      <c r="Z4" s="9" t="s">
        <v>94</v>
      </c>
      <c r="AA4" s="9" t="s">
        <v>94</v>
      </c>
      <c r="AB4" s="9">
        <v>11.65</v>
      </c>
      <c r="AC4" s="9" t="s">
        <v>95</v>
      </c>
      <c r="AD4" s="9" t="s">
        <v>96</v>
      </c>
      <c r="AE4" s="9" t="s">
        <v>95</v>
      </c>
      <c r="AF4" s="9" t="s">
        <v>95</v>
      </c>
      <c r="AG4" s="9" t="s">
        <v>95</v>
      </c>
      <c r="AH4" s="9" t="s">
        <v>95</v>
      </c>
      <c r="AI4" s="9" t="s">
        <v>95</v>
      </c>
      <c r="AJ4" s="9" t="s">
        <v>94</v>
      </c>
      <c r="AK4" s="9" t="s">
        <v>94</v>
      </c>
      <c r="AL4" s="9" t="s">
        <v>94</v>
      </c>
      <c r="AM4" s="9" t="s">
        <v>94</v>
      </c>
      <c r="AN4" s="9" t="s">
        <v>94</v>
      </c>
      <c r="AO4" s="9" t="s">
        <v>94</v>
      </c>
      <c r="AP4" s="9" t="s">
        <v>94</v>
      </c>
      <c r="AQ4" s="9">
        <v>23.684999999999999</v>
      </c>
      <c r="AR4" s="9">
        <v>247</v>
      </c>
      <c r="AS4" s="9" t="s">
        <v>94</v>
      </c>
      <c r="AT4" s="9">
        <v>21.75</v>
      </c>
      <c r="AU4" s="9">
        <v>13.63</v>
      </c>
      <c r="AV4" s="9">
        <v>17.399999999999999</v>
      </c>
      <c r="AW4" s="9">
        <v>14.087</v>
      </c>
      <c r="AX4" s="9" t="s">
        <v>94</v>
      </c>
      <c r="AY4" s="9" t="s">
        <v>94</v>
      </c>
      <c r="AZ4" s="9" t="s">
        <v>94</v>
      </c>
      <c r="BA4" s="9">
        <v>9.19</v>
      </c>
      <c r="BB4" s="9">
        <v>29.68</v>
      </c>
      <c r="BC4" s="9">
        <v>74.760000000000005</v>
      </c>
      <c r="BD4" s="9" t="s">
        <v>94</v>
      </c>
      <c r="BE4" s="9" t="s">
        <v>94</v>
      </c>
      <c r="BF4" s="10">
        <f t="shared" si="0"/>
        <v>0.68126308443824146</v>
      </c>
      <c r="BG4" s="10">
        <f t="shared" si="1"/>
        <v>0.1532333100721098</v>
      </c>
      <c r="BH4" s="11" t="str">
        <f t="shared" ref="BH4:BH66" si="31">IF(E4="NA", "NA", IF(H4="NA","NA",H4/E4))</f>
        <v>NA</v>
      </c>
      <c r="BI4" s="10" t="str">
        <f t="shared" si="3"/>
        <v>NA</v>
      </c>
      <c r="BJ4" s="10" t="str">
        <f t="shared" si="4"/>
        <v>NA</v>
      </c>
      <c r="BK4" s="10">
        <f t="shared" si="4"/>
        <v>2.2272621539892998E-2</v>
      </c>
      <c r="BL4" s="10" t="str">
        <f t="shared" si="5"/>
        <v>NA</v>
      </c>
      <c r="BM4" s="10" t="str">
        <f t="shared" si="6"/>
        <v>NA</v>
      </c>
      <c r="BN4" s="10" t="str">
        <f t="shared" si="7"/>
        <v>NA</v>
      </c>
      <c r="BO4" s="10" t="str">
        <f t="shared" si="8"/>
        <v>NA</v>
      </c>
      <c r="BP4" s="10" t="str">
        <f t="shared" si="9"/>
        <v>NA</v>
      </c>
      <c r="BQ4" s="10" t="str">
        <f t="shared" si="10"/>
        <v>NA</v>
      </c>
      <c r="BR4" s="10">
        <f t="shared" si="11"/>
        <v>0.58129797627355195</v>
      </c>
      <c r="BS4" s="10">
        <f t="shared" si="12"/>
        <v>3.2798325191905092E-2</v>
      </c>
      <c r="BT4" s="10" t="str">
        <f t="shared" si="13"/>
        <v>NA</v>
      </c>
      <c r="BU4" s="10" t="str">
        <f t="shared" si="14"/>
        <v>NA</v>
      </c>
      <c r="BV4" s="10" t="str">
        <f t="shared" si="15"/>
        <v>NA</v>
      </c>
      <c r="BW4" s="10" t="str">
        <f t="shared" si="16"/>
        <v>NA</v>
      </c>
      <c r="BX4" s="10">
        <f t="shared" si="17"/>
        <v>6.7748313561293322E-2</v>
      </c>
      <c r="BY4" s="9" t="s">
        <v>94</v>
      </c>
      <c r="BZ4" s="9" t="s">
        <v>94</v>
      </c>
      <c r="CA4" s="9" t="s">
        <v>94</v>
      </c>
      <c r="CB4" s="9" t="s">
        <v>94</v>
      </c>
      <c r="CC4" s="9" t="s">
        <v>94</v>
      </c>
      <c r="CD4" s="12">
        <v>0</v>
      </c>
      <c r="CE4" s="12">
        <v>1</v>
      </c>
      <c r="CF4" s="12">
        <v>0</v>
      </c>
      <c r="CG4" s="12">
        <v>0</v>
      </c>
      <c r="CH4" s="10" t="str">
        <f t="shared" si="19"/>
        <v>NA</v>
      </c>
      <c r="CI4" s="10">
        <f t="shared" si="29"/>
        <v>9.5890688259109305E-2</v>
      </c>
      <c r="CJ4" s="10" t="str">
        <f t="shared" si="30"/>
        <v>NA</v>
      </c>
      <c r="CK4" s="10" t="str">
        <f t="shared" si="20"/>
        <v>NA</v>
      </c>
      <c r="CL4" s="10" t="str">
        <f t="shared" si="21"/>
        <v>NA</v>
      </c>
      <c r="CM4" s="10">
        <f t="shared" si="22"/>
        <v>0.12648290300069784</v>
      </c>
      <c r="CN4" s="10">
        <f t="shared" si="23"/>
        <v>0.79999999999999993</v>
      </c>
      <c r="CO4" s="10" t="str">
        <f t="shared" si="24"/>
        <v>NA</v>
      </c>
      <c r="CP4" s="10">
        <f t="shared" si="25"/>
        <v>0.64767816091954022</v>
      </c>
      <c r="CQ4" s="10" t="str">
        <f t="shared" si="26"/>
        <v>NA</v>
      </c>
      <c r="CR4" s="10">
        <f t="shared" si="27"/>
        <v>0.39700374531835203</v>
      </c>
      <c r="CS4" s="10" t="str">
        <f t="shared" si="28"/>
        <v>NA</v>
      </c>
    </row>
    <row r="5" spans="1:303" s="12" customFormat="1" ht="23" customHeight="1" x14ac:dyDescent="0.2">
      <c r="A5" s="41" t="s">
        <v>93</v>
      </c>
      <c r="B5" s="40" t="s">
        <v>97</v>
      </c>
      <c r="C5" s="9" t="s">
        <v>102</v>
      </c>
      <c r="D5" s="9" t="s">
        <v>463</v>
      </c>
      <c r="E5" s="9">
        <v>186</v>
      </c>
      <c r="F5" s="9">
        <v>179.33</v>
      </c>
      <c r="G5" s="9">
        <v>123.23</v>
      </c>
      <c r="H5" s="9">
        <v>0</v>
      </c>
      <c r="I5" s="9">
        <v>6.02</v>
      </c>
      <c r="J5" s="9" t="s">
        <v>94</v>
      </c>
      <c r="K5" s="9">
        <v>102.4</v>
      </c>
      <c r="L5" s="9">
        <v>165.75</v>
      </c>
      <c r="M5" s="9">
        <v>63.74</v>
      </c>
      <c r="N5" s="9">
        <v>5.75</v>
      </c>
      <c r="O5" s="9">
        <v>4.58</v>
      </c>
      <c r="P5" s="9">
        <v>8.07</v>
      </c>
      <c r="Q5" s="9">
        <v>5.47</v>
      </c>
      <c r="R5" s="9">
        <v>102.92</v>
      </c>
      <c r="S5" s="9">
        <v>6.9</v>
      </c>
      <c r="T5" s="9" t="s">
        <v>94</v>
      </c>
      <c r="U5" s="9">
        <v>46.99</v>
      </c>
      <c r="V5" s="9">
        <v>37.92</v>
      </c>
      <c r="W5" s="9">
        <v>21.85</v>
      </c>
      <c r="X5" s="9">
        <v>0.61</v>
      </c>
      <c r="Y5" s="9" t="s">
        <v>94</v>
      </c>
      <c r="Z5" s="9" t="s">
        <v>94</v>
      </c>
      <c r="AA5" s="9" t="s">
        <v>94</v>
      </c>
      <c r="AB5" s="9">
        <v>11.03</v>
      </c>
      <c r="AC5" s="9" t="s">
        <v>95</v>
      </c>
      <c r="AD5" s="9" t="s">
        <v>96</v>
      </c>
      <c r="AE5" s="9" t="s">
        <v>95</v>
      </c>
      <c r="AF5" s="9" t="s">
        <v>95</v>
      </c>
      <c r="AG5" s="9" t="s">
        <v>95</v>
      </c>
      <c r="AH5" s="9" t="s">
        <v>95</v>
      </c>
      <c r="AI5" s="9" t="s">
        <v>95</v>
      </c>
      <c r="AJ5" s="9">
        <v>1.97</v>
      </c>
      <c r="AK5" s="9" t="s">
        <v>94</v>
      </c>
      <c r="AL5" s="9" t="s">
        <v>94</v>
      </c>
      <c r="AM5" s="9">
        <v>2.419</v>
      </c>
      <c r="AN5" s="9" t="s">
        <v>94</v>
      </c>
      <c r="AO5" s="9" t="s">
        <v>94</v>
      </c>
      <c r="AP5" s="9" t="s">
        <v>94</v>
      </c>
      <c r="AQ5" s="9" t="s">
        <v>94</v>
      </c>
      <c r="AR5" s="9" t="s">
        <v>94</v>
      </c>
      <c r="AS5" s="9" t="s">
        <v>94</v>
      </c>
      <c r="AT5" s="9">
        <v>27.2</v>
      </c>
      <c r="AU5" s="9">
        <v>17.16</v>
      </c>
      <c r="AV5" s="9">
        <v>22.92</v>
      </c>
      <c r="AW5" s="9" t="s">
        <v>94</v>
      </c>
      <c r="AX5" s="9">
        <v>14.7</v>
      </c>
      <c r="AY5" s="9">
        <v>6.29</v>
      </c>
      <c r="AZ5" s="9">
        <v>10.97</v>
      </c>
      <c r="BA5" s="9">
        <v>10.25</v>
      </c>
      <c r="BB5" s="9" t="s">
        <v>94</v>
      </c>
      <c r="BC5" s="9" t="s">
        <v>94</v>
      </c>
      <c r="BD5" s="9">
        <v>25.16</v>
      </c>
      <c r="BE5" s="9">
        <v>57.56</v>
      </c>
      <c r="BF5" s="10">
        <f t="shared" si="0"/>
        <v>0.68716890648525064</v>
      </c>
      <c r="BG5" s="10" t="str">
        <f t="shared" si="1"/>
        <v>NA</v>
      </c>
      <c r="BH5" s="11">
        <f t="shared" si="31"/>
        <v>0</v>
      </c>
      <c r="BI5" s="10">
        <f t="shared" si="3"/>
        <v>2.4623655913978495E-2</v>
      </c>
      <c r="BJ5" s="10">
        <f t="shared" si="4"/>
        <v>4.338709677419355E-2</v>
      </c>
      <c r="BK5" s="10">
        <f t="shared" si="4"/>
        <v>3.0502425695644896E-2</v>
      </c>
      <c r="BL5" s="10" t="str">
        <f t="shared" si="5"/>
        <v>NA</v>
      </c>
      <c r="BM5" s="10">
        <f t="shared" si="6"/>
        <v>0.55053763440860215</v>
      </c>
      <c r="BN5" s="10">
        <f t="shared" si="7"/>
        <v>3.4690799396681751E-2</v>
      </c>
      <c r="BO5" s="10">
        <f t="shared" si="8"/>
        <v>9.0210229055538119E-2</v>
      </c>
      <c r="BP5" s="10">
        <f t="shared" si="9"/>
        <v>3.6319758672699848E-2</v>
      </c>
      <c r="BQ5" s="10" t="str">
        <f t="shared" si="10"/>
        <v>NA</v>
      </c>
      <c r="BR5" s="10">
        <f t="shared" si="11"/>
        <v>0.57391401327162217</v>
      </c>
      <c r="BS5" s="10">
        <f t="shared" si="12"/>
        <v>3.8476551608765959E-2</v>
      </c>
      <c r="BT5" s="10">
        <f t="shared" si="13"/>
        <v>0.74374792900326026</v>
      </c>
      <c r="BU5" s="10">
        <f t="shared" si="14"/>
        <v>3.4015502146880049E-3</v>
      </c>
      <c r="BV5" s="10">
        <f t="shared" si="15"/>
        <v>0.12184241342775888</v>
      </c>
      <c r="BW5" s="10" t="str">
        <f t="shared" si="16"/>
        <v>NA</v>
      </c>
      <c r="BX5" s="10">
        <f t="shared" si="17"/>
        <v>6.1506719455751958E-2</v>
      </c>
      <c r="BY5" s="9">
        <v>1.97</v>
      </c>
      <c r="BZ5" s="9">
        <v>2.419</v>
      </c>
      <c r="CA5" s="9" t="s">
        <v>94</v>
      </c>
      <c r="CB5" s="9" t="s">
        <v>94</v>
      </c>
      <c r="CC5" s="9" t="str">
        <f t="shared" ref="CC5:CC16" si="32">IF(AK5="NA", "NA",IF(AL5="NA", "NA", AK5/AL5))</f>
        <v>NA</v>
      </c>
      <c r="CD5" s="12">
        <v>0</v>
      </c>
      <c r="CE5" s="12">
        <v>1</v>
      </c>
      <c r="CF5" s="12">
        <v>0</v>
      </c>
      <c r="CG5" s="12">
        <v>0</v>
      </c>
      <c r="CH5" s="10" t="str">
        <f t="shared" si="19"/>
        <v>NA</v>
      </c>
      <c r="CI5" s="10" t="str">
        <f t="shared" si="29"/>
        <v>NA</v>
      </c>
      <c r="CJ5" s="10" t="str">
        <f t="shared" si="30"/>
        <v>NA</v>
      </c>
      <c r="CK5" s="10" t="str">
        <f t="shared" si="20"/>
        <v>NA</v>
      </c>
      <c r="CL5" s="10">
        <f t="shared" si="21"/>
        <v>0.5404411764705882</v>
      </c>
      <c r="CM5" s="10">
        <f t="shared" si="22"/>
        <v>0.15167568170412088</v>
      </c>
      <c r="CN5" s="10">
        <f t="shared" si="23"/>
        <v>0.84264705882352953</v>
      </c>
      <c r="CO5" s="10">
        <f t="shared" si="24"/>
        <v>0.74625850340136057</v>
      </c>
      <c r="CP5" s="10" t="str">
        <f t="shared" si="25"/>
        <v>NA</v>
      </c>
      <c r="CQ5" s="10">
        <f t="shared" si="26"/>
        <v>0.69727891156462585</v>
      </c>
      <c r="CR5" s="10" t="str">
        <f t="shared" si="27"/>
        <v>NA</v>
      </c>
      <c r="CS5" s="10">
        <f t="shared" si="28"/>
        <v>0.43710910354412785</v>
      </c>
    </row>
    <row r="6" spans="1:303" s="12" customFormat="1" ht="23" customHeight="1" x14ac:dyDescent="0.2">
      <c r="A6" s="41" t="s">
        <v>93</v>
      </c>
      <c r="B6" s="40" t="s">
        <v>97</v>
      </c>
      <c r="C6" s="9" t="s">
        <v>103</v>
      </c>
      <c r="D6" s="9" t="s">
        <v>463</v>
      </c>
      <c r="E6" s="9">
        <v>124.34</v>
      </c>
      <c r="F6" s="9">
        <v>119.89</v>
      </c>
      <c r="G6" s="9">
        <v>80.760000000000005</v>
      </c>
      <c r="H6" s="9">
        <v>0</v>
      </c>
      <c r="I6" s="9">
        <v>5.16</v>
      </c>
      <c r="J6" s="9" t="s">
        <v>94</v>
      </c>
      <c r="K6" s="9">
        <v>69.97</v>
      </c>
      <c r="L6" s="9">
        <v>117.61</v>
      </c>
      <c r="M6" s="9">
        <v>47.58</v>
      </c>
      <c r="N6" s="9">
        <v>5.12</v>
      </c>
      <c r="O6" s="9">
        <v>3.2</v>
      </c>
      <c r="P6" s="9">
        <v>6.61</v>
      </c>
      <c r="Q6" s="9">
        <v>4.49</v>
      </c>
      <c r="R6" s="9" t="s">
        <v>94</v>
      </c>
      <c r="S6" s="9" t="s">
        <v>94</v>
      </c>
      <c r="T6" s="9">
        <v>24.5</v>
      </c>
      <c r="U6" s="9">
        <v>34.71</v>
      </c>
      <c r="V6" s="9">
        <v>26.25</v>
      </c>
      <c r="W6" s="9">
        <v>15.91</v>
      </c>
      <c r="X6" s="9">
        <v>4.24</v>
      </c>
      <c r="Y6" s="9">
        <v>3.08</v>
      </c>
      <c r="Z6" s="9">
        <v>9.09</v>
      </c>
      <c r="AA6" s="9">
        <v>7.31</v>
      </c>
      <c r="AB6" s="9">
        <v>6.52</v>
      </c>
      <c r="AC6" s="9" t="s">
        <v>95</v>
      </c>
      <c r="AD6" s="9" t="s">
        <v>96</v>
      </c>
      <c r="AE6" s="9" t="s">
        <v>95</v>
      </c>
      <c r="AF6" s="9" t="s">
        <v>95</v>
      </c>
      <c r="AG6" s="9" t="s">
        <v>95</v>
      </c>
      <c r="AH6" s="9" t="s">
        <v>95</v>
      </c>
      <c r="AI6" s="9" t="s">
        <v>95</v>
      </c>
      <c r="AJ6" s="9">
        <v>1.601</v>
      </c>
      <c r="AK6" s="9" t="s">
        <v>94</v>
      </c>
      <c r="AL6" s="9">
        <v>1.2889999999999999</v>
      </c>
      <c r="AM6" s="9">
        <v>1.9550000000000001</v>
      </c>
      <c r="AN6" s="9" t="s">
        <v>94</v>
      </c>
      <c r="AO6" s="9" t="s">
        <v>94</v>
      </c>
      <c r="AP6" s="9" t="s">
        <v>94</v>
      </c>
      <c r="AQ6" s="9">
        <v>14.509</v>
      </c>
      <c r="AR6" s="9">
        <v>159.69999999999999</v>
      </c>
      <c r="AS6" s="9" t="s">
        <v>94</v>
      </c>
      <c r="AT6" s="9">
        <v>15.34</v>
      </c>
      <c r="AU6" s="9">
        <v>11.61</v>
      </c>
      <c r="AV6" s="9">
        <v>13.37</v>
      </c>
      <c r="AW6" s="9">
        <v>9.8420000000000005</v>
      </c>
      <c r="AX6" s="9">
        <v>8.5299999999999994</v>
      </c>
      <c r="AY6" s="9">
        <v>4.4400000000000004</v>
      </c>
      <c r="AZ6" s="9">
        <v>6.76</v>
      </c>
      <c r="BA6" s="9">
        <v>6.36</v>
      </c>
      <c r="BB6" s="9" t="s">
        <v>94</v>
      </c>
      <c r="BC6" s="9" t="s">
        <v>94</v>
      </c>
      <c r="BD6" s="9" t="s">
        <v>94</v>
      </c>
      <c r="BE6" s="9" t="s">
        <v>94</v>
      </c>
      <c r="BF6" s="10">
        <f t="shared" si="0"/>
        <v>0.67361748269246813</v>
      </c>
      <c r="BG6" s="10">
        <f t="shared" si="1"/>
        <v>0.20435399115856201</v>
      </c>
      <c r="BH6" s="11">
        <f t="shared" si="31"/>
        <v>0</v>
      </c>
      <c r="BI6" s="10">
        <f t="shared" si="3"/>
        <v>2.5735885475309635E-2</v>
      </c>
      <c r="BJ6" s="10">
        <f t="shared" si="4"/>
        <v>5.3160688434936466E-2</v>
      </c>
      <c r="BK6" s="10">
        <f t="shared" si="4"/>
        <v>3.74509967470181E-2</v>
      </c>
      <c r="BL6" s="10" t="str">
        <f t="shared" si="5"/>
        <v>NA</v>
      </c>
      <c r="BM6" s="10">
        <f t="shared" si="6"/>
        <v>0.56273122084606719</v>
      </c>
      <c r="BN6" s="10">
        <f t="shared" si="7"/>
        <v>4.3533713119632687E-2</v>
      </c>
      <c r="BO6" s="10">
        <f t="shared" si="8"/>
        <v>0.10760823875577974</v>
      </c>
      <c r="BP6" s="10">
        <f t="shared" si="9"/>
        <v>4.3873820253379818E-2</v>
      </c>
      <c r="BQ6" s="10">
        <f t="shared" si="10"/>
        <v>2.1489659709199912E-3</v>
      </c>
      <c r="BR6" s="10" t="str">
        <f t="shared" si="11"/>
        <v>NA</v>
      </c>
      <c r="BS6" s="10" t="str">
        <f t="shared" si="12"/>
        <v>NA</v>
      </c>
      <c r="BT6" s="10">
        <f t="shared" si="13"/>
        <v>0.79869667262838351</v>
      </c>
      <c r="BU6" s="10">
        <f t="shared" si="14"/>
        <v>3.536575193927767E-2</v>
      </c>
      <c r="BV6" s="10">
        <f t="shared" si="15"/>
        <v>0.13270497956460089</v>
      </c>
      <c r="BW6" s="10">
        <f t="shared" si="16"/>
        <v>2.5690216031362081E-2</v>
      </c>
      <c r="BX6" s="10">
        <f t="shared" si="17"/>
        <v>5.4383184585870374E-2</v>
      </c>
      <c r="BY6" s="9">
        <v>1.601</v>
      </c>
      <c r="BZ6" s="9">
        <v>1.9550000000000001</v>
      </c>
      <c r="CA6" s="9" t="s">
        <v>94</v>
      </c>
      <c r="CB6" s="9" t="s">
        <v>94</v>
      </c>
      <c r="CC6" s="9" t="str">
        <f t="shared" si="32"/>
        <v>NA</v>
      </c>
      <c r="CD6" s="12">
        <v>0</v>
      </c>
      <c r="CE6" s="12">
        <v>1</v>
      </c>
      <c r="CF6" s="12">
        <v>0</v>
      </c>
      <c r="CG6" s="12">
        <v>0</v>
      </c>
      <c r="CH6" s="10">
        <f t="shared" si="19"/>
        <v>0.77858484658735139</v>
      </c>
      <c r="CI6" s="10">
        <f t="shared" si="29"/>
        <v>9.0851596743894814E-2</v>
      </c>
      <c r="CJ6" s="10" t="str">
        <f t="shared" si="30"/>
        <v>NA</v>
      </c>
      <c r="CK6" s="10" t="str">
        <f t="shared" si="20"/>
        <v>NA</v>
      </c>
      <c r="CL6" s="10">
        <f t="shared" si="21"/>
        <v>0.55606258148631027</v>
      </c>
      <c r="CM6" s="10">
        <f t="shared" si="22"/>
        <v>0.12795062140295271</v>
      </c>
      <c r="CN6" s="10">
        <f t="shared" si="23"/>
        <v>0.8715775749674054</v>
      </c>
      <c r="CO6" s="10">
        <f t="shared" si="24"/>
        <v>0.79249706916764362</v>
      </c>
      <c r="CP6" s="10">
        <f t="shared" si="25"/>
        <v>0.64159061277705354</v>
      </c>
      <c r="CQ6" s="10">
        <f t="shared" si="26"/>
        <v>0.74560375146541624</v>
      </c>
      <c r="CR6" s="10" t="str">
        <f t="shared" si="27"/>
        <v>NA</v>
      </c>
      <c r="CS6" s="10" t="str">
        <f t="shared" si="28"/>
        <v>NA</v>
      </c>
    </row>
    <row r="7" spans="1:303" s="12" customFormat="1" ht="23" customHeight="1" x14ac:dyDescent="0.2">
      <c r="A7" s="41" t="s">
        <v>93</v>
      </c>
      <c r="B7" s="40" t="s">
        <v>97</v>
      </c>
      <c r="C7" s="9" t="s">
        <v>104</v>
      </c>
      <c r="D7" s="9" t="s">
        <v>463</v>
      </c>
      <c r="E7" s="9">
        <v>162.5</v>
      </c>
      <c r="F7" s="9">
        <v>160.5</v>
      </c>
      <c r="G7" s="9">
        <v>105.43</v>
      </c>
      <c r="H7" s="9">
        <v>0</v>
      </c>
      <c r="I7" s="9">
        <v>4.3</v>
      </c>
      <c r="J7" s="9" t="s">
        <v>94</v>
      </c>
      <c r="K7" s="9">
        <v>84.68</v>
      </c>
      <c r="L7" s="9">
        <v>152.91999999999999</v>
      </c>
      <c r="M7" s="9">
        <v>69.510000000000005</v>
      </c>
      <c r="N7" s="9">
        <v>4.24</v>
      </c>
      <c r="O7" s="9">
        <v>4.2300000000000004</v>
      </c>
      <c r="P7" s="9">
        <v>7.5</v>
      </c>
      <c r="Q7" s="9">
        <v>5.29</v>
      </c>
      <c r="R7" s="9">
        <v>84.87</v>
      </c>
      <c r="S7" s="9">
        <v>7.9</v>
      </c>
      <c r="T7" s="9" t="s">
        <v>94</v>
      </c>
      <c r="U7" s="9">
        <v>44.37</v>
      </c>
      <c r="V7" s="9">
        <v>36.54</v>
      </c>
      <c r="W7" s="9">
        <v>22.81</v>
      </c>
      <c r="X7" s="9">
        <v>5.25</v>
      </c>
      <c r="Y7" s="9" t="s">
        <v>94</v>
      </c>
      <c r="Z7" s="9" t="s">
        <v>94</v>
      </c>
      <c r="AA7" s="9" t="s">
        <v>94</v>
      </c>
      <c r="AB7" s="9">
        <v>11.93</v>
      </c>
      <c r="AC7" s="9" t="s">
        <v>95</v>
      </c>
      <c r="AD7" s="9" t="s">
        <v>96</v>
      </c>
      <c r="AE7" s="9" t="s">
        <v>95</v>
      </c>
      <c r="AF7" s="9" t="s">
        <v>95</v>
      </c>
      <c r="AG7" s="9" t="s">
        <v>95</v>
      </c>
      <c r="AH7" s="9" t="s">
        <v>95</v>
      </c>
      <c r="AI7" s="9" t="s">
        <v>95</v>
      </c>
      <c r="AJ7" s="9">
        <v>2.3420000000000001</v>
      </c>
      <c r="AK7" s="9" t="s">
        <v>94</v>
      </c>
      <c r="AL7" s="9" t="s">
        <v>94</v>
      </c>
      <c r="AM7" s="9">
        <v>2.681</v>
      </c>
      <c r="AN7" s="9" t="s">
        <v>94</v>
      </c>
      <c r="AO7" s="9" t="s">
        <v>94</v>
      </c>
      <c r="AP7" s="9">
        <v>766.04</v>
      </c>
      <c r="AQ7" s="9">
        <v>15.324</v>
      </c>
      <c r="AR7" s="9">
        <v>270.10000000000002</v>
      </c>
      <c r="AS7" s="9">
        <v>348.57</v>
      </c>
      <c r="AT7" s="9">
        <v>24.15</v>
      </c>
      <c r="AU7" s="9">
        <v>15.35</v>
      </c>
      <c r="AV7" s="9">
        <v>19.28</v>
      </c>
      <c r="AW7" s="9">
        <v>14.525</v>
      </c>
      <c r="AX7" s="9">
        <v>13.03</v>
      </c>
      <c r="AY7" s="9">
        <v>5.76</v>
      </c>
      <c r="AZ7" s="9">
        <v>10.46</v>
      </c>
      <c r="BA7" s="9">
        <v>9.7810000000000006</v>
      </c>
      <c r="BB7" s="9" t="s">
        <v>94</v>
      </c>
      <c r="BC7" s="9" t="s">
        <v>94</v>
      </c>
      <c r="BD7" s="9" t="s">
        <v>94</v>
      </c>
      <c r="BE7" s="9" t="s">
        <v>94</v>
      </c>
      <c r="BF7" s="10">
        <f t="shared" si="0"/>
        <v>0.65688473520249224</v>
      </c>
      <c r="BG7" s="10" t="str">
        <f t="shared" si="1"/>
        <v>NA</v>
      </c>
      <c r="BH7" s="11">
        <f t="shared" si="31"/>
        <v>0</v>
      </c>
      <c r="BI7" s="10">
        <f t="shared" si="3"/>
        <v>2.6030769230769232E-2</v>
      </c>
      <c r="BJ7" s="10">
        <f t="shared" si="4"/>
        <v>4.6153846153846156E-2</v>
      </c>
      <c r="BK7" s="10">
        <f t="shared" si="4"/>
        <v>3.2959501557632401E-2</v>
      </c>
      <c r="BL7" s="10" t="str">
        <f t="shared" si="5"/>
        <v>NA</v>
      </c>
      <c r="BM7" s="10">
        <f t="shared" si="6"/>
        <v>0.52110769230769238</v>
      </c>
      <c r="BN7" s="10">
        <f t="shared" si="7"/>
        <v>2.772691603452786E-2</v>
      </c>
      <c r="BO7" s="10">
        <f t="shared" si="8"/>
        <v>6.0998417493885772E-2</v>
      </c>
      <c r="BP7" s="10">
        <f t="shared" si="9"/>
        <v>2.8119278053884384E-2</v>
      </c>
      <c r="BQ7" s="10" t="str">
        <f t="shared" si="10"/>
        <v>NA</v>
      </c>
      <c r="BR7" s="10">
        <f t="shared" si="11"/>
        <v>0.52878504672897197</v>
      </c>
      <c r="BS7" s="10">
        <f t="shared" si="12"/>
        <v>4.9221183800623056E-2</v>
      </c>
      <c r="BT7" s="10">
        <f t="shared" si="13"/>
        <v>0.7918575127786609</v>
      </c>
      <c r="BU7" s="10">
        <f t="shared" si="14"/>
        <v>3.2710280373831772E-2</v>
      </c>
      <c r="BV7" s="10">
        <f t="shared" si="15"/>
        <v>0.14211838006230529</v>
      </c>
      <c r="BW7" s="10" t="str">
        <f t="shared" si="16"/>
        <v>NA</v>
      </c>
      <c r="BX7" s="10">
        <f t="shared" si="17"/>
        <v>7.4330218068535819E-2</v>
      </c>
      <c r="BY7" s="9">
        <v>2.3420000000000001</v>
      </c>
      <c r="BZ7" s="9">
        <v>2.681</v>
      </c>
      <c r="CA7" s="9" t="s">
        <v>94</v>
      </c>
      <c r="CB7" s="9" t="s">
        <v>94</v>
      </c>
      <c r="CC7" s="9" t="str">
        <f t="shared" si="32"/>
        <v>NA</v>
      </c>
      <c r="CD7" s="12">
        <v>0</v>
      </c>
      <c r="CE7" s="12">
        <v>1</v>
      </c>
      <c r="CF7" s="12">
        <v>0</v>
      </c>
      <c r="CG7" s="12">
        <v>0</v>
      </c>
      <c r="CH7" s="10">
        <f t="shared" si="19"/>
        <v>0.60162902628656045</v>
      </c>
      <c r="CI7" s="10">
        <f t="shared" si="29"/>
        <v>5.6734542761940017E-2</v>
      </c>
      <c r="CJ7" s="10">
        <f t="shared" si="30"/>
        <v>0.35259255391363381</v>
      </c>
      <c r="CK7" s="10">
        <f t="shared" si="20"/>
        <v>0.45502845804396641</v>
      </c>
      <c r="CL7" s="10">
        <f t="shared" si="21"/>
        <v>0.53954451345755694</v>
      </c>
      <c r="CM7" s="10">
        <f t="shared" si="22"/>
        <v>0.15046728971962617</v>
      </c>
      <c r="CN7" s="10">
        <f t="shared" si="23"/>
        <v>0.79834368530020716</v>
      </c>
      <c r="CO7" s="10">
        <f t="shared" si="24"/>
        <v>0.80276285495011523</v>
      </c>
      <c r="CP7" s="10">
        <f t="shared" si="25"/>
        <v>0.60144927536231885</v>
      </c>
      <c r="CQ7" s="10">
        <f t="shared" si="26"/>
        <v>0.75065234075211063</v>
      </c>
      <c r="CR7" s="10" t="str">
        <f t="shared" si="27"/>
        <v>NA</v>
      </c>
      <c r="CS7" s="10" t="str">
        <f t="shared" si="28"/>
        <v>NA</v>
      </c>
    </row>
    <row r="8" spans="1:303" s="12" customFormat="1" ht="23" customHeight="1" x14ac:dyDescent="0.2">
      <c r="A8" s="41" t="s">
        <v>93</v>
      </c>
      <c r="B8" s="40" t="s">
        <v>97</v>
      </c>
      <c r="C8" s="9" t="s">
        <v>105</v>
      </c>
      <c r="D8" s="9" t="s">
        <v>463</v>
      </c>
      <c r="E8" s="9">
        <v>206.33</v>
      </c>
      <c r="F8" s="9">
        <v>208</v>
      </c>
      <c r="G8" s="9">
        <v>145.47999999999999</v>
      </c>
      <c r="H8" s="9">
        <v>0</v>
      </c>
      <c r="I8" s="9">
        <v>8.58</v>
      </c>
      <c r="J8" s="9" t="s">
        <v>94</v>
      </c>
      <c r="K8" s="9">
        <v>114.63</v>
      </c>
      <c r="L8" s="9">
        <v>188.88</v>
      </c>
      <c r="M8" s="9">
        <v>73.42</v>
      </c>
      <c r="N8" s="9">
        <v>5.83</v>
      </c>
      <c r="O8" s="9" t="s">
        <v>94</v>
      </c>
      <c r="P8" s="9" t="s">
        <v>94</v>
      </c>
      <c r="Q8" s="9">
        <v>5.92</v>
      </c>
      <c r="R8" s="9">
        <v>120.52</v>
      </c>
      <c r="S8" s="9">
        <v>7.59</v>
      </c>
      <c r="T8" s="9" t="s">
        <v>94</v>
      </c>
      <c r="U8" s="9">
        <v>48.06</v>
      </c>
      <c r="V8" s="9" t="s">
        <v>94</v>
      </c>
      <c r="W8" s="9" t="s">
        <v>94</v>
      </c>
      <c r="X8" s="9" t="s">
        <v>94</v>
      </c>
      <c r="Y8" s="9">
        <v>4.32</v>
      </c>
      <c r="Z8" s="9" t="s">
        <v>94</v>
      </c>
      <c r="AA8" s="9" t="s">
        <v>94</v>
      </c>
      <c r="AB8" s="9">
        <v>14.79</v>
      </c>
      <c r="AC8" s="9" t="s">
        <v>95</v>
      </c>
      <c r="AD8" s="9" t="s">
        <v>96</v>
      </c>
      <c r="AE8" s="9" t="s">
        <v>95</v>
      </c>
      <c r="AF8" s="9" t="s">
        <v>95</v>
      </c>
      <c r="AG8" s="9" t="s">
        <v>95</v>
      </c>
      <c r="AH8" s="9" t="s">
        <v>95</v>
      </c>
      <c r="AI8" s="9" t="s">
        <v>95</v>
      </c>
      <c r="AJ8" s="9">
        <v>2.617</v>
      </c>
      <c r="AK8" s="9" t="s">
        <v>94</v>
      </c>
      <c r="AL8" s="9">
        <v>1.26</v>
      </c>
      <c r="AM8" s="9">
        <v>2.67</v>
      </c>
      <c r="AN8" s="9" t="s">
        <v>94</v>
      </c>
      <c r="AO8" s="9" t="s">
        <v>94</v>
      </c>
      <c r="AP8" s="9" t="s">
        <v>94</v>
      </c>
      <c r="AQ8" s="9" t="s">
        <v>94</v>
      </c>
      <c r="AR8" s="9" t="s">
        <v>94</v>
      </c>
      <c r="AS8" s="9" t="s">
        <v>94</v>
      </c>
      <c r="AT8" s="9">
        <v>27.84</v>
      </c>
      <c r="AU8" s="9">
        <v>21.07</v>
      </c>
      <c r="AV8" s="9">
        <v>23.73</v>
      </c>
      <c r="AW8" s="9">
        <v>19.495999999999999</v>
      </c>
      <c r="AX8" s="9">
        <v>13.73</v>
      </c>
      <c r="AY8" s="9">
        <v>7.21</v>
      </c>
      <c r="AZ8" s="9">
        <v>12.419</v>
      </c>
      <c r="BA8" s="9">
        <v>12.06</v>
      </c>
      <c r="BB8" s="9" t="s">
        <v>94</v>
      </c>
      <c r="BC8" s="9" t="s">
        <v>94</v>
      </c>
      <c r="BD8" s="9" t="s">
        <v>94</v>
      </c>
      <c r="BE8" s="9" t="s">
        <v>94</v>
      </c>
      <c r="BF8" s="10">
        <f t="shared" si="0"/>
        <v>0.69942307692307693</v>
      </c>
      <c r="BG8" s="10" t="str">
        <f t="shared" si="1"/>
        <v>NA</v>
      </c>
      <c r="BH8" s="11">
        <f t="shared" si="31"/>
        <v>0</v>
      </c>
      <c r="BI8" s="10" t="str">
        <f t="shared" si="3"/>
        <v>NA</v>
      </c>
      <c r="BJ8" s="10" t="str">
        <f t="shared" si="4"/>
        <v>NA</v>
      </c>
      <c r="BK8" s="10">
        <f t="shared" si="4"/>
        <v>2.8461538461538462E-2</v>
      </c>
      <c r="BL8" s="10" t="str">
        <f t="shared" si="5"/>
        <v>NA</v>
      </c>
      <c r="BM8" s="10">
        <f t="shared" si="6"/>
        <v>0.55556632578878495</v>
      </c>
      <c r="BN8" s="10">
        <f t="shared" si="7"/>
        <v>3.0866158407454471E-2</v>
      </c>
      <c r="BO8" s="10">
        <f t="shared" si="8"/>
        <v>7.940615636066467E-2</v>
      </c>
      <c r="BP8" s="10">
        <f t="shared" si="9"/>
        <v>4.5425667090216011E-2</v>
      </c>
      <c r="BQ8" s="10" t="str">
        <f t="shared" si="10"/>
        <v>NA</v>
      </c>
      <c r="BR8" s="10">
        <f t="shared" si="11"/>
        <v>0.57942307692307693</v>
      </c>
      <c r="BS8" s="10">
        <f t="shared" si="12"/>
        <v>3.6490384615384612E-2</v>
      </c>
      <c r="BT8" s="10" t="str">
        <f t="shared" si="13"/>
        <v>NA</v>
      </c>
      <c r="BU8" s="10" t="str">
        <f t="shared" si="14"/>
        <v>NA</v>
      </c>
      <c r="BV8" s="10" t="str">
        <f t="shared" si="15"/>
        <v>NA</v>
      </c>
      <c r="BW8" s="10">
        <f t="shared" si="16"/>
        <v>2.0769230769230769E-2</v>
      </c>
      <c r="BX8" s="10">
        <f t="shared" si="17"/>
        <v>7.1105769230769222E-2</v>
      </c>
      <c r="BY8" s="9">
        <v>2.617</v>
      </c>
      <c r="BZ8" s="9">
        <v>2.67</v>
      </c>
      <c r="CA8" s="9" t="s">
        <v>94</v>
      </c>
      <c r="CB8" s="9" t="s">
        <v>94</v>
      </c>
      <c r="CC8" s="9" t="str">
        <f t="shared" si="32"/>
        <v>NA</v>
      </c>
      <c r="CD8" s="12">
        <v>0</v>
      </c>
      <c r="CE8" s="12">
        <v>1</v>
      </c>
      <c r="CF8" s="12">
        <v>0</v>
      </c>
      <c r="CG8" s="12">
        <v>0</v>
      </c>
      <c r="CH8" s="10" t="str">
        <f t="shared" si="19"/>
        <v>NA</v>
      </c>
      <c r="CI8" s="10" t="str">
        <f t="shared" si="29"/>
        <v>NA</v>
      </c>
      <c r="CJ8" s="10" t="str">
        <f t="shared" si="30"/>
        <v>NA</v>
      </c>
      <c r="CK8" s="10" t="str">
        <f t="shared" si="20"/>
        <v>NA</v>
      </c>
      <c r="CL8" s="10">
        <f t="shared" si="21"/>
        <v>0.49317528735632188</v>
      </c>
      <c r="CM8" s="10">
        <f t="shared" si="22"/>
        <v>0.13384615384615384</v>
      </c>
      <c r="CN8" s="10">
        <f t="shared" si="23"/>
        <v>0.85237068965517249</v>
      </c>
      <c r="CO8" s="10">
        <f t="shared" si="24"/>
        <v>0.90451565914056808</v>
      </c>
      <c r="CP8" s="10">
        <f t="shared" si="25"/>
        <v>0.70028735632183903</v>
      </c>
      <c r="CQ8" s="10">
        <f t="shared" si="26"/>
        <v>0.87836853605243992</v>
      </c>
      <c r="CR8" s="10" t="str">
        <f t="shared" si="27"/>
        <v>NA</v>
      </c>
      <c r="CS8" s="10" t="str">
        <f t="shared" si="28"/>
        <v>NA</v>
      </c>
    </row>
    <row r="9" spans="1:303" s="12" customFormat="1" ht="23" customHeight="1" x14ac:dyDescent="0.2">
      <c r="A9" s="41" t="s">
        <v>93</v>
      </c>
      <c r="B9" s="40" t="s">
        <v>97</v>
      </c>
      <c r="C9" s="9" t="s">
        <v>106</v>
      </c>
      <c r="D9" s="9" t="s">
        <v>463</v>
      </c>
      <c r="E9" s="9">
        <v>174.67</v>
      </c>
      <c r="F9" s="9">
        <v>167.67</v>
      </c>
      <c r="G9" s="9">
        <v>114.03</v>
      </c>
      <c r="H9" s="9">
        <v>0</v>
      </c>
      <c r="I9" s="9">
        <v>7.48</v>
      </c>
      <c r="J9" s="9" t="s">
        <v>94</v>
      </c>
      <c r="K9" s="9">
        <v>105.41</v>
      </c>
      <c r="L9" s="9">
        <v>162</v>
      </c>
      <c r="M9" s="9">
        <v>56.92</v>
      </c>
      <c r="N9" s="9">
        <v>5.42</v>
      </c>
      <c r="O9" s="9">
        <v>3.18</v>
      </c>
      <c r="P9" s="9">
        <v>6.87</v>
      </c>
      <c r="Q9" s="9">
        <v>5.97</v>
      </c>
      <c r="R9" s="9">
        <v>84.42</v>
      </c>
      <c r="S9" s="9">
        <v>11.65</v>
      </c>
      <c r="T9" s="9" t="s">
        <v>94</v>
      </c>
      <c r="U9" s="9">
        <v>46</v>
      </c>
      <c r="V9" s="9">
        <v>38.64</v>
      </c>
      <c r="W9" s="9">
        <v>19.47</v>
      </c>
      <c r="X9" s="9">
        <v>5.68</v>
      </c>
      <c r="Y9" s="9" t="s">
        <v>94</v>
      </c>
      <c r="Z9" s="9" t="s">
        <v>94</v>
      </c>
      <c r="AA9" s="9" t="s">
        <v>94</v>
      </c>
      <c r="AB9" s="9">
        <v>10.94</v>
      </c>
      <c r="AC9" s="9" t="s">
        <v>95</v>
      </c>
      <c r="AD9" s="9" t="s">
        <v>96</v>
      </c>
      <c r="AE9" s="9" t="s">
        <v>95</v>
      </c>
      <c r="AF9" s="9" t="s">
        <v>96</v>
      </c>
      <c r="AG9" s="9" t="s">
        <v>95</v>
      </c>
      <c r="AH9" s="9" t="s">
        <v>95</v>
      </c>
      <c r="AI9" s="9" t="s">
        <v>95</v>
      </c>
      <c r="AJ9" s="9">
        <v>1.8</v>
      </c>
      <c r="AK9" s="9">
        <v>2.86</v>
      </c>
      <c r="AL9" s="9">
        <v>1.2330000000000001</v>
      </c>
      <c r="AM9" s="9">
        <v>2.2890000000000001</v>
      </c>
      <c r="AN9" s="9" t="s">
        <v>94</v>
      </c>
      <c r="AO9" s="9" t="s">
        <v>94</v>
      </c>
      <c r="AP9" s="9">
        <v>721.44</v>
      </c>
      <c r="AQ9" s="9">
        <v>17.114000000000001</v>
      </c>
      <c r="AR9" s="9">
        <v>243.48599999999999</v>
      </c>
      <c r="AS9" s="9">
        <v>338.17</v>
      </c>
      <c r="AT9" s="9">
        <v>25.75</v>
      </c>
      <c r="AU9" s="9">
        <v>16.48</v>
      </c>
      <c r="AV9" s="9">
        <v>21.92</v>
      </c>
      <c r="AW9" s="9">
        <v>19.376000000000001</v>
      </c>
      <c r="AX9" s="9">
        <v>14.3</v>
      </c>
      <c r="AY9" s="9">
        <v>6.03</v>
      </c>
      <c r="AZ9" s="9">
        <v>11.43</v>
      </c>
      <c r="BA9" s="9">
        <v>11.834</v>
      </c>
      <c r="BB9" s="9">
        <v>37.64</v>
      </c>
      <c r="BC9" s="9">
        <v>96.07</v>
      </c>
      <c r="BD9" s="9">
        <v>24.34</v>
      </c>
      <c r="BE9" s="9">
        <v>53.63</v>
      </c>
      <c r="BF9" s="10">
        <f t="shared" si="0"/>
        <v>0.68008588298443373</v>
      </c>
      <c r="BG9" s="10" t="str">
        <f t="shared" si="1"/>
        <v>NA</v>
      </c>
      <c r="BH9" s="11">
        <f t="shared" si="31"/>
        <v>0</v>
      </c>
      <c r="BI9" s="10">
        <f t="shared" si="3"/>
        <v>1.8205759432071908E-2</v>
      </c>
      <c r="BJ9" s="10">
        <f t="shared" si="4"/>
        <v>3.9331310471174219E-2</v>
      </c>
      <c r="BK9" s="10">
        <f t="shared" si="4"/>
        <v>3.5605653963141887E-2</v>
      </c>
      <c r="BL9" s="10" t="str">
        <f t="shared" si="5"/>
        <v>NA</v>
      </c>
      <c r="BM9" s="10">
        <f t="shared" si="6"/>
        <v>0.60348084960210691</v>
      </c>
      <c r="BN9" s="10">
        <f t="shared" si="7"/>
        <v>3.3456790123456787E-2</v>
      </c>
      <c r="BO9" s="10">
        <f t="shared" si="8"/>
        <v>9.522136331693605E-2</v>
      </c>
      <c r="BP9" s="10">
        <f t="shared" si="9"/>
        <v>4.617283950617284E-2</v>
      </c>
      <c r="BQ9" s="10" t="str">
        <f t="shared" si="10"/>
        <v>NA</v>
      </c>
      <c r="BR9" s="10">
        <f t="shared" si="11"/>
        <v>0.50348899624261945</v>
      </c>
      <c r="BS9" s="10">
        <f t="shared" si="12"/>
        <v>6.9481720045327142E-2</v>
      </c>
      <c r="BT9" s="10">
        <f t="shared" si="13"/>
        <v>0.79293970954804116</v>
      </c>
      <c r="BU9" s="10">
        <f t="shared" si="14"/>
        <v>3.3876066082185248E-2</v>
      </c>
      <c r="BV9" s="10">
        <f t="shared" si="15"/>
        <v>0.11612095186974414</v>
      </c>
      <c r="BW9" s="10" t="str">
        <f t="shared" si="16"/>
        <v>NA</v>
      </c>
      <c r="BX9" s="10">
        <f t="shared" si="17"/>
        <v>6.524721178505398E-2</v>
      </c>
      <c r="BY9" s="9">
        <v>1.8</v>
      </c>
      <c r="BZ9" s="9">
        <v>2.2890000000000001</v>
      </c>
      <c r="CA9" s="9" t="s">
        <v>94</v>
      </c>
      <c r="CB9" s="9" t="s">
        <v>94</v>
      </c>
      <c r="CC9" s="9">
        <f t="shared" si="32"/>
        <v>2.3195458231954578</v>
      </c>
      <c r="CD9" s="12">
        <v>0</v>
      </c>
      <c r="CE9" s="12">
        <v>1</v>
      </c>
      <c r="CF9" s="12">
        <v>0</v>
      </c>
      <c r="CG9" s="12">
        <v>1</v>
      </c>
      <c r="CH9" s="10">
        <f t="shared" si="19"/>
        <v>0.71737184068077831</v>
      </c>
      <c r="CI9" s="10">
        <f t="shared" si="29"/>
        <v>7.0287408721651359E-2</v>
      </c>
      <c r="CJ9" s="10">
        <f t="shared" ref="CJ9:CJ71" si="33">IF(AP9="NA","NA", IF(AR9="NA","NA",AR9/AP9))</f>
        <v>0.33749999999999997</v>
      </c>
      <c r="CK9" s="10">
        <f t="shared" si="20"/>
        <v>0.46874306941672211</v>
      </c>
      <c r="CL9" s="10">
        <f t="shared" si="21"/>
        <v>0.55533980582524278</v>
      </c>
      <c r="CM9" s="10">
        <f t="shared" si="22"/>
        <v>0.15357547563666726</v>
      </c>
      <c r="CN9" s="10">
        <f t="shared" si="23"/>
        <v>0.85126213592233013</v>
      </c>
      <c r="CO9" s="10">
        <f t="shared" si="24"/>
        <v>0.79930069930069925</v>
      </c>
      <c r="CP9" s="10">
        <f t="shared" si="25"/>
        <v>0.75246601941747582</v>
      </c>
      <c r="CQ9" s="10">
        <f t="shared" si="26"/>
        <v>0.8275524475524475</v>
      </c>
      <c r="CR9" s="10">
        <f t="shared" si="27"/>
        <v>0.39179764754866248</v>
      </c>
      <c r="CS9" s="10">
        <f t="shared" si="28"/>
        <v>0.4538504568338616</v>
      </c>
    </row>
    <row r="10" spans="1:303" s="12" customFormat="1" ht="30" customHeight="1" x14ac:dyDescent="0.2">
      <c r="A10" s="41" t="s">
        <v>93</v>
      </c>
      <c r="B10" s="40" t="s">
        <v>107</v>
      </c>
      <c r="C10" s="9" t="s">
        <v>108</v>
      </c>
      <c r="D10" s="9" t="s">
        <v>464</v>
      </c>
      <c r="E10" s="53">
        <v>206.88</v>
      </c>
      <c r="F10" s="9">
        <v>191.36</v>
      </c>
      <c r="G10" s="9">
        <v>127.289</v>
      </c>
      <c r="H10" s="9">
        <v>0</v>
      </c>
      <c r="I10" s="9">
        <v>11.45</v>
      </c>
      <c r="J10" s="9" t="s">
        <v>94</v>
      </c>
      <c r="K10" s="9">
        <v>114.05</v>
      </c>
      <c r="L10" s="9">
        <v>190.03</v>
      </c>
      <c r="M10" s="9">
        <v>76.59</v>
      </c>
      <c r="N10" s="9">
        <v>12.89</v>
      </c>
      <c r="O10" s="9">
        <v>8.31</v>
      </c>
      <c r="P10" s="9">
        <v>12.94</v>
      </c>
      <c r="Q10" s="9">
        <v>9.18</v>
      </c>
      <c r="R10" s="9">
        <v>100.17</v>
      </c>
      <c r="S10" s="9">
        <v>10.050000000000001</v>
      </c>
      <c r="T10" s="9" t="s">
        <v>94</v>
      </c>
      <c r="U10" s="9">
        <v>38.54</v>
      </c>
      <c r="V10" s="9">
        <v>32.9</v>
      </c>
      <c r="W10" s="9" t="s">
        <v>94</v>
      </c>
      <c r="X10" s="9">
        <v>1.08</v>
      </c>
      <c r="Y10" s="9" t="s">
        <v>94</v>
      </c>
      <c r="Z10" s="9" t="s">
        <v>94</v>
      </c>
      <c r="AA10" s="9" t="s">
        <v>94</v>
      </c>
      <c r="AB10" s="9">
        <v>24.61</v>
      </c>
      <c r="AC10" s="9" t="s">
        <v>95</v>
      </c>
      <c r="AD10" s="9" t="s">
        <v>95</v>
      </c>
      <c r="AE10" s="9" t="s">
        <v>96</v>
      </c>
      <c r="AF10" s="9" t="s">
        <v>96</v>
      </c>
      <c r="AG10" s="9" t="s">
        <v>95</v>
      </c>
      <c r="AH10" s="9" t="s">
        <v>95</v>
      </c>
      <c r="AI10" s="9" t="s">
        <v>95</v>
      </c>
      <c r="AJ10" s="9">
        <v>2.8530000000000002</v>
      </c>
      <c r="AK10" s="9">
        <v>1.86</v>
      </c>
      <c r="AL10" s="9">
        <v>0.77</v>
      </c>
      <c r="AM10" s="9">
        <v>1.84</v>
      </c>
      <c r="AN10" s="9" t="s">
        <v>94</v>
      </c>
      <c r="AO10" s="9" t="s">
        <v>94</v>
      </c>
      <c r="AP10" s="9" t="s">
        <v>94</v>
      </c>
      <c r="AQ10" s="9" t="s">
        <v>94</v>
      </c>
      <c r="AR10" s="9" t="s">
        <v>94</v>
      </c>
      <c r="AS10" s="9" t="s">
        <v>94</v>
      </c>
      <c r="AT10" s="9">
        <v>30.79</v>
      </c>
      <c r="AU10" s="9">
        <v>21.77</v>
      </c>
      <c r="AV10" s="9">
        <v>25.45</v>
      </c>
      <c r="AW10" s="9">
        <v>18.3</v>
      </c>
      <c r="AX10" s="9" t="s">
        <v>94</v>
      </c>
      <c r="AY10" s="9" t="s">
        <v>94</v>
      </c>
      <c r="AZ10" s="9" t="s">
        <v>94</v>
      </c>
      <c r="BA10" s="9" t="s">
        <v>94</v>
      </c>
      <c r="BB10" s="9" t="s">
        <v>94</v>
      </c>
      <c r="BC10" s="9" t="s">
        <v>94</v>
      </c>
      <c r="BD10" s="9" t="s">
        <v>94</v>
      </c>
      <c r="BE10" s="9" t="s">
        <v>94</v>
      </c>
      <c r="BF10" s="10">
        <f t="shared" si="0"/>
        <v>0.66518081103678928</v>
      </c>
      <c r="BG10" s="10" t="str">
        <f t="shared" si="1"/>
        <v>NA</v>
      </c>
      <c r="BH10" s="11">
        <f t="shared" si="31"/>
        <v>0</v>
      </c>
      <c r="BI10" s="10">
        <f t="shared" si="3"/>
        <v>4.0168213457076572E-2</v>
      </c>
      <c r="BJ10" s="10">
        <f t="shared" si="4"/>
        <v>6.2548337200309362E-2</v>
      </c>
      <c r="BK10" s="10">
        <f t="shared" si="4"/>
        <v>4.7972408026755849E-2</v>
      </c>
      <c r="BL10" s="10" t="str">
        <f t="shared" si="5"/>
        <v>NA</v>
      </c>
      <c r="BM10" s="10">
        <f t="shared" si="6"/>
        <v>0.55128576952822894</v>
      </c>
      <c r="BN10" s="10">
        <f t="shared" si="7"/>
        <v>6.7831395042887974E-2</v>
      </c>
      <c r="BO10" s="10">
        <f t="shared" si="8"/>
        <v>0.16829873351612482</v>
      </c>
      <c r="BP10" s="10">
        <f t="shared" si="9"/>
        <v>6.025364416144819E-2</v>
      </c>
      <c r="BQ10" s="10" t="str">
        <f t="shared" si="10"/>
        <v>NA</v>
      </c>
      <c r="BR10" s="10">
        <f t="shared" si="11"/>
        <v>0.52346362876254182</v>
      </c>
      <c r="BS10" s="10">
        <f t="shared" si="12"/>
        <v>5.2518812709030104E-2</v>
      </c>
      <c r="BT10" s="10">
        <f t="shared" si="13"/>
        <v>0.58642187283772684</v>
      </c>
      <c r="BU10" s="10">
        <f t="shared" si="14"/>
        <v>5.6438127090301E-3</v>
      </c>
      <c r="BV10" s="10" t="str">
        <f t="shared" si="15"/>
        <v>NA</v>
      </c>
      <c r="BW10" s="10" t="str">
        <f t="shared" si="16"/>
        <v>NA</v>
      </c>
      <c r="BX10" s="10">
        <f t="shared" si="17"/>
        <v>0.12860576923076922</v>
      </c>
      <c r="BY10" s="9">
        <v>2.8530000000000002</v>
      </c>
      <c r="BZ10" s="9">
        <v>1.84</v>
      </c>
      <c r="CA10" s="9" t="s">
        <v>94</v>
      </c>
      <c r="CB10" s="9" t="s">
        <v>94</v>
      </c>
      <c r="CC10" s="9">
        <f t="shared" si="32"/>
        <v>2.4155844155844157</v>
      </c>
      <c r="CD10" s="12">
        <v>0</v>
      </c>
      <c r="CE10" s="12">
        <v>1</v>
      </c>
      <c r="CF10" s="12">
        <v>0</v>
      </c>
      <c r="CG10" s="12">
        <v>1</v>
      </c>
      <c r="CH10" s="10" t="str">
        <f t="shared" si="19"/>
        <v>NA</v>
      </c>
      <c r="CI10" s="10" t="str">
        <f t="shared" si="29"/>
        <v>NA</v>
      </c>
      <c r="CJ10" s="10" t="str">
        <f t="shared" si="33"/>
        <v>NA</v>
      </c>
      <c r="CK10" s="10" t="str">
        <f t="shared" si="20"/>
        <v>NA</v>
      </c>
      <c r="CL10" s="10" t="str">
        <f t="shared" si="21"/>
        <v>NA</v>
      </c>
      <c r="CM10" s="10">
        <f t="shared" si="22"/>
        <v>0.16090091973244144</v>
      </c>
      <c r="CN10" s="10">
        <f t="shared" si="23"/>
        <v>0.82656706722962003</v>
      </c>
      <c r="CO10" s="10" t="str">
        <f t="shared" si="24"/>
        <v>NA</v>
      </c>
      <c r="CP10" s="10">
        <f t="shared" si="25"/>
        <v>0.59434881455017863</v>
      </c>
      <c r="CQ10" s="10" t="str">
        <f t="shared" si="26"/>
        <v>NA</v>
      </c>
      <c r="CR10" s="10" t="str">
        <f t="shared" si="27"/>
        <v>NA</v>
      </c>
      <c r="CS10" s="10" t="str">
        <f t="shared" si="28"/>
        <v>NA</v>
      </c>
    </row>
    <row r="11" spans="1:303" s="12" customFormat="1" ht="25" customHeight="1" x14ac:dyDescent="0.2">
      <c r="A11" s="41" t="s">
        <v>93</v>
      </c>
      <c r="B11" s="40" t="s">
        <v>107</v>
      </c>
      <c r="C11" s="9" t="s">
        <v>109</v>
      </c>
      <c r="D11" s="9" t="s">
        <v>464</v>
      </c>
      <c r="E11" s="9">
        <v>244.34</v>
      </c>
      <c r="F11" s="9">
        <v>224.97</v>
      </c>
      <c r="G11" s="9">
        <v>155.16999999999999</v>
      </c>
      <c r="H11" s="9">
        <v>0</v>
      </c>
      <c r="I11" s="9">
        <v>16.3</v>
      </c>
      <c r="J11" s="9">
        <v>110.91</v>
      </c>
      <c r="K11" s="9" t="s">
        <v>94</v>
      </c>
      <c r="L11" s="9" t="s">
        <v>94</v>
      </c>
      <c r="M11" s="9" t="s">
        <v>94</v>
      </c>
      <c r="N11" s="9" t="s">
        <v>94</v>
      </c>
      <c r="O11" s="9">
        <v>10.17</v>
      </c>
      <c r="P11" s="9">
        <v>21.08</v>
      </c>
      <c r="Q11" s="9">
        <v>14.941000000000001</v>
      </c>
      <c r="R11" s="9">
        <v>117.47</v>
      </c>
      <c r="S11" s="9">
        <v>9.4700000000000006</v>
      </c>
      <c r="T11" s="9" t="s">
        <v>94</v>
      </c>
      <c r="U11" s="9">
        <v>41.094999999999999</v>
      </c>
      <c r="V11" s="9">
        <v>38.14</v>
      </c>
      <c r="W11" s="9" t="s">
        <v>94</v>
      </c>
      <c r="X11" s="9">
        <v>5.35</v>
      </c>
      <c r="Y11" s="9" t="s">
        <v>94</v>
      </c>
      <c r="Z11" s="9" t="s">
        <v>94</v>
      </c>
      <c r="AA11" s="9" t="s">
        <v>94</v>
      </c>
      <c r="AB11" s="9">
        <v>24.3</v>
      </c>
      <c r="AC11" s="9" t="s">
        <v>95</v>
      </c>
      <c r="AD11" s="9" t="s">
        <v>95</v>
      </c>
      <c r="AE11" s="9" t="s">
        <v>96</v>
      </c>
      <c r="AF11" s="9" t="s">
        <v>96</v>
      </c>
      <c r="AG11" s="13" t="s">
        <v>95</v>
      </c>
      <c r="AH11" s="9" t="s">
        <v>95</v>
      </c>
      <c r="AI11" s="9" t="s">
        <v>96</v>
      </c>
      <c r="AJ11" s="9">
        <v>3.87</v>
      </c>
      <c r="AK11" s="9">
        <v>1.92</v>
      </c>
      <c r="AL11" s="9">
        <v>0.98799999999999999</v>
      </c>
      <c r="AM11" s="9">
        <v>1.71</v>
      </c>
      <c r="AN11" s="9" t="s">
        <v>94</v>
      </c>
      <c r="AO11" s="9" t="s">
        <v>94</v>
      </c>
      <c r="AP11" s="9" t="s">
        <v>94</v>
      </c>
      <c r="AQ11" s="9" t="s">
        <v>94</v>
      </c>
      <c r="AR11" s="9" t="s">
        <v>94</v>
      </c>
      <c r="AS11" s="9" t="s">
        <v>94</v>
      </c>
      <c r="AT11" s="9">
        <v>42.48</v>
      </c>
      <c r="AU11" s="9">
        <v>36.380000000000003</v>
      </c>
      <c r="AV11" s="9">
        <v>35.69</v>
      </c>
      <c r="AW11" s="9">
        <v>28.23</v>
      </c>
      <c r="AX11" s="9" t="s">
        <v>94</v>
      </c>
      <c r="AY11" s="9" t="s">
        <v>94</v>
      </c>
      <c r="AZ11" s="9" t="s">
        <v>94</v>
      </c>
      <c r="BA11" s="9" t="s">
        <v>94</v>
      </c>
      <c r="BB11" s="9" t="s">
        <v>94</v>
      </c>
      <c r="BC11" s="9" t="s">
        <v>94</v>
      </c>
      <c r="BD11" s="9" t="s">
        <v>94</v>
      </c>
      <c r="BE11" s="9" t="s">
        <v>94</v>
      </c>
      <c r="BF11" s="10">
        <f t="shared" si="0"/>
        <v>0.68973640929901758</v>
      </c>
      <c r="BG11" s="10" t="str">
        <f t="shared" si="1"/>
        <v>NA</v>
      </c>
      <c r="BH11" s="11">
        <f t="shared" si="31"/>
        <v>0</v>
      </c>
      <c r="BI11" s="10">
        <f t="shared" si="3"/>
        <v>4.1622329540803797E-2</v>
      </c>
      <c r="BJ11" s="10">
        <f t="shared" si="4"/>
        <v>8.6273225832855849E-2</v>
      </c>
      <c r="BK11" s="10">
        <f t="shared" si="4"/>
        <v>6.6413299551051255E-2</v>
      </c>
      <c r="BL11" s="10">
        <f t="shared" si="5"/>
        <v>0.45391667348776293</v>
      </c>
      <c r="BM11" s="10" t="str">
        <f t="shared" si="6"/>
        <v>NA</v>
      </c>
      <c r="BN11" s="10" t="str">
        <f t="shared" si="7"/>
        <v>NA</v>
      </c>
      <c r="BO11" s="10" t="str">
        <f t="shared" si="8"/>
        <v>NA</v>
      </c>
      <c r="BP11" s="10" t="str">
        <f t="shared" si="9"/>
        <v>NA</v>
      </c>
      <c r="BQ11" s="10" t="str">
        <f t="shared" si="10"/>
        <v>NA</v>
      </c>
      <c r="BR11" s="10">
        <f t="shared" si="11"/>
        <v>0.52215851002355873</v>
      </c>
      <c r="BS11" s="10">
        <f t="shared" si="12"/>
        <v>4.2094501489087437E-2</v>
      </c>
      <c r="BT11" s="10">
        <f t="shared" si="13"/>
        <v>0.55323841824951603</v>
      </c>
      <c r="BU11" s="10">
        <f t="shared" si="14"/>
        <v>2.3780948570920567E-2</v>
      </c>
      <c r="BV11" s="10" t="str">
        <f t="shared" si="15"/>
        <v>NA</v>
      </c>
      <c r="BW11" s="10" t="str">
        <f t="shared" si="16"/>
        <v>NA</v>
      </c>
      <c r="BX11" s="10">
        <f t="shared" si="17"/>
        <v>0.10801440192025603</v>
      </c>
      <c r="BY11" s="9">
        <v>3.87</v>
      </c>
      <c r="BZ11" s="9">
        <v>1.71</v>
      </c>
      <c r="CA11" s="9" t="s">
        <v>94</v>
      </c>
      <c r="CB11" s="9" t="s">
        <v>94</v>
      </c>
      <c r="CC11" s="9">
        <f t="shared" si="32"/>
        <v>1.9433198380566801</v>
      </c>
      <c r="CD11" s="12">
        <v>0</v>
      </c>
      <c r="CE11" s="12">
        <v>1</v>
      </c>
      <c r="CF11" s="12">
        <v>0</v>
      </c>
      <c r="CG11" s="12">
        <v>1</v>
      </c>
      <c r="CH11" s="10" t="str">
        <f t="shared" si="19"/>
        <v>NA</v>
      </c>
      <c r="CI11" s="10" t="str">
        <f t="shared" si="29"/>
        <v>NA</v>
      </c>
      <c r="CJ11" s="10" t="str">
        <f t="shared" si="33"/>
        <v>NA</v>
      </c>
      <c r="CK11" s="10" t="str">
        <f t="shared" si="20"/>
        <v>NA</v>
      </c>
      <c r="CL11" s="10" t="str">
        <f t="shared" si="21"/>
        <v>NA</v>
      </c>
      <c r="CM11" s="10">
        <f t="shared" si="22"/>
        <v>0.18882517669022536</v>
      </c>
      <c r="CN11" s="10">
        <f t="shared" si="23"/>
        <v>0.84016007532956682</v>
      </c>
      <c r="CO11" s="10" t="str">
        <f t="shared" si="24"/>
        <v>NA</v>
      </c>
      <c r="CP11" s="10">
        <f t="shared" si="25"/>
        <v>0.66454802259887014</v>
      </c>
      <c r="CQ11" s="10" t="str">
        <f t="shared" si="26"/>
        <v>NA</v>
      </c>
      <c r="CR11" s="10" t="str">
        <f t="shared" si="27"/>
        <v>NA</v>
      </c>
      <c r="CS11" s="10" t="str">
        <f t="shared" si="28"/>
        <v>NA</v>
      </c>
    </row>
    <row r="12" spans="1:303" s="12" customFormat="1" ht="25" customHeight="1" x14ac:dyDescent="0.2">
      <c r="A12" s="41" t="s">
        <v>93</v>
      </c>
      <c r="B12" s="40" t="s">
        <v>107</v>
      </c>
      <c r="C12" s="9" t="s">
        <v>110</v>
      </c>
      <c r="D12" s="9" t="s">
        <v>464</v>
      </c>
      <c r="E12" s="9">
        <v>205.16</v>
      </c>
      <c r="F12" s="9">
        <v>197.75</v>
      </c>
      <c r="G12" s="9">
        <v>131.38</v>
      </c>
      <c r="H12" s="9">
        <v>0</v>
      </c>
      <c r="I12" s="9">
        <v>10.01</v>
      </c>
      <c r="J12" s="9" t="s">
        <v>94</v>
      </c>
      <c r="K12" s="9">
        <v>114.12</v>
      </c>
      <c r="L12" s="9">
        <v>191.92</v>
      </c>
      <c r="M12" s="9">
        <v>79.459999999999994</v>
      </c>
      <c r="N12" s="9">
        <v>11.68</v>
      </c>
      <c r="O12" s="9">
        <v>6.27</v>
      </c>
      <c r="P12" s="9">
        <v>13.71</v>
      </c>
      <c r="Q12" s="9">
        <v>8.84</v>
      </c>
      <c r="R12" s="9">
        <v>102.94</v>
      </c>
      <c r="S12" s="9">
        <v>9.26</v>
      </c>
      <c r="T12" s="9" t="s">
        <v>94</v>
      </c>
      <c r="U12" s="9">
        <v>43.48</v>
      </c>
      <c r="V12" s="9">
        <v>35.770000000000003</v>
      </c>
      <c r="W12" s="9">
        <v>22.2</v>
      </c>
      <c r="X12" s="9">
        <v>1.97</v>
      </c>
      <c r="Y12" s="9" t="s">
        <v>94</v>
      </c>
      <c r="Z12" s="9" t="s">
        <v>94</v>
      </c>
      <c r="AA12" s="9" t="s">
        <v>94</v>
      </c>
      <c r="AB12" s="9">
        <v>27.37</v>
      </c>
      <c r="AC12" s="9" t="s">
        <v>95</v>
      </c>
      <c r="AD12" s="9" t="s">
        <v>95</v>
      </c>
      <c r="AE12" s="9" t="s">
        <v>96</v>
      </c>
      <c r="AF12" s="9" t="s">
        <v>96</v>
      </c>
      <c r="AG12" s="13" t="s">
        <v>95</v>
      </c>
      <c r="AH12" s="9" t="s">
        <v>95</v>
      </c>
      <c r="AI12" s="9" t="s">
        <v>96</v>
      </c>
      <c r="AJ12" s="9">
        <v>2.4500000000000002</v>
      </c>
      <c r="AK12" s="9">
        <v>1.609</v>
      </c>
      <c r="AL12" s="9">
        <v>0.7</v>
      </c>
      <c r="AM12" s="9">
        <v>1.46</v>
      </c>
      <c r="AN12" s="9" t="s">
        <v>94</v>
      </c>
      <c r="AO12" s="9" t="s">
        <v>94</v>
      </c>
      <c r="AP12" s="9" t="s">
        <v>94</v>
      </c>
      <c r="AQ12" s="9">
        <v>30.507999999999999</v>
      </c>
      <c r="AR12" s="9">
        <v>403.49200000000002</v>
      </c>
      <c r="AS12" s="9" t="s">
        <v>94</v>
      </c>
      <c r="AT12" s="9" t="s">
        <v>94</v>
      </c>
      <c r="AU12" s="9" t="s">
        <v>94</v>
      </c>
      <c r="AV12" s="9" t="s">
        <v>94</v>
      </c>
      <c r="AW12" s="9" t="s">
        <v>94</v>
      </c>
      <c r="AX12" s="9">
        <v>22.16</v>
      </c>
      <c r="AY12" s="9">
        <v>9.2899999999999991</v>
      </c>
      <c r="AZ12" s="9">
        <v>17.38</v>
      </c>
      <c r="BA12" s="9">
        <v>15.879</v>
      </c>
      <c r="BB12" s="9" t="s">
        <v>94</v>
      </c>
      <c r="BC12" s="9" t="s">
        <v>94</v>
      </c>
      <c r="BD12" s="9">
        <v>33.840000000000003</v>
      </c>
      <c r="BE12" s="9">
        <v>81.72</v>
      </c>
      <c r="BF12" s="10">
        <f t="shared" si="0"/>
        <v>0.66437420986093554</v>
      </c>
      <c r="BG12" s="10" t="str">
        <f t="shared" si="1"/>
        <v>NA</v>
      </c>
      <c r="BH12" s="11">
        <f t="shared" si="31"/>
        <v>0</v>
      </c>
      <c r="BI12" s="10">
        <f t="shared" si="3"/>
        <v>3.0561512965490346E-2</v>
      </c>
      <c r="BJ12" s="10">
        <f t="shared" si="4"/>
        <v>6.6825891986742061E-2</v>
      </c>
      <c r="BK12" s="10">
        <f t="shared" si="4"/>
        <v>4.4702907711757271E-2</v>
      </c>
      <c r="BL12" s="10" t="str">
        <f t="shared" si="5"/>
        <v>NA</v>
      </c>
      <c r="BM12" s="10">
        <f t="shared" si="6"/>
        <v>0.55624878143887702</v>
      </c>
      <c r="BN12" s="10">
        <f t="shared" si="7"/>
        <v>6.0858691121300545E-2</v>
      </c>
      <c r="BO12" s="10">
        <f t="shared" si="8"/>
        <v>0.14699219733199095</v>
      </c>
      <c r="BP12" s="10">
        <f t="shared" si="9"/>
        <v>5.2157148812005005E-2</v>
      </c>
      <c r="BQ12" s="10" t="str">
        <f t="shared" si="10"/>
        <v>NA</v>
      </c>
      <c r="BR12" s="10">
        <f t="shared" si="11"/>
        <v>0.5205562579013906</v>
      </c>
      <c r="BS12" s="10">
        <f t="shared" si="12"/>
        <v>4.6826801517067002E-2</v>
      </c>
      <c r="BT12" s="10">
        <f t="shared" si="13"/>
        <v>0.62951003235648828</v>
      </c>
      <c r="BU12" s="10">
        <f t="shared" si="14"/>
        <v>9.9620733249051827E-3</v>
      </c>
      <c r="BV12" s="10">
        <f t="shared" si="15"/>
        <v>0.1122629582806574</v>
      </c>
      <c r="BW12" s="10" t="str">
        <f t="shared" si="16"/>
        <v>NA</v>
      </c>
      <c r="BX12" s="10">
        <f t="shared" si="17"/>
        <v>0.1384070796460177</v>
      </c>
      <c r="BY12" s="9">
        <v>2.4500000000000002</v>
      </c>
      <c r="BZ12" s="9">
        <v>1.46</v>
      </c>
      <c r="CA12" s="9" t="s">
        <v>94</v>
      </c>
      <c r="CB12" s="9" t="s">
        <v>94</v>
      </c>
      <c r="CC12" s="9">
        <f t="shared" si="32"/>
        <v>2.2985714285714285</v>
      </c>
      <c r="CD12" s="12">
        <v>0</v>
      </c>
      <c r="CE12" s="12">
        <v>1</v>
      </c>
      <c r="CF12" s="12">
        <v>0</v>
      </c>
      <c r="CG12" s="12">
        <v>1</v>
      </c>
      <c r="CH12" s="10">
        <f t="shared" si="19"/>
        <v>0.50846113429758211</v>
      </c>
      <c r="CI12" s="10">
        <f t="shared" si="29"/>
        <v>7.5609925351679833E-2</v>
      </c>
      <c r="CJ12" s="10" t="str">
        <f t="shared" si="33"/>
        <v>NA</v>
      </c>
      <c r="CK12" s="10" t="str">
        <f t="shared" si="20"/>
        <v>NA</v>
      </c>
      <c r="CL12" s="10" t="str">
        <f t="shared" si="21"/>
        <v>NA</v>
      </c>
      <c r="CM12" s="10" t="str">
        <f t="shared" si="22"/>
        <v>NA</v>
      </c>
      <c r="CN12" s="10" t="str">
        <f t="shared" si="23"/>
        <v>NA</v>
      </c>
      <c r="CO12" s="10">
        <f t="shared" si="24"/>
        <v>0.78429602888086636</v>
      </c>
      <c r="CP12" s="10" t="str">
        <f t="shared" si="25"/>
        <v>NA</v>
      </c>
      <c r="CQ12" s="10">
        <f t="shared" si="26"/>
        <v>0.7165613718411552</v>
      </c>
      <c r="CR12" s="10" t="str">
        <f t="shared" si="27"/>
        <v>NA</v>
      </c>
      <c r="CS12" s="10">
        <f t="shared" si="28"/>
        <v>0.41409691629955953</v>
      </c>
    </row>
    <row r="13" spans="1:303" s="12" customFormat="1" ht="25" customHeight="1" x14ac:dyDescent="0.2">
      <c r="A13" s="41" t="s">
        <v>93</v>
      </c>
      <c r="B13" s="40" t="s">
        <v>107</v>
      </c>
      <c r="C13" s="9" t="s">
        <v>111</v>
      </c>
      <c r="D13" s="9" t="s">
        <v>463</v>
      </c>
      <c r="E13" s="9">
        <v>216.17</v>
      </c>
      <c r="F13" s="9">
        <v>205</v>
      </c>
      <c r="G13" s="9">
        <v>147.66999999999999</v>
      </c>
      <c r="H13" s="9">
        <v>0</v>
      </c>
      <c r="I13" s="9">
        <v>8.09</v>
      </c>
      <c r="J13" s="9" t="s">
        <v>94</v>
      </c>
      <c r="K13" s="9">
        <v>134.01</v>
      </c>
      <c r="L13" s="9">
        <v>199.66</v>
      </c>
      <c r="M13" s="9">
        <v>69</v>
      </c>
      <c r="N13" s="9">
        <v>8.92</v>
      </c>
      <c r="O13" s="9">
        <v>5.33</v>
      </c>
      <c r="P13" s="9">
        <v>10.36</v>
      </c>
      <c r="Q13" s="9">
        <v>6.51</v>
      </c>
      <c r="R13" s="9" t="s">
        <v>94</v>
      </c>
      <c r="S13" s="9" t="s">
        <v>94</v>
      </c>
      <c r="T13" s="9" t="s">
        <v>94</v>
      </c>
      <c r="U13" s="9">
        <v>47.54</v>
      </c>
      <c r="V13" s="9">
        <v>41.42</v>
      </c>
      <c r="W13" s="9" t="s">
        <v>94</v>
      </c>
      <c r="X13" s="9" t="s">
        <v>94</v>
      </c>
      <c r="Y13" s="9" t="s">
        <v>94</v>
      </c>
      <c r="Z13" s="9" t="s">
        <v>94</v>
      </c>
      <c r="AA13" s="9" t="s">
        <v>94</v>
      </c>
      <c r="AB13" s="9">
        <v>14.56</v>
      </c>
      <c r="AC13" s="9" t="s">
        <v>95</v>
      </c>
      <c r="AD13" s="9" t="s">
        <v>95</v>
      </c>
      <c r="AE13" s="9" t="s">
        <v>96</v>
      </c>
      <c r="AF13" s="9" t="s">
        <v>96</v>
      </c>
      <c r="AG13" s="9" t="s">
        <v>95</v>
      </c>
      <c r="AH13" s="9" t="s">
        <v>95</v>
      </c>
      <c r="AI13" s="9" t="s">
        <v>96</v>
      </c>
      <c r="AJ13" s="9">
        <v>3.0329999999999999</v>
      </c>
      <c r="AK13" s="9">
        <v>2.375</v>
      </c>
      <c r="AL13" s="9">
        <v>1.38</v>
      </c>
      <c r="AM13" s="9">
        <v>2.4279999999999999</v>
      </c>
      <c r="AN13" s="9" t="s">
        <v>94</v>
      </c>
      <c r="AO13" s="9" t="s">
        <v>94</v>
      </c>
      <c r="AP13" s="9" t="s">
        <v>94</v>
      </c>
      <c r="AQ13" s="9" t="s">
        <v>94</v>
      </c>
      <c r="AR13" s="9" t="s">
        <v>94</v>
      </c>
      <c r="AS13" s="9" t="s">
        <v>94</v>
      </c>
      <c r="AT13" s="9">
        <v>33.32</v>
      </c>
      <c r="AU13" s="9">
        <v>20.059999999999999</v>
      </c>
      <c r="AV13" s="9">
        <v>25.68</v>
      </c>
      <c r="AW13" s="9">
        <v>21.452000000000002</v>
      </c>
      <c r="AX13" s="9">
        <v>20</v>
      </c>
      <c r="AY13" s="9">
        <v>7.52</v>
      </c>
      <c r="AZ13" s="9">
        <v>15.28</v>
      </c>
      <c r="BA13" s="9">
        <v>14.728999999999999</v>
      </c>
      <c r="BB13" s="9" t="s">
        <v>94</v>
      </c>
      <c r="BC13" s="9" t="s">
        <v>94</v>
      </c>
      <c r="BD13" s="9" t="s">
        <v>94</v>
      </c>
      <c r="BE13" s="9" t="s">
        <v>94</v>
      </c>
      <c r="BF13" s="10">
        <f t="shared" si="0"/>
        <v>0.72034146341463412</v>
      </c>
      <c r="BG13" s="10" t="str">
        <f t="shared" si="1"/>
        <v>NA</v>
      </c>
      <c r="BH13" s="11">
        <f t="shared" si="31"/>
        <v>0</v>
      </c>
      <c r="BI13" s="10">
        <f t="shared" si="3"/>
        <v>2.4656520331220799E-2</v>
      </c>
      <c r="BJ13" s="10">
        <f t="shared" si="4"/>
        <v>4.7925244020909467E-2</v>
      </c>
      <c r="BK13" s="10">
        <f t="shared" si="4"/>
        <v>3.175609756097561E-2</v>
      </c>
      <c r="BL13" s="10" t="str">
        <f t="shared" si="5"/>
        <v>NA</v>
      </c>
      <c r="BM13" s="10">
        <f t="shared" si="6"/>
        <v>0.61992875977240136</v>
      </c>
      <c r="BN13" s="10">
        <f t="shared" si="7"/>
        <v>4.4675949113492937E-2</v>
      </c>
      <c r="BO13" s="10">
        <f t="shared" si="8"/>
        <v>0.12927536231884057</v>
      </c>
      <c r="BP13" s="10">
        <f t="shared" si="9"/>
        <v>4.0518882099569269E-2</v>
      </c>
      <c r="BQ13" s="10" t="str">
        <f t="shared" si="10"/>
        <v>NA</v>
      </c>
      <c r="BR13" s="10" t="str">
        <f t="shared" si="11"/>
        <v>NA</v>
      </c>
      <c r="BS13" s="10" t="str">
        <f t="shared" si="12"/>
        <v>NA</v>
      </c>
      <c r="BT13" s="10">
        <f t="shared" si="13"/>
        <v>0.68164898161792198</v>
      </c>
      <c r="BU13" s="10" t="str">
        <f t="shared" si="14"/>
        <v>NA</v>
      </c>
      <c r="BV13" s="10" t="str">
        <f t="shared" si="15"/>
        <v>NA</v>
      </c>
      <c r="BW13" s="10" t="str">
        <f t="shared" si="16"/>
        <v>NA</v>
      </c>
      <c r="BX13" s="10">
        <f t="shared" si="17"/>
        <v>7.1024390243902447E-2</v>
      </c>
      <c r="BY13" s="9">
        <v>3.0329999999999999</v>
      </c>
      <c r="BZ13" s="9">
        <v>2.4279999999999999</v>
      </c>
      <c r="CA13" s="9" t="s">
        <v>94</v>
      </c>
      <c r="CB13" s="9" t="s">
        <v>94</v>
      </c>
      <c r="CC13" s="9">
        <f t="shared" si="32"/>
        <v>1.7210144927536233</v>
      </c>
      <c r="CD13" s="12">
        <v>0</v>
      </c>
      <c r="CE13" s="12">
        <v>1</v>
      </c>
      <c r="CF13" s="12">
        <v>0</v>
      </c>
      <c r="CG13" s="12">
        <v>1</v>
      </c>
      <c r="CH13" s="10" t="str">
        <f t="shared" si="19"/>
        <v>NA</v>
      </c>
      <c r="CI13" s="10" t="str">
        <f t="shared" si="29"/>
        <v>NA</v>
      </c>
      <c r="CJ13" s="10" t="str">
        <f t="shared" si="33"/>
        <v>NA</v>
      </c>
      <c r="CK13" s="10" t="str">
        <f t="shared" si="20"/>
        <v>NA</v>
      </c>
      <c r="CL13" s="10">
        <f t="shared" si="21"/>
        <v>0.60024009603841533</v>
      </c>
      <c r="CM13" s="10">
        <f t="shared" si="22"/>
        <v>0.16253658536585366</v>
      </c>
      <c r="CN13" s="10">
        <f t="shared" si="23"/>
        <v>0.7707082833133253</v>
      </c>
      <c r="CO13" s="10">
        <f t="shared" si="24"/>
        <v>0.76400000000000001</v>
      </c>
      <c r="CP13" s="10">
        <f t="shared" si="25"/>
        <v>0.64381752701080441</v>
      </c>
      <c r="CQ13" s="10">
        <f t="shared" si="26"/>
        <v>0.73644999999999994</v>
      </c>
      <c r="CR13" s="10" t="str">
        <f t="shared" si="27"/>
        <v>NA</v>
      </c>
      <c r="CS13" s="10" t="str">
        <f t="shared" si="28"/>
        <v>NA</v>
      </c>
    </row>
    <row r="14" spans="1:303" s="12" customFormat="1" ht="25" customHeight="1" x14ac:dyDescent="0.2">
      <c r="A14" s="41" t="s">
        <v>93</v>
      </c>
      <c r="B14" s="40" t="s">
        <v>112</v>
      </c>
      <c r="C14" s="9" t="s">
        <v>113</v>
      </c>
      <c r="D14" s="9" t="s">
        <v>463</v>
      </c>
      <c r="E14" s="9">
        <v>176</v>
      </c>
      <c r="F14" s="9">
        <v>177.33</v>
      </c>
      <c r="G14" s="9">
        <v>128.5</v>
      </c>
      <c r="H14" s="9" t="s">
        <v>94</v>
      </c>
      <c r="I14" s="9">
        <v>8.8699999999999992</v>
      </c>
      <c r="J14" s="9" t="s">
        <v>94</v>
      </c>
      <c r="K14" s="9">
        <v>111.54</v>
      </c>
      <c r="L14" s="9">
        <v>159</v>
      </c>
      <c r="M14" s="9">
        <v>49.85</v>
      </c>
      <c r="N14" s="9">
        <v>6.09</v>
      </c>
      <c r="O14" s="9">
        <v>4.6399999999999997</v>
      </c>
      <c r="P14" s="9">
        <v>6.83</v>
      </c>
      <c r="Q14" s="9">
        <v>5.88</v>
      </c>
      <c r="R14" s="9">
        <v>107.82</v>
      </c>
      <c r="S14" s="9">
        <v>9.2799999999999994</v>
      </c>
      <c r="T14" s="9" t="s">
        <v>94</v>
      </c>
      <c r="U14" s="9">
        <v>38.9</v>
      </c>
      <c r="V14" s="9">
        <v>27.6</v>
      </c>
      <c r="W14" s="9" t="s">
        <v>94</v>
      </c>
      <c r="X14" s="9">
        <v>7.91</v>
      </c>
      <c r="Y14" s="9" t="s">
        <v>94</v>
      </c>
      <c r="Z14" s="9" t="s">
        <v>94</v>
      </c>
      <c r="AA14" s="9" t="s">
        <v>94</v>
      </c>
      <c r="AB14" s="9">
        <v>14.03</v>
      </c>
      <c r="AC14" s="9" t="s">
        <v>95</v>
      </c>
      <c r="AD14" s="9" t="s">
        <v>96</v>
      </c>
      <c r="AE14" s="9" t="s">
        <v>96</v>
      </c>
      <c r="AF14" s="9" t="s">
        <v>96</v>
      </c>
      <c r="AG14" s="9" t="s">
        <v>95</v>
      </c>
      <c r="AH14" s="9" t="s">
        <v>95</v>
      </c>
      <c r="AI14" s="9" t="s">
        <v>95</v>
      </c>
      <c r="AJ14" s="9">
        <v>2.7330000000000001</v>
      </c>
      <c r="AK14" s="9">
        <v>3.11</v>
      </c>
      <c r="AL14" s="9">
        <v>1.24</v>
      </c>
      <c r="AM14" s="9">
        <v>2.2599999999999998</v>
      </c>
      <c r="AN14" s="9">
        <v>1.825</v>
      </c>
      <c r="AO14" s="9" t="s">
        <v>94</v>
      </c>
      <c r="AP14" s="9" t="s">
        <v>94</v>
      </c>
      <c r="AQ14" s="9" t="s">
        <v>94</v>
      </c>
      <c r="AR14" s="9" t="s">
        <v>94</v>
      </c>
      <c r="AS14" s="9" t="s">
        <v>94</v>
      </c>
      <c r="AT14" s="9">
        <v>25.4</v>
      </c>
      <c r="AU14" s="9">
        <v>18.510000000000002</v>
      </c>
      <c r="AV14" s="9">
        <v>20.61</v>
      </c>
      <c r="AW14" s="9">
        <v>17.420000000000002</v>
      </c>
      <c r="AX14" s="9" t="s">
        <v>94</v>
      </c>
      <c r="AY14" s="9" t="s">
        <v>94</v>
      </c>
      <c r="AZ14" s="9" t="s">
        <v>94</v>
      </c>
      <c r="BA14" s="9" t="s">
        <v>94</v>
      </c>
      <c r="BB14" s="9" t="s">
        <v>94</v>
      </c>
      <c r="BC14" s="9" t="s">
        <v>94</v>
      </c>
      <c r="BD14" s="9" t="s">
        <v>94</v>
      </c>
      <c r="BE14" s="9" t="s">
        <v>94</v>
      </c>
      <c r="BF14" s="10">
        <f t="shared" si="0"/>
        <v>0.72463768115942029</v>
      </c>
      <c r="BG14" s="10" t="str">
        <f t="shared" si="1"/>
        <v>NA</v>
      </c>
      <c r="BH14" s="11" t="str">
        <f t="shared" si="31"/>
        <v>NA</v>
      </c>
      <c r="BI14" s="10">
        <f t="shared" si="3"/>
        <v>2.6363636363636363E-2</v>
      </c>
      <c r="BJ14" s="10">
        <f t="shared" si="4"/>
        <v>3.8806818181818185E-2</v>
      </c>
      <c r="BK14" s="10">
        <f t="shared" si="4"/>
        <v>3.3158518017255958E-2</v>
      </c>
      <c r="BL14" s="10" t="str">
        <f t="shared" si="5"/>
        <v>NA</v>
      </c>
      <c r="BM14" s="10">
        <f t="shared" si="6"/>
        <v>0.63375000000000004</v>
      </c>
      <c r="BN14" s="10">
        <f t="shared" si="7"/>
        <v>3.8301886792452826E-2</v>
      </c>
      <c r="BO14" s="10">
        <f t="shared" si="8"/>
        <v>0.12216649949849548</v>
      </c>
      <c r="BP14" s="10">
        <f t="shared" si="9"/>
        <v>5.5786163522012572E-2</v>
      </c>
      <c r="BQ14" s="10" t="str">
        <f t="shared" si="10"/>
        <v>NA</v>
      </c>
      <c r="BR14" s="10">
        <f t="shared" si="11"/>
        <v>0.6080189477245812</v>
      </c>
      <c r="BS14" s="10">
        <f t="shared" si="12"/>
        <v>5.2331810748322327E-2</v>
      </c>
      <c r="BT14" s="10">
        <f t="shared" si="13"/>
        <v>0.58905969509874589</v>
      </c>
      <c r="BU14" s="10">
        <f t="shared" si="14"/>
        <v>4.4606101618451473E-2</v>
      </c>
      <c r="BV14" s="10" t="str">
        <f t="shared" si="15"/>
        <v>NA</v>
      </c>
      <c r="BW14" s="10" t="str">
        <f t="shared" si="16"/>
        <v>NA</v>
      </c>
      <c r="BX14" s="10">
        <f t="shared" si="17"/>
        <v>7.9118028534370943E-2</v>
      </c>
      <c r="BY14" s="9">
        <v>2.7330000000000001</v>
      </c>
      <c r="BZ14" s="9">
        <v>2.2599999999999998</v>
      </c>
      <c r="CA14" s="9">
        <v>1.825</v>
      </c>
      <c r="CB14" s="9" t="s">
        <v>94</v>
      </c>
      <c r="CC14" s="9">
        <f t="shared" si="32"/>
        <v>2.508064516129032</v>
      </c>
      <c r="CD14" s="12">
        <v>0</v>
      </c>
      <c r="CE14" s="12">
        <v>1</v>
      </c>
      <c r="CF14" s="12">
        <v>0</v>
      </c>
      <c r="CG14" s="12">
        <v>1</v>
      </c>
      <c r="CH14" s="10" t="str">
        <f t="shared" si="19"/>
        <v>NA</v>
      </c>
      <c r="CI14" s="10" t="str">
        <f t="shared" si="29"/>
        <v>NA</v>
      </c>
      <c r="CJ14" s="10" t="str">
        <f>IF(AP14="NA","NA", IF(#REF!="NA","NA",#REF!/AP14))</f>
        <v>NA</v>
      </c>
      <c r="CK14" s="10" t="str">
        <f t="shared" si="20"/>
        <v>NA</v>
      </c>
      <c r="CL14" s="10" t="str">
        <f t="shared" si="21"/>
        <v>NA</v>
      </c>
      <c r="CM14" s="10">
        <f t="shared" si="22"/>
        <v>0.14323577510855465</v>
      </c>
      <c r="CN14" s="10">
        <f>IF(AT14="NA","NA", IF(AV14="NA","NA",AV14/AT14))</f>
        <v>0.81141732283464574</v>
      </c>
      <c r="CO14" s="10" t="str">
        <f t="shared" si="24"/>
        <v>NA</v>
      </c>
      <c r="CP14" s="10">
        <f t="shared" si="25"/>
        <v>0.68582677165354344</v>
      </c>
      <c r="CQ14" s="10" t="str">
        <f t="shared" si="26"/>
        <v>NA</v>
      </c>
      <c r="CR14" s="10" t="str">
        <f t="shared" si="27"/>
        <v>NA</v>
      </c>
      <c r="CS14" s="10" t="str">
        <f t="shared" si="28"/>
        <v>NA</v>
      </c>
    </row>
    <row r="15" spans="1:303" s="12" customFormat="1" ht="23" customHeight="1" x14ac:dyDescent="0.2">
      <c r="A15" s="52" t="s">
        <v>114</v>
      </c>
      <c r="B15" s="40" t="s">
        <v>115</v>
      </c>
      <c r="C15" s="9" t="s">
        <v>116</v>
      </c>
      <c r="D15" s="9" t="s">
        <v>2830</v>
      </c>
      <c r="E15" s="9">
        <v>688</v>
      </c>
      <c r="F15" s="9">
        <v>650</v>
      </c>
      <c r="G15" s="9">
        <v>375</v>
      </c>
      <c r="H15" s="9">
        <v>0</v>
      </c>
      <c r="I15" s="9">
        <v>39.770000000000003</v>
      </c>
      <c r="J15" s="9" t="s">
        <v>94</v>
      </c>
      <c r="K15" s="9" t="s">
        <v>94</v>
      </c>
      <c r="L15" s="9" t="s">
        <v>94</v>
      </c>
      <c r="M15" s="9" t="s">
        <v>94</v>
      </c>
      <c r="N15" s="9">
        <v>42.05</v>
      </c>
      <c r="O15" s="9">
        <v>27.33</v>
      </c>
      <c r="P15" s="9">
        <v>44.81</v>
      </c>
      <c r="Q15" s="9">
        <v>39.020000000000003</v>
      </c>
      <c r="R15" s="9">
        <v>288</v>
      </c>
      <c r="S15" s="9">
        <v>37.67</v>
      </c>
      <c r="T15" s="9" t="s">
        <v>94</v>
      </c>
      <c r="U15" s="9">
        <v>140</v>
      </c>
      <c r="V15" s="9">
        <v>75</v>
      </c>
      <c r="W15" s="9">
        <v>38.31</v>
      </c>
      <c r="X15" s="9">
        <v>19.79</v>
      </c>
      <c r="Y15" s="9" t="s">
        <v>94</v>
      </c>
      <c r="Z15" s="9">
        <v>150</v>
      </c>
      <c r="AA15" s="9">
        <v>59.2</v>
      </c>
      <c r="AB15" s="9">
        <v>120.02</v>
      </c>
      <c r="AC15" s="9" t="s">
        <v>95</v>
      </c>
      <c r="AD15" s="9" t="s">
        <v>95</v>
      </c>
      <c r="AE15" s="9" t="s">
        <v>95</v>
      </c>
      <c r="AF15" s="9" t="s">
        <v>95</v>
      </c>
      <c r="AG15" s="9" t="s">
        <v>95</v>
      </c>
      <c r="AH15" s="9" t="s">
        <v>95</v>
      </c>
      <c r="AI15" s="9" t="s">
        <v>96</v>
      </c>
      <c r="AJ15" s="9">
        <v>8.8620000000000001</v>
      </c>
      <c r="AK15" s="9" t="s">
        <v>94</v>
      </c>
      <c r="AL15" s="9" t="s">
        <v>94</v>
      </c>
      <c r="AM15" s="9">
        <v>2.08</v>
      </c>
      <c r="AN15" s="9" t="s">
        <v>94</v>
      </c>
      <c r="AO15" s="9" t="s">
        <v>94</v>
      </c>
      <c r="AP15" s="9">
        <v>4300</v>
      </c>
      <c r="AQ15" s="9" t="s">
        <v>94</v>
      </c>
      <c r="AR15" s="9" t="s">
        <v>94</v>
      </c>
      <c r="AS15" s="9" t="s">
        <v>94</v>
      </c>
      <c r="AT15" s="9">
        <v>117</v>
      </c>
      <c r="AU15" s="9">
        <v>50.29</v>
      </c>
      <c r="AV15" s="9">
        <v>97.35</v>
      </c>
      <c r="AW15" s="9">
        <v>59.7</v>
      </c>
      <c r="AX15" s="9" t="s">
        <v>94</v>
      </c>
      <c r="AY15" s="9" t="s">
        <v>94</v>
      </c>
      <c r="AZ15" s="9" t="s">
        <v>94</v>
      </c>
      <c r="BA15" s="9" t="s">
        <v>94</v>
      </c>
      <c r="BB15" s="9" t="s">
        <v>94</v>
      </c>
      <c r="BC15" s="9" t="s">
        <v>94</v>
      </c>
      <c r="BD15" s="9" t="s">
        <v>94</v>
      </c>
      <c r="BE15" s="9" t="s">
        <v>94</v>
      </c>
      <c r="BF15" s="10">
        <f t="shared" si="0"/>
        <v>0.57692307692307687</v>
      </c>
      <c r="BG15" s="10" t="str">
        <f t="shared" si="1"/>
        <v>NA</v>
      </c>
      <c r="BH15" s="11">
        <f t="shared" si="31"/>
        <v>0</v>
      </c>
      <c r="BI15" s="10">
        <f t="shared" si="3"/>
        <v>3.9723837209302323E-2</v>
      </c>
      <c r="BJ15" s="10">
        <f t="shared" si="4"/>
        <v>6.5130813953488381E-2</v>
      </c>
      <c r="BK15" s="10">
        <f t="shared" si="4"/>
        <v>6.0030769230769235E-2</v>
      </c>
      <c r="BL15" s="10" t="str">
        <f t="shared" si="5"/>
        <v>NA</v>
      </c>
      <c r="BM15" s="10" t="str">
        <f t="shared" si="6"/>
        <v>NA</v>
      </c>
      <c r="BN15" s="10" t="str">
        <f t="shared" si="7"/>
        <v>NA</v>
      </c>
      <c r="BO15" s="10" t="str">
        <f t="shared" si="8"/>
        <v>NA</v>
      </c>
      <c r="BP15" s="10" t="str">
        <f t="shared" si="9"/>
        <v>NA</v>
      </c>
      <c r="BQ15" s="10">
        <f t="shared" si="10"/>
        <v>9.3800703082747433E-3</v>
      </c>
      <c r="BR15" s="10">
        <f t="shared" si="11"/>
        <v>0.44307692307692309</v>
      </c>
      <c r="BS15" s="10">
        <f t="shared" si="12"/>
        <v>5.7953846153846154E-2</v>
      </c>
      <c r="BT15" s="10">
        <f t="shared" si="13"/>
        <v>0.51957109270908119</v>
      </c>
      <c r="BU15" s="10">
        <f t="shared" si="14"/>
        <v>3.0446153846153845E-2</v>
      </c>
      <c r="BV15" s="10">
        <f t="shared" si="15"/>
        <v>5.8938461538461544E-2</v>
      </c>
      <c r="BW15" s="10" t="str">
        <f t="shared" si="16"/>
        <v>NA</v>
      </c>
      <c r="BX15" s="10">
        <f t="shared" si="17"/>
        <v>0.18464615384615385</v>
      </c>
      <c r="BY15" s="9">
        <v>8.8620000000000001</v>
      </c>
      <c r="BZ15" s="9">
        <v>2.08</v>
      </c>
      <c r="CA15" s="9" t="s">
        <v>94</v>
      </c>
      <c r="CB15" s="9" t="s">
        <v>94</v>
      </c>
      <c r="CC15" s="9" t="str">
        <f t="shared" si="32"/>
        <v>NA</v>
      </c>
      <c r="CD15" s="12">
        <v>0</v>
      </c>
      <c r="CE15" s="12">
        <v>0</v>
      </c>
      <c r="CF15" s="12">
        <v>0</v>
      </c>
      <c r="CG15" s="12">
        <v>0</v>
      </c>
      <c r="CH15" s="10" t="str">
        <f t="shared" si="19"/>
        <v>NA</v>
      </c>
      <c r="CI15" s="10" t="str">
        <f t="shared" si="29"/>
        <v>NA</v>
      </c>
      <c r="CJ15" s="10" t="str">
        <f t="shared" si="33"/>
        <v>NA</v>
      </c>
      <c r="CK15" s="10" t="str">
        <f t="shared" si="20"/>
        <v>NA</v>
      </c>
      <c r="CL15" s="10" t="str">
        <f t="shared" si="21"/>
        <v>NA</v>
      </c>
      <c r="CM15" s="10">
        <f t="shared" si="22"/>
        <v>0.18</v>
      </c>
      <c r="CN15" s="10">
        <f t="shared" si="23"/>
        <v>0.83205128205128198</v>
      </c>
      <c r="CO15" s="10" t="str">
        <f t="shared" si="24"/>
        <v>NA</v>
      </c>
      <c r="CP15" s="10">
        <f t="shared" si="25"/>
        <v>0.51025641025641033</v>
      </c>
      <c r="CQ15" s="10" t="str">
        <f t="shared" si="26"/>
        <v>NA</v>
      </c>
      <c r="CR15" s="10" t="str">
        <f t="shared" si="27"/>
        <v>NA</v>
      </c>
      <c r="CS15" s="10" t="str">
        <f t="shared" si="28"/>
        <v>NA</v>
      </c>
    </row>
    <row r="16" spans="1:303" s="12" customFormat="1" ht="25" customHeight="1" x14ac:dyDescent="0.2">
      <c r="A16" s="52" t="s">
        <v>114</v>
      </c>
      <c r="B16" s="40" t="s">
        <v>117</v>
      </c>
      <c r="C16" s="9" t="s">
        <v>118</v>
      </c>
      <c r="D16" s="9" t="s">
        <v>2831</v>
      </c>
      <c r="E16" s="9">
        <v>1964.94</v>
      </c>
      <c r="F16" s="9">
        <v>1882.11</v>
      </c>
      <c r="G16" s="9">
        <v>1176.8699999999999</v>
      </c>
      <c r="H16" s="9">
        <v>0</v>
      </c>
      <c r="I16" s="9">
        <v>107.55</v>
      </c>
      <c r="J16" s="9">
        <v>787.80899999999997</v>
      </c>
      <c r="K16" s="9">
        <v>951.99</v>
      </c>
      <c r="L16" s="9">
        <v>1844.63</v>
      </c>
      <c r="M16" s="9">
        <v>1015.39</v>
      </c>
      <c r="N16" s="9">
        <v>169.68</v>
      </c>
      <c r="O16" s="9">
        <v>84.68</v>
      </c>
      <c r="P16" s="9">
        <v>190.22</v>
      </c>
      <c r="Q16" s="9">
        <v>122.85</v>
      </c>
      <c r="R16" s="9">
        <v>860.15</v>
      </c>
      <c r="S16" s="9">
        <v>118.88</v>
      </c>
      <c r="T16" s="9" t="s">
        <v>94</v>
      </c>
      <c r="U16" s="9">
        <v>274.77999999999997</v>
      </c>
      <c r="V16" s="9">
        <v>145.38999999999999</v>
      </c>
      <c r="W16" s="9">
        <v>43.53</v>
      </c>
      <c r="X16" s="9">
        <v>43.31</v>
      </c>
      <c r="Y16" s="9">
        <v>38.659999999999997</v>
      </c>
      <c r="Z16" s="9">
        <v>326.60000000000002</v>
      </c>
      <c r="AA16" s="9">
        <v>145.21</v>
      </c>
      <c r="AB16" s="9">
        <v>436.16</v>
      </c>
      <c r="AC16" s="9" t="s">
        <v>95</v>
      </c>
      <c r="AD16" s="9" t="s">
        <v>95</v>
      </c>
      <c r="AE16" s="9" t="s">
        <v>95</v>
      </c>
      <c r="AF16" s="9" t="s">
        <v>95</v>
      </c>
      <c r="AG16" s="13" t="s">
        <v>95</v>
      </c>
      <c r="AH16" s="9" t="s">
        <v>95</v>
      </c>
      <c r="AI16" s="9" t="s">
        <v>96</v>
      </c>
      <c r="AJ16" s="9">
        <v>27.977</v>
      </c>
      <c r="AK16" s="9">
        <v>2.4</v>
      </c>
      <c r="AL16" s="9">
        <v>2.4</v>
      </c>
      <c r="AM16" s="9">
        <v>2.09</v>
      </c>
      <c r="AN16" s="9" t="s">
        <v>94</v>
      </c>
      <c r="AO16" s="9" t="s">
        <v>94</v>
      </c>
      <c r="AP16" s="9">
        <v>17648</v>
      </c>
      <c r="AQ16" s="9" t="s">
        <v>94</v>
      </c>
      <c r="AR16" s="9" t="s">
        <v>94</v>
      </c>
      <c r="AS16" s="9" t="s">
        <v>94</v>
      </c>
      <c r="AT16" s="9">
        <v>453</v>
      </c>
      <c r="AU16" s="9">
        <v>160.29</v>
      </c>
      <c r="AV16" s="9">
        <v>164.08</v>
      </c>
      <c r="AW16" s="9" t="s">
        <v>94</v>
      </c>
      <c r="AX16" s="9" t="s">
        <v>94</v>
      </c>
      <c r="AY16" s="9" t="s">
        <v>94</v>
      </c>
      <c r="AZ16" s="9" t="s">
        <v>94</v>
      </c>
      <c r="BA16" s="9" t="s">
        <v>94</v>
      </c>
      <c r="BB16" s="9" t="s">
        <v>94</v>
      </c>
      <c r="BC16" s="9" t="s">
        <v>94</v>
      </c>
      <c r="BD16" s="9" t="s">
        <v>94</v>
      </c>
      <c r="BE16" s="9" t="s">
        <v>94</v>
      </c>
      <c r="BF16" s="10">
        <f t="shared" si="0"/>
        <v>0.62529288936353344</v>
      </c>
      <c r="BG16" s="10" t="str">
        <f t="shared" si="1"/>
        <v>NA</v>
      </c>
      <c r="BH16" s="11">
        <f t="shared" si="31"/>
        <v>0</v>
      </c>
      <c r="BI16" s="10">
        <f t="shared" si="3"/>
        <v>4.3095463474711701E-2</v>
      </c>
      <c r="BJ16" s="10">
        <f t="shared" si="4"/>
        <v>9.6807027186580755E-2</v>
      </c>
      <c r="BK16" s="10">
        <f t="shared" si="4"/>
        <v>6.527248673031863E-2</v>
      </c>
      <c r="BL16" s="10">
        <f t="shared" si="5"/>
        <v>0.40093285291153924</v>
      </c>
      <c r="BM16" s="10">
        <f t="shared" si="6"/>
        <v>0.48448807597178539</v>
      </c>
      <c r="BN16" s="10">
        <f t="shared" si="7"/>
        <v>9.1985926717011002E-2</v>
      </c>
      <c r="BO16" s="10">
        <f t="shared" si="8"/>
        <v>0.16710820472921736</v>
      </c>
      <c r="BP16" s="10">
        <f t="shared" si="9"/>
        <v>5.8304375403197384E-2</v>
      </c>
      <c r="BQ16" s="10">
        <f t="shared" si="10"/>
        <v>6.1416367022964239E-3</v>
      </c>
      <c r="BR16" s="10">
        <f t="shared" si="11"/>
        <v>0.45701367082689109</v>
      </c>
      <c r="BS16" s="10">
        <f t="shared" si="12"/>
        <v>6.3163151994304265E-2</v>
      </c>
      <c r="BT16" s="10">
        <f t="shared" si="13"/>
        <v>0.35067105144195165</v>
      </c>
      <c r="BU16" s="10">
        <f t="shared" si="14"/>
        <v>2.3011407409768824E-2</v>
      </c>
      <c r="BV16" s="10">
        <f t="shared" si="15"/>
        <v>2.3128297495895567E-2</v>
      </c>
      <c r="BW16" s="10">
        <f t="shared" si="16"/>
        <v>2.0540776043908165E-2</v>
      </c>
      <c r="BX16" s="10">
        <f t="shared" si="17"/>
        <v>0.23173990893199656</v>
      </c>
      <c r="BY16" s="9">
        <v>27.977</v>
      </c>
      <c r="BZ16" s="9">
        <v>2.09</v>
      </c>
      <c r="CA16" s="9" t="s">
        <v>94</v>
      </c>
      <c r="CB16" s="9" t="s">
        <v>94</v>
      </c>
      <c r="CC16" s="9">
        <f t="shared" si="32"/>
        <v>1</v>
      </c>
      <c r="CD16" s="12">
        <v>0</v>
      </c>
      <c r="CE16" s="12">
        <v>0</v>
      </c>
      <c r="CF16" s="12">
        <v>0</v>
      </c>
      <c r="CG16" s="12">
        <v>0</v>
      </c>
      <c r="CH16" s="10" t="str">
        <f t="shared" si="19"/>
        <v>NA</v>
      </c>
      <c r="CI16" s="10" t="str">
        <f t="shared" si="29"/>
        <v>NA</v>
      </c>
      <c r="CJ16" s="10" t="str">
        <f t="shared" si="33"/>
        <v>NA</v>
      </c>
      <c r="CK16" s="10" t="str">
        <f t="shared" si="20"/>
        <v>NA</v>
      </c>
      <c r="CL16" s="10" t="str">
        <f t="shared" si="21"/>
        <v>NA</v>
      </c>
      <c r="CM16" s="10">
        <f t="shared" si="22"/>
        <v>0.24068731370642524</v>
      </c>
      <c r="CN16" s="10">
        <f t="shared" si="23"/>
        <v>0.36220750551876385</v>
      </c>
      <c r="CO16" s="10" t="str">
        <f t="shared" si="24"/>
        <v>NA</v>
      </c>
      <c r="CP16" s="10" t="str">
        <f t="shared" si="25"/>
        <v>NA</v>
      </c>
      <c r="CQ16" s="10" t="str">
        <f t="shared" si="26"/>
        <v>NA</v>
      </c>
      <c r="CR16" s="10" t="str">
        <f t="shared" si="27"/>
        <v>NA</v>
      </c>
      <c r="CS16" s="10" t="str">
        <f t="shared" si="28"/>
        <v>NA</v>
      </c>
    </row>
    <row r="17" spans="1:97" s="12" customFormat="1" ht="25" customHeight="1" x14ac:dyDescent="0.2">
      <c r="A17" s="52" t="s">
        <v>114</v>
      </c>
      <c r="B17" s="40" t="s">
        <v>119</v>
      </c>
      <c r="C17" s="9" t="s">
        <v>120</v>
      </c>
      <c r="D17" s="9" t="s">
        <v>366</v>
      </c>
      <c r="E17" s="9">
        <v>1245</v>
      </c>
      <c r="F17" s="9">
        <v>1215.57</v>
      </c>
      <c r="G17" s="9">
        <v>765.75400000000002</v>
      </c>
      <c r="H17" s="9">
        <v>25.4</v>
      </c>
      <c r="I17" s="9">
        <v>97.02</v>
      </c>
      <c r="J17" s="9" t="s">
        <v>94</v>
      </c>
      <c r="K17" s="9" t="s">
        <v>94</v>
      </c>
      <c r="L17" s="9">
        <v>1143.05</v>
      </c>
      <c r="M17" s="9" t="s">
        <v>94</v>
      </c>
      <c r="N17" s="9">
        <v>84.48</v>
      </c>
      <c r="O17" s="9">
        <v>58.21</v>
      </c>
      <c r="P17" s="9">
        <v>104.54</v>
      </c>
      <c r="Q17" s="9">
        <v>68.569999999999993</v>
      </c>
      <c r="R17" s="9">
        <v>595</v>
      </c>
      <c r="S17" s="9" t="s">
        <v>94</v>
      </c>
      <c r="T17" s="9" t="s">
        <v>94</v>
      </c>
      <c r="U17" s="9">
        <v>190.5</v>
      </c>
      <c r="V17" s="9">
        <v>116.5</v>
      </c>
      <c r="W17" s="9">
        <v>38.57</v>
      </c>
      <c r="X17" s="9">
        <v>41.96</v>
      </c>
      <c r="Y17" s="9">
        <v>27.3</v>
      </c>
      <c r="Z17" s="9" t="s">
        <v>94</v>
      </c>
      <c r="AA17" s="9" t="s">
        <v>94</v>
      </c>
      <c r="AB17" s="9">
        <v>230</v>
      </c>
      <c r="AC17" s="9" t="s">
        <v>95</v>
      </c>
      <c r="AD17" s="9" t="s">
        <v>95</v>
      </c>
      <c r="AE17" s="9" t="s">
        <v>95</v>
      </c>
      <c r="AF17" s="9" t="s">
        <v>95</v>
      </c>
      <c r="AG17" s="9" t="s">
        <v>95</v>
      </c>
      <c r="AH17" s="9" t="s">
        <v>95</v>
      </c>
      <c r="AI17" s="9" t="s">
        <v>96</v>
      </c>
      <c r="AJ17" s="9" t="s">
        <v>94</v>
      </c>
      <c r="AK17" s="9" t="s">
        <v>94</v>
      </c>
      <c r="AL17" s="9" t="s">
        <v>94</v>
      </c>
      <c r="AM17" s="9" t="s">
        <v>94</v>
      </c>
      <c r="AN17" s="9" t="s">
        <v>94</v>
      </c>
      <c r="AO17" s="9" t="s">
        <v>94</v>
      </c>
      <c r="AP17" s="9" t="s">
        <v>94</v>
      </c>
      <c r="AQ17" s="9" t="s">
        <v>94</v>
      </c>
      <c r="AR17" s="9" t="s">
        <v>94</v>
      </c>
      <c r="AS17" s="9" t="s">
        <v>94</v>
      </c>
      <c r="AT17" s="9" t="s">
        <v>94</v>
      </c>
      <c r="AU17" s="9" t="s">
        <v>94</v>
      </c>
      <c r="AV17" s="9" t="s">
        <v>94</v>
      </c>
      <c r="AW17" s="9" t="s">
        <v>94</v>
      </c>
      <c r="AX17" s="9" t="s">
        <v>94</v>
      </c>
      <c r="AY17" s="9" t="s">
        <v>94</v>
      </c>
      <c r="AZ17" s="9" t="s">
        <v>94</v>
      </c>
      <c r="BA17" s="9" t="s">
        <v>94</v>
      </c>
      <c r="BB17" s="9" t="s">
        <v>94</v>
      </c>
      <c r="BC17" s="9" t="s">
        <v>94</v>
      </c>
      <c r="BD17" s="9" t="s">
        <v>94</v>
      </c>
      <c r="BE17" s="9" t="s">
        <v>94</v>
      </c>
      <c r="BF17" s="10">
        <f t="shared" si="0"/>
        <v>0.62995467147099715</v>
      </c>
      <c r="BG17" s="10" t="str">
        <f t="shared" si="1"/>
        <v>NA</v>
      </c>
      <c r="BH17" s="11">
        <f t="shared" si="31"/>
        <v>2.0401606425702809E-2</v>
      </c>
      <c r="BI17" s="10">
        <f t="shared" si="3"/>
        <v>4.6755020080321286E-2</v>
      </c>
      <c r="BJ17" s="10">
        <f t="shared" si="4"/>
        <v>8.3967871485943785E-2</v>
      </c>
      <c r="BK17" s="10">
        <f t="shared" si="4"/>
        <v>5.6409750158361915E-2</v>
      </c>
      <c r="BL17" s="10" t="str">
        <f t="shared" si="5"/>
        <v>NA</v>
      </c>
      <c r="BM17" s="10" t="str">
        <f t="shared" si="6"/>
        <v>NA</v>
      </c>
      <c r="BN17" s="10">
        <f t="shared" si="7"/>
        <v>7.3907528104632345E-2</v>
      </c>
      <c r="BO17" s="10" t="str">
        <f t="shared" si="8"/>
        <v>NA</v>
      </c>
      <c r="BP17" s="10">
        <f t="shared" si="9"/>
        <v>8.4878176807663713E-2</v>
      </c>
      <c r="BQ17" s="10" t="str">
        <f t="shared" si="10"/>
        <v>NA</v>
      </c>
      <c r="BR17" s="10">
        <f t="shared" si="11"/>
        <v>0.48948230048454638</v>
      </c>
      <c r="BS17" s="10" t="str">
        <f t="shared" si="12"/>
        <v>NA</v>
      </c>
      <c r="BT17" s="10">
        <f t="shared" si="13"/>
        <v>0.39671468720520686</v>
      </c>
      <c r="BU17" s="10">
        <f t="shared" si="14"/>
        <v>3.4518785425767341E-2</v>
      </c>
      <c r="BV17" s="10">
        <f t="shared" si="15"/>
        <v>3.1729970301998242E-2</v>
      </c>
      <c r="BW17" s="10">
        <f t="shared" si="16"/>
        <v>2.2458599669290952E-2</v>
      </c>
      <c r="BX17" s="10">
        <f t="shared" si="17"/>
        <v>0.18921164556545489</v>
      </c>
      <c r="BY17" s="9">
        <v>24.6</v>
      </c>
      <c r="BZ17" s="9">
        <v>2.1800000000000002</v>
      </c>
      <c r="CA17" s="9" t="s">
        <v>94</v>
      </c>
      <c r="CB17" s="9" t="s">
        <v>94</v>
      </c>
      <c r="CC17" s="9" t="s">
        <v>94</v>
      </c>
      <c r="CD17" s="12">
        <v>0</v>
      </c>
      <c r="CE17" s="12">
        <v>0</v>
      </c>
      <c r="CF17" s="12">
        <v>0</v>
      </c>
      <c r="CG17" s="12">
        <v>0</v>
      </c>
      <c r="CH17" s="10" t="str">
        <f t="shared" si="19"/>
        <v>NA</v>
      </c>
      <c r="CI17" s="10" t="str">
        <f t="shared" si="29"/>
        <v>NA</v>
      </c>
      <c r="CJ17" s="10" t="str">
        <f t="shared" si="33"/>
        <v>NA</v>
      </c>
      <c r="CK17" s="10" t="str">
        <f t="shared" si="20"/>
        <v>NA</v>
      </c>
      <c r="CL17" s="10" t="str">
        <f t="shared" si="21"/>
        <v>NA</v>
      </c>
      <c r="CM17" s="10" t="str">
        <f t="shared" si="22"/>
        <v>NA</v>
      </c>
      <c r="CN17" s="10" t="str">
        <f t="shared" si="23"/>
        <v>NA</v>
      </c>
      <c r="CO17" s="10" t="str">
        <f t="shared" si="24"/>
        <v>NA</v>
      </c>
      <c r="CP17" s="10" t="str">
        <f t="shared" si="25"/>
        <v>NA</v>
      </c>
      <c r="CQ17" s="10" t="str">
        <f t="shared" si="26"/>
        <v>NA</v>
      </c>
      <c r="CR17" s="10" t="str">
        <f t="shared" si="27"/>
        <v>NA</v>
      </c>
      <c r="CS17" s="10" t="str">
        <f t="shared" si="28"/>
        <v>NA</v>
      </c>
    </row>
    <row r="18" spans="1:97" s="12" customFormat="1" ht="25" customHeight="1" x14ac:dyDescent="0.2">
      <c r="A18" s="52" t="s">
        <v>114</v>
      </c>
      <c r="B18" s="40" t="s">
        <v>119</v>
      </c>
      <c r="C18" s="9" t="s">
        <v>121</v>
      </c>
      <c r="D18" s="9" t="s">
        <v>366</v>
      </c>
      <c r="E18" s="9">
        <v>1205</v>
      </c>
      <c r="F18" s="9">
        <v>1100</v>
      </c>
      <c r="G18" s="9">
        <v>725</v>
      </c>
      <c r="H18" s="9">
        <v>0</v>
      </c>
      <c r="I18" s="9">
        <v>95.69</v>
      </c>
      <c r="J18" s="9" t="s">
        <v>94</v>
      </c>
      <c r="K18" s="9" t="s">
        <v>94</v>
      </c>
      <c r="L18" s="9">
        <v>1098.77</v>
      </c>
      <c r="M18" s="9" t="s">
        <v>94</v>
      </c>
      <c r="N18" s="9">
        <v>92.67</v>
      </c>
      <c r="O18" s="9">
        <v>55.92</v>
      </c>
      <c r="P18" s="9">
        <v>99.15</v>
      </c>
      <c r="Q18" s="9">
        <v>71.680000000000007</v>
      </c>
      <c r="R18" s="9">
        <v>577.5</v>
      </c>
      <c r="S18" s="9">
        <v>45</v>
      </c>
      <c r="T18" s="9">
        <v>257.66000000000003</v>
      </c>
      <c r="U18" s="9">
        <v>182.5</v>
      </c>
      <c r="V18" s="9">
        <v>101</v>
      </c>
      <c r="W18" s="9" t="s">
        <v>94</v>
      </c>
      <c r="X18" s="9">
        <v>32.15</v>
      </c>
      <c r="Y18" s="9">
        <v>35.799999999999997</v>
      </c>
      <c r="Z18" s="9">
        <v>200</v>
      </c>
      <c r="AA18" s="9">
        <v>125</v>
      </c>
      <c r="AB18" s="9">
        <v>195</v>
      </c>
      <c r="AC18" s="9" t="s">
        <v>95</v>
      </c>
      <c r="AD18" s="9" t="s">
        <v>95</v>
      </c>
      <c r="AE18" s="9" t="s">
        <v>95</v>
      </c>
      <c r="AF18" s="9" t="s">
        <v>95</v>
      </c>
      <c r="AG18" s="13" t="s">
        <v>95</v>
      </c>
      <c r="AH18" s="9" t="s">
        <v>95</v>
      </c>
      <c r="AI18" s="9" t="s">
        <v>94</v>
      </c>
      <c r="AJ18" s="9">
        <v>24.628</v>
      </c>
      <c r="AK18" s="9" t="s">
        <v>94</v>
      </c>
      <c r="AL18" s="9" t="s">
        <v>94</v>
      </c>
      <c r="AM18" s="9">
        <v>2.1800000000000002</v>
      </c>
      <c r="AN18" s="9" t="s">
        <v>94</v>
      </c>
      <c r="AO18" s="9" t="s">
        <v>94</v>
      </c>
      <c r="AP18" s="9">
        <v>12563</v>
      </c>
      <c r="AQ18" s="9" t="s">
        <v>94</v>
      </c>
      <c r="AR18" s="9" t="s">
        <v>94</v>
      </c>
      <c r="AS18" s="9" t="s">
        <v>94</v>
      </c>
      <c r="AT18" s="9">
        <v>325</v>
      </c>
      <c r="AU18" s="9" t="s">
        <v>94</v>
      </c>
      <c r="AV18" s="9" t="s">
        <v>94</v>
      </c>
      <c r="AW18" s="9" t="s">
        <v>94</v>
      </c>
      <c r="AX18" s="9" t="s">
        <v>94</v>
      </c>
      <c r="AY18" s="9" t="s">
        <v>94</v>
      </c>
      <c r="AZ18" s="9" t="s">
        <v>94</v>
      </c>
      <c r="BA18" s="9" t="s">
        <v>94</v>
      </c>
      <c r="BB18" s="9" t="s">
        <v>94</v>
      </c>
      <c r="BC18" s="9" t="s">
        <v>94</v>
      </c>
      <c r="BD18" s="9" t="s">
        <v>94</v>
      </c>
      <c r="BE18" s="9" t="s">
        <v>94</v>
      </c>
      <c r="BF18" s="10">
        <f t="shared" si="0"/>
        <v>0.65909090909090906</v>
      </c>
      <c r="BG18" s="10">
        <f t="shared" si="1"/>
        <v>0.23423636363636366</v>
      </c>
      <c r="BH18" s="11">
        <f t="shared" si="31"/>
        <v>0</v>
      </c>
      <c r="BI18" s="10">
        <f t="shared" si="3"/>
        <v>4.6406639004149382E-2</v>
      </c>
      <c r="BJ18" s="10">
        <f t="shared" si="4"/>
        <v>8.2282157676348555E-2</v>
      </c>
      <c r="BK18" s="10">
        <f t="shared" si="4"/>
        <v>6.5163636363636368E-2</v>
      </c>
      <c r="BL18" s="10" t="str">
        <f t="shared" si="5"/>
        <v>NA</v>
      </c>
      <c r="BM18" s="10" t="str">
        <f t="shared" si="6"/>
        <v>NA</v>
      </c>
      <c r="BN18" s="10">
        <f t="shared" si="7"/>
        <v>8.4339761733574825E-2</v>
      </c>
      <c r="BO18" s="10" t="str">
        <f t="shared" si="8"/>
        <v>NA</v>
      </c>
      <c r="BP18" s="10">
        <f t="shared" si="9"/>
        <v>8.7088289632953217E-2</v>
      </c>
      <c r="BQ18" s="10">
        <f t="shared" si="10"/>
        <v>8.6086672061431446E-3</v>
      </c>
      <c r="BR18" s="10">
        <f t="shared" si="11"/>
        <v>0.52500000000000002</v>
      </c>
      <c r="BS18" s="10">
        <f t="shared" si="12"/>
        <v>4.0909090909090909E-2</v>
      </c>
      <c r="BT18" s="10">
        <f t="shared" si="13"/>
        <v>0.40483705331486652</v>
      </c>
      <c r="BU18" s="10">
        <f t="shared" si="14"/>
        <v>2.9227272727272727E-2</v>
      </c>
      <c r="BV18" s="10" t="str">
        <f t="shared" si="15"/>
        <v>NA</v>
      </c>
      <c r="BW18" s="10">
        <f t="shared" si="16"/>
        <v>3.2545454545454544E-2</v>
      </c>
      <c r="BX18" s="10">
        <f t="shared" si="17"/>
        <v>0.17727272727272728</v>
      </c>
      <c r="BY18" s="9" t="s">
        <v>94</v>
      </c>
      <c r="BZ18" s="9" t="s">
        <v>94</v>
      </c>
      <c r="CA18" s="9" t="s">
        <v>94</v>
      </c>
      <c r="CB18" s="9" t="s">
        <v>94</v>
      </c>
      <c r="CC18" s="9" t="s">
        <v>94</v>
      </c>
      <c r="CD18" s="12">
        <v>0</v>
      </c>
      <c r="CE18" s="12">
        <v>0</v>
      </c>
      <c r="CF18" s="12">
        <v>0</v>
      </c>
      <c r="CG18" s="12">
        <v>0</v>
      </c>
      <c r="CH18" s="10" t="str">
        <f t="shared" si="19"/>
        <v>NA</v>
      </c>
      <c r="CI18" s="10" t="str">
        <f t="shared" si="29"/>
        <v>NA</v>
      </c>
      <c r="CJ18" s="10" t="str">
        <f t="shared" si="33"/>
        <v>NA</v>
      </c>
      <c r="CK18" s="10" t="str">
        <f t="shared" si="20"/>
        <v>NA</v>
      </c>
      <c r="CL18" s="10" t="str">
        <f t="shared" si="21"/>
        <v>NA</v>
      </c>
      <c r="CM18" s="10">
        <f t="shared" si="22"/>
        <v>0.29545454545454547</v>
      </c>
      <c r="CN18" s="10" t="str">
        <f t="shared" si="23"/>
        <v>NA</v>
      </c>
      <c r="CO18" s="10" t="str">
        <f t="shared" si="24"/>
        <v>NA</v>
      </c>
      <c r="CP18" s="10" t="str">
        <f t="shared" si="25"/>
        <v>NA</v>
      </c>
      <c r="CQ18" s="10" t="str">
        <f t="shared" si="26"/>
        <v>NA</v>
      </c>
      <c r="CR18" s="10" t="str">
        <f t="shared" si="27"/>
        <v>NA</v>
      </c>
      <c r="CS18" s="10" t="str">
        <f t="shared" si="28"/>
        <v>NA</v>
      </c>
    </row>
    <row r="19" spans="1:97" s="12" customFormat="1" ht="25" customHeight="1" x14ac:dyDescent="0.2">
      <c r="A19" s="41" t="s">
        <v>122</v>
      </c>
      <c r="B19" s="40" t="s">
        <v>123</v>
      </c>
      <c r="C19" s="9" t="s">
        <v>124</v>
      </c>
      <c r="D19" s="9" t="s">
        <v>2832</v>
      </c>
      <c r="E19" s="9">
        <v>532</v>
      </c>
      <c r="F19" s="9">
        <v>522</v>
      </c>
      <c r="G19" s="9">
        <v>366</v>
      </c>
      <c r="H19" s="9">
        <v>0</v>
      </c>
      <c r="I19" s="9">
        <v>30.09</v>
      </c>
      <c r="J19" s="9" t="s">
        <v>94</v>
      </c>
      <c r="K19" s="9" t="s">
        <v>94</v>
      </c>
      <c r="L19" s="9">
        <v>495.22</v>
      </c>
      <c r="M19" s="9" t="s">
        <v>94</v>
      </c>
      <c r="N19" s="9">
        <v>34.21</v>
      </c>
      <c r="O19" s="9">
        <v>13.103</v>
      </c>
      <c r="P19" s="9" t="s">
        <v>94</v>
      </c>
      <c r="Q19" s="9">
        <v>18.04</v>
      </c>
      <c r="R19" s="9">
        <v>277.02999999999997</v>
      </c>
      <c r="S19" s="9" t="s">
        <v>94</v>
      </c>
      <c r="T19" s="9" t="s">
        <v>94</v>
      </c>
      <c r="U19" s="9" t="s">
        <v>94</v>
      </c>
      <c r="V19" s="9" t="s">
        <v>94</v>
      </c>
      <c r="W19" s="9" t="s">
        <v>94</v>
      </c>
      <c r="X19" s="9">
        <v>29.62</v>
      </c>
      <c r="Y19" s="9">
        <v>10.199999999999999</v>
      </c>
      <c r="Z19" s="9" t="s">
        <v>94</v>
      </c>
      <c r="AA19" s="9" t="s">
        <v>94</v>
      </c>
      <c r="AB19" s="9" t="s">
        <v>94</v>
      </c>
      <c r="AC19" s="9" t="s">
        <v>95</v>
      </c>
      <c r="AD19" s="9" t="s">
        <v>95</v>
      </c>
      <c r="AE19" s="9" t="s">
        <v>95</v>
      </c>
      <c r="AF19" s="9" t="s">
        <v>95</v>
      </c>
      <c r="AG19" s="13" t="s">
        <v>95</v>
      </c>
      <c r="AH19" s="9" t="s">
        <v>95</v>
      </c>
      <c r="AI19" s="9" t="s">
        <v>95</v>
      </c>
      <c r="AJ19" s="9">
        <v>3.7610000000000001</v>
      </c>
      <c r="AK19" s="9" t="s">
        <v>94</v>
      </c>
      <c r="AL19" s="9" t="s">
        <v>94</v>
      </c>
      <c r="AM19" s="9">
        <v>1.94</v>
      </c>
      <c r="AN19" s="9" t="s">
        <v>94</v>
      </c>
      <c r="AO19" s="9" t="s">
        <v>94</v>
      </c>
      <c r="AP19" s="9">
        <v>5065</v>
      </c>
      <c r="AQ19" s="9">
        <v>120</v>
      </c>
      <c r="AR19" s="9">
        <v>1724</v>
      </c>
      <c r="AS19" s="9">
        <v>2786</v>
      </c>
      <c r="AT19" s="9">
        <v>95.86</v>
      </c>
      <c r="AU19" s="9">
        <v>92.18</v>
      </c>
      <c r="AV19" s="9">
        <v>101.03</v>
      </c>
      <c r="AW19" s="9">
        <v>69</v>
      </c>
      <c r="AX19" s="9">
        <v>83.5</v>
      </c>
      <c r="AY19" s="9">
        <v>51.46</v>
      </c>
      <c r="AZ19" s="9">
        <v>68</v>
      </c>
      <c r="BA19" s="9">
        <v>70</v>
      </c>
      <c r="BB19" s="9">
        <v>122.4</v>
      </c>
      <c r="BC19" s="9">
        <v>700</v>
      </c>
      <c r="BD19" s="9">
        <v>96.8</v>
      </c>
      <c r="BE19" s="9">
        <v>600</v>
      </c>
      <c r="BF19" s="10">
        <f t="shared" si="0"/>
        <v>0.70114942528735635</v>
      </c>
      <c r="BG19" s="10" t="str">
        <f t="shared" si="1"/>
        <v>NA</v>
      </c>
      <c r="BH19" s="11">
        <f t="shared" si="31"/>
        <v>0</v>
      </c>
      <c r="BI19" s="10">
        <f t="shared" si="3"/>
        <v>2.46296992481203E-2</v>
      </c>
      <c r="BJ19" s="10" t="str">
        <f t="shared" si="4"/>
        <v>NA</v>
      </c>
      <c r="BK19" s="10">
        <f t="shared" si="4"/>
        <v>3.4559386973180076E-2</v>
      </c>
      <c r="BL19" s="10" t="str">
        <f t="shared" si="5"/>
        <v>NA</v>
      </c>
      <c r="BM19" s="10" t="str">
        <f t="shared" si="6"/>
        <v>NA</v>
      </c>
      <c r="BN19" s="10">
        <f t="shared" si="7"/>
        <v>6.908040870724122E-2</v>
      </c>
      <c r="BO19" s="10" t="str">
        <f t="shared" si="8"/>
        <v>NA</v>
      </c>
      <c r="BP19" s="10">
        <f t="shared" si="9"/>
        <v>6.0760873955009891E-2</v>
      </c>
      <c r="BQ19" s="10" t="str">
        <f t="shared" si="10"/>
        <v>NA</v>
      </c>
      <c r="BR19" s="10">
        <f t="shared" si="11"/>
        <v>0.53070881226053634</v>
      </c>
      <c r="BS19" s="10" t="str">
        <f t="shared" si="12"/>
        <v>NA</v>
      </c>
      <c r="BT19" s="10" t="str">
        <f t="shared" si="13"/>
        <v>NA</v>
      </c>
      <c r="BU19" s="10">
        <f t="shared" si="14"/>
        <v>5.6743295019157092E-2</v>
      </c>
      <c r="BV19" s="10" t="str">
        <f t="shared" si="15"/>
        <v>NA</v>
      </c>
      <c r="BW19" s="10">
        <f t="shared" si="16"/>
        <v>1.9540229885057471E-2</v>
      </c>
      <c r="BX19" s="10" t="str">
        <f t="shared" si="17"/>
        <v>NA</v>
      </c>
      <c r="BY19" s="9">
        <v>3.7610000000000001</v>
      </c>
      <c r="BZ19" s="9">
        <v>1.94</v>
      </c>
      <c r="CA19" s="9" t="s">
        <v>94</v>
      </c>
      <c r="CB19" s="9" t="s">
        <v>94</v>
      </c>
      <c r="CC19" s="9" t="str">
        <f>IF(AK19="NA", "NA",IF(AL19="NA", "NA", AK19/AL19))</f>
        <v>NA</v>
      </c>
      <c r="CD19" s="12">
        <v>0</v>
      </c>
      <c r="CE19" s="12">
        <v>0</v>
      </c>
      <c r="CF19" s="12">
        <v>0</v>
      </c>
      <c r="CG19" s="12">
        <v>0</v>
      </c>
      <c r="CH19" s="10">
        <f t="shared" si="19"/>
        <v>0.308584686774942</v>
      </c>
      <c r="CI19" s="10">
        <f t="shared" si="29"/>
        <v>6.9605568445475635E-2</v>
      </c>
      <c r="CJ19" s="10">
        <f t="shared" si="33"/>
        <v>0.34037512339585391</v>
      </c>
      <c r="CK19" s="10">
        <f t="shared" si="20"/>
        <v>0.55004935834155977</v>
      </c>
      <c r="CL19" s="10">
        <f t="shared" si="21"/>
        <v>0.87106196536615899</v>
      </c>
      <c r="CM19" s="10">
        <f t="shared" si="22"/>
        <v>0.183639846743295</v>
      </c>
      <c r="CN19" s="10">
        <f t="shared" si="23"/>
        <v>1.0539328186939287</v>
      </c>
      <c r="CO19" s="10">
        <f t="shared" si="24"/>
        <v>0.81437125748502992</v>
      </c>
      <c r="CP19" s="10">
        <f t="shared" si="25"/>
        <v>0.71979970790736492</v>
      </c>
      <c r="CQ19" s="10">
        <f t="shared" si="26"/>
        <v>0.83832335329341312</v>
      </c>
      <c r="CR19" s="10">
        <f t="shared" si="27"/>
        <v>0.17485714285714288</v>
      </c>
      <c r="CS19" s="10">
        <f t="shared" si="28"/>
        <v>0.16133333333333333</v>
      </c>
    </row>
    <row r="20" spans="1:97" s="12" customFormat="1" ht="25" customHeight="1" x14ac:dyDescent="0.2">
      <c r="A20" s="41" t="s">
        <v>122</v>
      </c>
      <c r="B20" s="40" t="s">
        <v>123</v>
      </c>
      <c r="C20" s="9" t="s">
        <v>125</v>
      </c>
      <c r="D20" s="9" t="s">
        <v>463</v>
      </c>
      <c r="E20" s="9">
        <v>413.33</v>
      </c>
      <c r="F20" s="9">
        <v>412.67</v>
      </c>
      <c r="G20" s="9">
        <v>303.67</v>
      </c>
      <c r="H20" s="9">
        <v>22.98</v>
      </c>
      <c r="I20" s="9">
        <v>24.425000000000001</v>
      </c>
      <c r="J20" s="9" t="s">
        <v>94</v>
      </c>
      <c r="K20" s="9">
        <v>190.33</v>
      </c>
      <c r="L20" s="9">
        <v>393.67</v>
      </c>
      <c r="M20" s="9">
        <v>207.33</v>
      </c>
      <c r="N20" s="9">
        <v>25.706</v>
      </c>
      <c r="O20" s="9">
        <v>8.7360000000000007</v>
      </c>
      <c r="P20" s="9">
        <v>18.55</v>
      </c>
      <c r="Q20" s="9">
        <v>12.532999999999999</v>
      </c>
      <c r="R20" s="9">
        <v>247.25</v>
      </c>
      <c r="S20" s="9">
        <v>37.6</v>
      </c>
      <c r="T20" s="9">
        <v>53.44</v>
      </c>
      <c r="U20" s="9">
        <v>64.48</v>
      </c>
      <c r="V20" s="9">
        <v>50</v>
      </c>
      <c r="W20" s="9">
        <v>20.47</v>
      </c>
      <c r="X20" s="9">
        <v>7.74</v>
      </c>
      <c r="Y20" s="9">
        <v>7.97</v>
      </c>
      <c r="Z20" s="9">
        <v>39.06</v>
      </c>
      <c r="AA20" s="9">
        <v>24.78</v>
      </c>
      <c r="AB20" s="9">
        <v>38.72</v>
      </c>
      <c r="AC20" s="9" t="s">
        <v>95</v>
      </c>
      <c r="AD20" s="9" t="s">
        <v>95</v>
      </c>
      <c r="AE20" s="9" t="s">
        <v>95</v>
      </c>
      <c r="AF20" s="9" t="s">
        <v>95</v>
      </c>
      <c r="AG20" s="13" t="s">
        <v>95</v>
      </c>
      <c r="AH20" s="9" t="s">
        <v>95</v>
      </c>
      <c r="AI20" s="9" t="s">
        <v>95</v>
      </c>
      <c r="AJ20" s="9">
        <v>4.29</v>
      </c>
      <c r="AK20" s="9">
        <v>2.4449999999999998</v>
      </c>
      <c r="AL20" s="9">
        <v>1.4</v>
      </c>
      <c r="AM20" s="9">
        <v>2.11</v>
      </c>
      <c r="AN20" s="9" t="s">
        <v>94</v>
      </c>
      <c r="AO20" s="9" t="s">
        <v>94</v>
      </c>
      <c r="AP20" s="9" t="s">
        <v>94</v>
      </c>
      <c r="AQ20" s="9" t="s">
        <v>94</v>
      </c>
      <c r="AR20" s="9" t="s">
        <v>94</v>
      </c>
      <c r="AS20" s="9" t="s">
        <v>94</v>
      </c>
      <c r="AT20" s="9">
        <v>40.659999999999997</v>
      </c>
      <c r="AU20" s="9">
        <v>42.47</v>
      </c>
      <c r="AV20" s="9">
        <v>42.47</v>
      </c>
      <c r="AW20" s="9">
        <v>26.87</v>
      </c>
      <c r="AX20" s="9">
        <v>36.21</v>
      </c>
      <c r="AY20" s="9">
        <v>23.42</v>
      </c>
      <c r="AZ20" s="9">
        <v>30.739000000000001</v>
      </c>
      <c r="BA20" s="9">
        <v>30.359000000000002</v>
      </c>
      <c r="BB20" s="9" t="s">
        <v>94</v>
      </c>
      <c r="BC20" s="9" t="s">
        <v>94</v>
      </c>
      <c r="BD20" s="9" t="s">
        <v>94</v>
      </c>
      <c r="BE20" s="9" t="s">
        <v>94</v>
      </c>
      <c r="BF20" s="10">
        <f t="shared" si="0"/>
        <v>0.73586643080427461</v>
      </c>
      <c r="BG20" s="10">
        <f t="shared" si="1"/>
        <v>0.12949814621852812</v>
      </c>
      <c r="BH20" s="11">
        <f t="shared" si="31"/>
        <v>5.5597222558246444E-2</v>
      </c>
      <c r="BI20" s="10">
        <f t="shared" si="3"/>
        <v>2.1135654319792904E-2</v>
      </c>
      <c r="BJ20" s="10">
        <f t="shared" si="4"/>
        <v>4.4879394188662818E-2</v>
      </c>
      <c r="BK20" s="10">
        <f t="shared" si="4"/>
        <v>3.0370513970000242E-2</v>
      </c>
      <c r="BL20" s="10" t="str">
        <f t="shared" si="5"/>
        <v>NA</v>
      </c>
      <c r="BM20" s="10">
        <f t="shared" si="6"/>
        <v>0.46047951999612907</v>
      </c>
      <c r="BN20" s="10">
        <f t="shared" si="7"/>
        <v>6.5298346330683057E-2</v>
      </c>
      <c r="BO20" s="10">
        <f t="shared" si="8"/>
        <v>0.12398591617228572</v>
      </c>
      <c r="BP20" s="10">
        <f t="shared" si="9"/>
        <v>6.2044351868316104E-2</v>
      </c>
      <c r="BQ20" s="10">
        <f t="shared" si="10"/>
        <v>2.8327593991609159E-3</v>
      </c>
      <c r="BR20" s="10">
        <f t="shared" si="11"/>
        <v>0.59914701819856053</v>
      </c>
      <c r="BS20" s="10">
        <f t="shared" si="12"/>
        <v>9.111396515375482E-2</v>
      </c>
      <c r="BT20" s="10">
        <f t="shared" si="13"/>
        <v>0.4357592349613002</v>
      </c>
      <c r="BU20" s="10">
        <f t="shared" si="14"/>
        <v>1.8755906656650591E-2</v>
      </c>
      <c r="BV20" s="10">
        <f t="shared" si="15"/>
        <v>4.9603799646206405E-2</v>
      </c>
      <c r="BW20" s="10">
        <f t="shared" si="16"/>
        <v>1.9313252720091111E-2</v>
      </c>
      <c r="BX20" s="10">
        <f t="shared" si="17"/>
        <v>9.3827998158334744E-2</v>
      </c>
      <c r="BY20" s="9">
        <v>4.29</v>
      </c>
      <c r="BZ20" s="9">
        <v>2.11</v>
      </c>
      <c r="CA20" s="9" t="s">
        <v>94</v>
      </c>
      <c r="CB20" s="9" t="s">
        <v>94</v>
      </c>
      <c r="CC20" s="9">
        <f>IF(AK20="NA", "NA",IF(AL20="NA", "NA", AK20/AL20))</f>
        <v>1.7464285714285714</v>
      </c>
      <c r="CD20" s="12">
        <v>0</v>
      </c>
      <c r="CE20" s="12">
        <v>0</v>
      </c>
      <c r="CF20" s="12">
        <v>0</v>
      </c>
      <c r="CG20" s="12">
        <v>0</v>
      </c>
      <c r="CH20" s="10" t="str">
        <f t="shared" si="19"/>
        <v>NA</v>
      </c>
      <c r="CI20" s="10" t="str">
        <f t="shared" si="29"/>
        <v>NA</v>
      </c>
      <c r="CJ20" s="10" t="str">
        <f>IF(AP20="NA","NA", IF(AR20="NA","NA",AR20/AP20))</f>
        <v>NA</v>
      </c>
      <c r="CK20" s="10" t="str">
        <f t="shared" si="20"/>
        <v>NA</v>
      </c>
      <c r="CL20" s="10">
        <f t="shared" si="21"/>
        <v>0.89055582882439754</v>
      </c>
      <c r="CM20" s="10">
        <f t="shared" si="22"/>
        <v>9.8529091041267836E-2</v>
      </c>
      <c r="CN20" s="10">
        <f t="shared" si="23"/>
        <v>1.044515494343335</v>
      </c>
      <c r="CO20" s="10">
        <f t="shared" si="24"/>
        <v>0.84890914112123728</v>
      </c>
      <c r="CP20" s="10">
        <f t="shared" si="25"/>
        <v>0.66084604033448113</v>
      </c>
      <c r="CQ20" s="10">
        <f t="shared" si="26"/>
        <v>0.83841480254073464</v>
      </c>
      <c r="CR20" s="10" t="str">
        <f t="shared" si="27"/>
        <v>NA</v>
      </c>
      <c r="CS20" s="10" t="str">
        <f t="shared" si="28"/>
        <v>NA</v>
      </c>
    </row>
    <row r="21" spans="1:97" s="12" customFormat="1" ht="25" customHeight="1" x14ac:dyDescent="0.2">
      <c r="A21" s="41" t="s">
        <v>122</v>
      </c>
      <c r="B21" s="40" t="s">
        <v>126</v>
      </c>
      <c r="C21" s="13" t="s">
        <v>127</v>
      </c>
      <c r="D21" s="9" t="s">
        <v>464</v>
      </c>
      <c r="E21" s="9">
        <v>480.53</v>
      </c>
      <c r="F21" s="9">
        <v>456.75</v>
      </c>
      <c r="G21" s="9">
        <v>328.18</v>
      </c>
      <c r="H21" s="9">
        <v>0</v>
      </c>
      <c r="I21" s="9">
        <v>26.59</v>
      </c>
      <c r="J21" s="9">
        <v>208.52</v>
      </c>
      <c r="K21" s="9">
        <v>210.77</v>
      </c>
      <c r="L21" s="9">
        <v>438.32</v>
      </c>
      <c r="M21" s="9">
        <v>231.26</v>
      </c>
      <c r="N21" s="9">
        <v>24.136399999999998</v>
      </c>
      <c r="O21" s="9">
        <v>21.7</v>
      </c>
      <c r="P21" s="9">
        <v>37.39</v>
      </c>
      <c r="Q21" s="9">
        <v>26.54</v>
      </c>
      <c r="R21" s="9">
        <v>265.57</v>
      </c>
      <c r="S21" s="9">
        <v>26.85</v>
      </c>
      <c r="T21" s="9" t="s">
        <v>94</v>
      </c>
      <c r="U21" s="9" t="s">
        <v>94</v>
      </c>
      <c r="V21" s="9" t="s">
        <v>94</v>
      </c>
      <c r="W21" s="9">
        <v>21.12</v>
      </c>
      <c r="X21" s="9">
        <v>22.92</v>
      </c>
      <c r="Y21" s="9">
        <v>10.5</v>
      </c>
      <c r="Z21" s="9" t="s">
        <v>128</v>
      </c>
      <c r="AA21" s="9" t="s">
        <v>94</v>
      </c>
      <c r="AB21" s="9" t="s">
        <v>94</v>
      </c>
      <c r="AC21" s="9" t="s">
        <v>95</v>
      </c>
      <c r="AD21" s="9" t="s">
        <v>95</v>
      </c>
      <c r="AE21" s="9" t="s">
        <v>95</v>
      </c>
      <c r="AF21" s="9" t="s">
        <v>95</v>
      </c>
      <c r="AG21" s="13" t="s">
        <v>95</v>
      </c>
      <c r="AH21" s="9" t="s">
        <v>95</v>
      </c>
      <c r="AI21" s="9" t="s">
        <v>96</v>
      </c>
      <c r="AJ21" s="9">
        <v>4.7990000000000004</v>
      </c>
      <c r="AK21" s="9">
        <v>2.48</v>
      </c>
      <c r="AL21" s="9">
        <v>1.9330000000000001</v>
      </c>
      <c r="AM21" s="9">
        <v>2.14</v>
      </c>
      <c r="AN21" s="9" t="s">
        <v>94</v>
      </c>
      <c r="AO21" s="9" t="s">
        <v>94</v>
      </c>
      <c r="AP21" s="9" t="s">
        <v>94</v>
      </c>
      <c r="AQ21" s="9">
        <v>100.22</v>
      </c>
      <c r="AR21" s="9" t="s">
        <v>94</v>
      </c>
      <c r="AS21" s="9" t="s">
        <v>94</v>
      </c>
      <c r="AT21" s="9">
        <v>63.7</v>
      </c>
      <c r="AU21" s="9">
        <v>43.68</v>
      </c>
      <c r="AV21" s="9">
        <v>50.26</v>
      </c>
      <c r="AW21" s="9">
        <v>28.5</v>
      </c>
      <c r="AX21" s="9" t="s">
        <v>94</v>
      </c>
      <c r="AY21" s="9" t="s">
        <v>94</v>
      </c>
      <c r="AZ21" s="9" t="s">
        <v>94</v>
      </c>
      <c r="BA21" s="9" t="s">
        <v>94</v>
      </c>
      <c r="BB21" s="9" t="s">
        <v>94</v>
      </c>
      <c r="BC21" s="9">
        <v>188.92</v>
      </c>
      <c r="BD21" s="9" t="s">
        <v>94</v>
      </c>
      <c r="BE21" s="9" t="s">
        <v>94</v>
      </c>
      <c r="BF21" s="10">
        <f t="shared" si="0"/>
        <v>0.71851122058018613</v>
      </c>
      <c r="BG21" s="10" t="str">
        <f t="shared" si="1"/>
        <v>NA</v>
      </c>
      <c r="BH21" s="11">
        <f t="shared" si="31"/>
        <v>0</v>
      </c>
      <c r="BI21" s="10">
        <f t="shared" si="3"/>
        <v>4.5158470855097499E-2</v>
      </c>
      <c r="BJ21" s="10">
        <f t="shared" si="4"/>
        <v>7.7809918215303947E-2</v>
      </c>
      <c r="BK21" s="10">
        <f t="shared" si="4"/>
        <v>5.8106185002736725E-2</v>
      </c>
      <c r="BL21" s="10">
        <f t="shared" si="5"/>
        <v>0.43393752731359131</v>
      </c>
      <c r="BM21" s="10">
        <f t="shared" si="6"/>
        <v>0.43861985724096314</v>
      </c>
      <c r="BN21" s="10">
        <f t="shared" si="7"/>
        <v>5.5065705420697206E-2</v>
      </c>
      <c r="BO21" s="10">
        <f t="shared" si="8"/>
        <v>0.1043691083628816</v>
      </c>
      <c r="BP21" s="10">
        <f t="shared" si="9"/>
        <v>6.0663442233984302E-2</v>
      </c>
      <c r="BQ21" s="10" t="str">
        <f t="shared" si="10"/>
        <v>NA</v>
      </c>
      <c r="BR21" s="10">
        <f t="shared" si="11"/>
        <v>0.58143404488232076</v>
      </c>
      <c r="BS21" s="10">
        <f t="shared" si="12"/>
        <v>5.8784893267651891E-2</v>
      </c>
      <c r="BT21" s="10" t="str">
        <f t="shared" si="13"/>
        <v>NA</v>
      </c>
      <c r="BU21" s="10">
        <f t="shared" si="14"/>
        <v>5.0180623973727426E-2</v>
      </c>
      <c r="BV21" s="10">
        <f t="shared" si="15"/>
        <v>4.6239737274220032E-2</v>
      </c>
      <c r="BW21" s="10">
        <f t="shared" si="16"/>
        <v>2.2988505747126436E-2</v>
      </c>
      <c r="BX21" s="10" t="str">
        <f t="shared" si="17"/>
        <v>NA</v>
      </c>
      <c r="BY21" s="9">
        <v>4.7990000000000004</v>
      </c>
      <c r="BZ21" s="9">
        <v>2.14</v>
      </c>
      <c r="CA21" s="9" t="s">
        <v>94</v>
      </c>
      <c r="CB21" s="9" t="s">
        <v>94</v>
      </c>
      <c r="CC21" s="9">
        <f>IF(AK21="NA", "NA",IF(AL21="NA", "NA", AK21/AL21))</f>
        <v>1.2829798241076047</v>
      </c>
      <c r="CD21" s="12">
        <v>0</v>
      </c>
      <c r="CE21" s="12">
        <v>0</v>
      </c>
      <c r="CF21" s="12">
        <v>0</v>
      </c>
      <c r="CG21" s="12">
        <v>0</v>
      </c>
      <c r="CH21" s="10" t="str">
        <f t="shared" si="19"/>
        <v>NA</v>
      </c>
      <c r="CI21" s="10" t="str">
        <f t="shared" si="29"/>
        <v>NA</v>
      </c>
      <c r="CJ21" s="10" t="str">
        <f t="shared" si="33"/>
        <v>NA</v>
      </c>
      <c r="CK21" s="10" t="str">
        <f t="shared" si="20"/>
        <v>NA</v>
      </c>
      <c r="CL21" s="10" t="str">
        <f t="shared" si="21"/>
        <v>NA</v>
      </c>
      <c r="CM21" s="10">
        <f t="shared" si="22"/>
        <v>0.13946360153256707</v>
      </c>
      <c r="CN21" s="10">
        <f t="shared" si="23"/>
        <v>0.78901098901098898</v>
      </c>
      <c r="CO21" s="10" t="str">
        <f t="shared" si="24"/>
        <v>NA</v>
      </c>
      <c r="CP21" s="10">
        <f>IF(AT21="NA","NA", IF(AW21="NA","NA",AW21/AT21))</f>
        <v>0.44740973312401883</v>
      </c>
      <c r="CQ21" s="10" t="str">
        <f t="shared" si="26"/>
        <v>NA</v>
      </c>
      <c r="CR21" s="10" t="str">
        <f t="shared" si="27"/>
        <v>NA</v>
      </c>
      <c r="CS21" s="10" t="str">
        <f t="shared" si="28"/>
        <v>NA</v>
      </c>
    </row>
    <row r="22" spans="1:97" s="12" customFormat="1" ht="25" customHeight="1" x14ac:dyDescent="0.2">
      <c r="A22" s="41" t="s">
        <v>122</v>
      </c>
      <c r="B22" s="40" t="s">
        <v>129</v>
      </c>
      <c r="C22" s="9" t="s">
        <v>130</v>
      </c>
      <c r="D22" s="9" t="s">
        <v>2833</v>
      </c>
      <c r="E22" s="9">
        <v>750</v>
      </c>
      <c r="F22" s="9" t="s">
        <v>94</v>
      </c>
      <c r="G22" s="9" t="s">
        <v>94</v>
      </c>
      <c r="H22" s="9" t="s">
        <v>94</v>
      </c>
      <c r="I22" s="9" t="s">
        <v>94</v>
      </c>
      <c r="J22" s="9" t="s">
        <v>94</v>
      </c>
      <c r="K22" s="9" t="s">
        <v>94</v>
      </c>
      <c r="L22" s="9" t="s">
        <v>94</v>
      </c>
      <c r="M22" s="9" t="s">
        <v>94</v>
      </c>
      <c r="N22" s="9" t="s">
        <v>94</v>
      </c>
      <c r="O22" s="9" t="s">
        <v>94</v>
      </c>
      <c r="P22" s="9" t="s">
        <v>94</v>
      </c>
      <c r="Q22" s="9" t="s">
        <v>94</v>
      </c>
      <c r="R22" s="9" t="s">
        <v>94</v>
      </c>
      <c r="S22" s="9" t="s">
        <v>94</v>
      </c>
      <c r="T22" s="9" t="s">
        <v>94</v>
      </c>
      <c r="U22" s="9" t="s">
        <v>94</v>
      </c>
      <c r="V22" s="9" t="s">
        <v>94</v>
      </c>
      <c r="W22" s="9" t="s">
        <v>94</v>
      </c>
      <c r="X22" s="9" t="s">
        <v>94</v>
      </c>
      <c r="Y22" s="9" t="s">
        <v>94</v>
      </c>
      <c r="Z22" s="9" t="s">
        <v>94</v>
      </c>
      <c r="AA22" s="9" t="s">
        <v>94</v>
      </c>
      <c r="AB22" s="9" t="s">
        <v>94</v>
      </c>
      <c r="AC22" s="9" t="s">
        <v>94</v>
      </c>
      <c r="AD22" s="9" t="s">
        <v>94</v>
      </c>
      <c r="AE22" s="9" t="s">
        <v>94</v>
      </c>
      <c r="AF22" s="9" t="s">
        <v>94</v>
      </c>
      <c r="AG22" s="9" t="s">
        <v>94</v>
      </c>
      <c r="AH22" s="9" t="s">
        <v>94</v>
      </c>
      <c r="AI22" s="9" t="s">
        <v>94</v>
      </c>
      <c r="AJ22" s="9" t="s">
        <v>94</v>
      </c>
      <c r="AK22" s="9" t="s">
        <v>94</v>
      </c>
      <c r="AL22" s="9" t="s">
        <v>94</v>
      </c>
      <c r="AM22" s="9" t="s">
        <v>94</v>
      </c>
      <c r="AN22" s="9" t="s">
        <v>94</v>
      </c>
      <c r="AO22" s="9" t="s">
        <v>94</v>
      </c>
      <c r="AP22" s="9">
        <v>6440</v>
      </c>
      <c r="AQ22" s="9">
        <v>375</v>
      </c>
      <c r="AR22" s="9">
        <v>2625</v>
      </c>
      <c r="AS22" s="9">
        <v>2710</v>
      </c>
      <c r="AT22" s="9">
        <v>170</v>
      </c>
      <c r="AU22" s="9" t="s">
        <v>94</v>
      </c>
      <c r="AV22" s="9">
        <v>163</v>
      </c>
      <c r="AW22" s="9">
        <v>106</v>
      </c>
      <c r="AX22" s="9">
        <v>123</v>
      </c>
      <c r="AY22" s="9" t="s">
        <v>94</v>
      </c>
      <c r="AZ22" s="9">
        <v>109</v>
      </c>
      <c r="BA22" s="9">
        <v>99</v>
      </c>
      <c r="BB22" s="9" t="s">
        <v>94</v>
      </c>
      <c r="BC22" s="9">
        <v>1131</v>
      </c>
      <c r="BD22" s="9" t="s">
        <v>94</v>
      </c>
      <c r="BE22" s="9">
        <v>801</v>
      </c>
      <c r="BF22" s="10" t="str">
        <f t="shared" si="0"/>
        <v>NA</v>
      </c>
      <c r="BG22" s="10" t="str">
        <f t="shared" si="1"/>
        <v>NA</v>
      </c>
      <c r="BH22" s="11" t="str">
        <f t="shared" si="31"/>
        <v>NA</v>
      </c>
      <c r="BI22" s="10" t="str">
        <f t="shared" si="3"/>
        <v>NA</v>
      </c>
      <c r="BJ22" s="10" t="str">
        <f t="shared" si="4"/>
        <v>NA</v>
      </c>
      <c r="BK22" s="10" t="str">
        <f t="shared" si="4"/>
        <v>NA</v>
      </c>
      <c r="BL22" s="10" t="str">
        <f t="shared" si="5"/>
        <v>NA</v>
      </c>
      <c r="BM22" s="10" t="str">
        <f t="shared" si="6"/>
        <v>NA</v>
      </c>
      <c r="BN22" s="10" t="str">
        <f t="shared" si="7"/>
        <v>NA</v>
      </c>
      <c r="BO22" s="10" t="str">
        <f t="shared" si="8"/>
        <v>NA</v>
      </c>
      <c r="BP22" s="10" t="str">
        <f t="shared" si="9"/>
        <v>NA</v>
      </c>
      <c r="BQ22" s="10" t="str">
        <f t="shared" si="10"/>
        <v>NA</v>
      </c>
      <c r="BR22" s="10" t="str">
        <f t="shared" si="11"/>
        <v>NA</v>
      </c>
      <c r="BS22" s="10" t="str">
        <f t="shared" si="12"/>
        <v>NA</v>
      </c>
      <c r="BT22" s="10" t="str">
        <f t="shared" si="13"/>
        <v>NA</v>
      </c>
      <c r="BU22" s="10" t="str">
        <f t="shared" si="14"/>
        <v>NA</v>
      </c>
      <c r="BV22" s="10" t="str">
        <f t="shared" si="15"/>
        <v>NA</v>
      </c>
      <c r="BW22" s="10" t="str">
        <f t="shared" si="16"/>
        <v>NA</v>
      </c>
      <c r="BX22" s="10" t="str">
        <f t="shared" si="17"/>
        <v>NA</v>
      </c>
      <c r="BY22" s="9">
        <v>0</v>
      </c>
      <c r="BZ22" s="9">
        <v>0</v>
      </c>
      <c r="CA22" s="9">
        <v>0</v>
      </c>
      <c r="CB22" s="9">
        <v>0</v>
      </c>
      <c r="CC22" s="9" t="str">
        <f>IF(AK22="NA", "NA",IF(AL22="NA", "NA", AK22/AL22))</f>
        <v>NA</v>
      </c>
      <c r="CD22" s="12">
        <v>0</v>
      </c>
      <c r="CE22" s="12">
        <v>0</v>
      </c>
      <c r="CF22" s="12">
        <v>0</v>
      </c>
      <c r="CG22" s="12">
        <v>0</v>
      </c>
      <c r="CH22" s="10">
        <f t="shared" si="19"/>
        <v>0.2857142857142857</v>
      </c>
      <c r="CI22" s="10">
        <f t="shared" si="29"/>
        <v>0.14285714285714285</v>
      </c>
      <c r="CJ22" s="10">
        <f t="shared" si="33"/>
        <v>0.40760869565217389</v>
      </c>
      <c r="CK22" s="10">
        <f t="shared" si="20"/>
        <v>0.42080745341614906</v>
      </c>
      <c r="CL22" s="10">
        <f t="shared" si="21"/>
        <v>0.72352941176470587</v>
      </c>
      <c r="CM22" s="10" t="str">
        <f t="shared" si="22"/>
        <v>NA</v>
      </c>
      <c r="CN22" s="10">
        <f t="shared" si="23"/>
        <v>0.95882352941176474</v>
      </c>
      <c r="CO22" s="10">
        <f t="shared" si="24"/>
        <v>0.88617886178861793</v>
      </c>
      <c r="CP22" s="10">
        <f t="shared" si="25"/>
        <v>0.62352941176470589</v>
      </c>
      <c r="CQ22" s="10">
        <f t="shared" si="26"/>
        <v>0.80487804878048785</v>
      </c>
      <c r="CR22" s="10" t="str">
        <f t="shared" si="27"/>
        <v>NA</v>
      </c>
      <c r="CS22" s="10" t="str">
        <f t="shared" si="28"/>
        <v>NA</v>
      </c>
    </row>
    <row r="23" spans="1:97" s="12" customFormat="1" ht="25" customHeight="1" x14ac:dyDescent="0.2">
      <c r="A23" s="41" t="s">
        <v>122</v>
      </c>
      <c r="B23" s="40" t="s">
        <v>129</v>
      </c>
      <c r="C23" s="9" t="s">
        <v>131</v>
      </c>
      <c r="D23" s="9" t="s">
        <v>2849</v>
      </c>
      <c r="E23" s="9">
        <v>807.5</v>
      </c>
      <c r="F23" s="9">
        <v>755</v>
      </c>
      <c r="G23" s="9">
        <v>382.5</v>
      </c>
      <c r="H23" s="9">
        <v>0</v>
      </c>
      <c r="I23" s="9">
        <v>60.27</v>
      </c>
      <c r="J23" s="9" t="s">
        <v>94</v>
      </c>
      <c r="K23" s="12" t="s">
        <v>94</v>
      </c>
      <c r="L23" s="14">
        <v>747.5</v>
      </c>
      <c r="M23" s="14" t="s">
        <v>94</v>
      </c>
      <c r="N23" s="9">
        <v>56.25</v>
      </c>
      <c r="O23" s="9" t="s">
        <v>94</v>
      </c>
      <c r="P23" s="9" t="s">
        <v>94</v>
      </c>
      <c r="Q23" s="9" t="s">
        <v>94</v>
      </c>
      <c r="R23" s="9">
        <v>245</v>
      </c>
      <c r="S23" s="9">
        <v>63.15</v>
      </c>
      <c r="T23" s="9">
        <v>180</v>
      </c>
      <c r="U23" s="9">
        <v>212.5</v>
      </c>
      <c r="V23" s="9">
        <v>84.2</v>
      </c>
      <c r="W23" s="9" t="s">
        <v>94</v>
      </c>
      <c r="X23" s="9" t="s">
        <v>94</v>
      </c>
      <c r="Y23" s="9">
        <v>33.299999999999997</v>
      </c>
      <c r="Z23" s="9">
        <v>187.5</v>
      </c>
      <c r="AA23" s="9">
        <v>82.73</v>
      </c>
      <c r="AB23" s="9">
        <v>135</v>
      </c>
      <c r="AC23" s="9" t="s">
        <v>95</v>
      </c>
      <c r="AD23" s="9" t="s">
        <v>95</v>
      </c>
      <c r="AE23" s="9" t="s">
        <v>95</v>
      </c>
      <c r="AF23" s="9" t="s">
        <v>95</v>
      </c>
      <c r="AG23" s="13" t="s">
        <v>96</v>
      </c>
      <c r="AH23" s="9" t="s">
        <v>95</v>
      </c>
      <c r="AI23" s="9" t="s">
        <v>95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 t="s">
        <v>94</v>
      </c>
      <c r="AQ23" s="9" t="s">
        <v>94</v>
      </c>
      <c r="AR23" s="9" t="s">
        <v>94</v>
      </c>
      <c r="AS23" s="9" t="s">
        <v>94</v>
      </c>
      <c r="AT23" s="9">
        <v>154.52000000000001</v>
      </c>
      <c r="AU23" s="9">
        <v>165.69</v>
      </c>
      <c r="AV23" s="9">
        <v>139.82</v>
      </c>
      <c r="AW23" s="9">
        <v>97.320999999999998</v>
      </c>
      <c r="AX23" s="9">
        <v>123.9</v>
      </c>
      <c r="AY23" s="9">
        <v>70.900000000000006</v>
      </c>
      <c r="AZ23" s="9">
        <v>108.26</v>
      </c>
      <c r="BA23" s="9">
        <v>78.819999999999993</v>
      </c>
      <c r="BB23" s="9" t="s">
        <v>94</v>
      </c>
      <c r="BC23" s="9" t="s">
        <v>94</v>
      </c>
      <c r="BD23" s="9" t="s">
        <v>94</v>
      </c>
      <c r="BE23" s="9" t="s">
        <v>94</v>
      </c>
      <c r="BF23" s="10">
        <f t="shared" si="0"/>
        <v>0.50662251655629142</v>
      </c>
      <c r="BG23" s="10">
        <f t="shared" si="1"/>
        <v>0.23841059602649006</v>
      </c>
      <c r="BH23" s="11">
        <f t="shared" si="31"/>
        <v>0</v>
      </c>
      <c r="BI23" s="10" t="str">
        <f t="shared" si="3"/>
        <v>NA</v>
      </c>
      <c r="BJ23" s="10" t="str">
        <f t="shared" ref="BJ23:BK54" si="34">IF(E23="NA", "NA",IF(P23="NA", "NA", P23/E23))</f>
        <v>NA</v>
      </c>
      <c r="BK23" s="10" t="str">
        <f t="shared" si="34"/>
        <v>NA</v>
      </c>
      <c r="BL23" s="10" t="str">
        <f t="shared" si="5"/>
        <v>NA</v>
      </c>
      <c r="BM23" s="10" t="str">
        <f t="shared" si="6"/>
        <v>NA</v>
      </c>
      <c r="BN23" s="10">
        <f t="shared" si="7"/>
        <v>7.5250836120401343E-2</v>
      </c>
      <c r="BO23" s="10" t="str">
        <f t="shared" si="8"/>
        <v>NA</v>
      </c>
      <c r="BP23" s="10">
        <f t="shared" si="9"/>
        <v>8.0628762541806023E-2</v>
      </c>
      <c r="BQ23" s="10">
        <f t="shared" si="10"/>
        <v>1.1894583481103048E-2</v>
      </c>
      <c r="BR23" s="10">
        <f t="shared" si="11"/>
        <v>0.32450331125827814</v>
      </c>
      <c r="BS23" s="10">
        <f t="shared" si="12"/>
        <v>8.3642384105960269E-2</v>
      </c>
      <c r="BT23" s="10">
        <f t="shared" si="13"/>
        <v>0.61729174855635205</v>
      </c>
      <c r="BU23" s="10" t="str">
        <f t="shared" si="14"/>
        <v>NA</v>
      </c>
      <c r="BV23" s="10" t="str">
        <f t="shared" si="15"/>
        <v>NA</v>
      </c>
      <c r="BW23" s="10">
        <f t="shared" si="16"/>
        <v>4.4105960264900657E-2</v>
      </c>
      <c r="BX23" s="10">
        <f t="shared" si="17"/>
        <v>0.17880794701986755</v>
      </c>
      <c r="BY23" s="9">
        <v>0</v>
      </c>
      <c r="BZ23" s="9">
        <v>0</v>
      </c>
      <c r="CA23" s="9">
        <v>0</v>
      </c>
      <c r="CB23" s="9">
        <v>0</v>
      </c>
      <c r="CC23" s="9" t="s">
        <v>94</v>
      </c>
      <c r="CD23" s="12">
        <v>0</v>
      </c>
      <c r="CE23" s="12">
        <v>0</v>
      </c>
      <c r="CF23" s="12">
        <v>0</v>
      </c>
      <c r="CG23" s="12">
        <v>0</v>
      </c>
      <c r="CH23" s="10" t="str">
        <f t="shared" si="19"/>
        <v>NA</v>
      </c>
      <c r="CI23" s="10" t="str">
        <f t="shared" si="29"/>
        <v>NA</v>
      </c>
      <c r="CJ23" s="10" t="str">
        <f t="shared" si="33"/>
        <v>NA</v>
      </c>
      <c r="CK23" s="10" t="str">
        <f t="shared" si="20"/>
        <v>NA</v>
      </c>
      <c r="CL23" s="10">
        <f t="shared" si="21"/>
        <v>0.8018379497799637</v>
      </c>
      <c r="CM23" s="10">
        <f t="shared" si="22"/>
        <v>0.20466225165562915</v>
      </c>
      <c r="CN23" s="10">
        <f t="shared" si="23"/>
        <v>0.90486668392441094</v>
      </c>
      <c r="CO23" s="10">
        <f t="shared" si="24"/>
        <v>0.87376916868442289</v>
      </c>
      <c r="CP23" s="10">
        <f t="shared" si="25"/>
        <v>0.62982785399948227</v>
      </c>
      <c r="CQ23" s="10">
        <f t="shared" si="26"/>
        <v>0.63615819209039537</v>
      </c>
      <c r="CR23" s="10" t="str">
        <f t="shared" si="27"/>
        <v>NA</v>
      </c>
      <c r="CS23" s="10" t="str">
        <f t="shared" si="28"/>
        <v>NA</v>
      </c>
    </row>
    <row r="24" spans="1:97" s="12" customFormat="1" ht="25" customHeight="1" x14ac:dyDescent="0.2">
      <c r="A24" s="41" t="s">
        <v>122</v>
      </c>
      <c r="B24" s="40" t="s">
        <v>129</v>
      </c>
      <c r="C24" s="9" t="s">
        <v>132</v>
      </c>
      <c r="D24" s="9" t="s">
        <v>133</v>
      </c>
      <c r="E24" s="9">
        <v>421.36</v>
      </c>
      <c r="F24" s="9">
        <v>384.83</v>
      </c>
      <c r="G24" s="9">
        <v>191.85</v>
      </c>
      <c r="H24" s="9">
        <v>0</v>
      </c>
      <c r="I24" s="9">
        <v>17.41</v>
      </c>
      <c r="J24" s="9" t="s">
        <v>94</v>
      </c>
      <c r="K24" s="12" t="s">
        <v>94</v>
      </c>
      <c r="L24" s="9">
        <v>386.89</v>
      </c>
      <c r="M24" s="9" t="s">
        <v>94</v>
      </c>
      <c r="N24" s="9">
        <v>34.6</v>
      </c>
      <c r="O24" s="9">
        <v>20.309000000000001</v>
      </c>
      <c r="P24" s="9" t="s">
        <v>94</v>
      </c>
      <c r="Q24" s="9" t="s">
        <v>94</v>
      </c>
      <c r="R24" s="9">
        <v>123.49</v>
      </c>
      <c r="S24" s="9">
        <v>43.098999999999997</v>
      </c>
      <c r="T24" s="9" t="s">
        <v>94</v>
      </c>
      <c r="U24" s="9">
        <v>96.32</v>
      </c>
      <c r="V24" s="9">
        <v>60.35</v>
      </c>
      <c r="W24" s="9">
        <v>27.35</v>
      </c>
      <c r="X24" s="9" t="s">
        <v>94</v>
      </c>
      <c r="Y24" s="9" t="s">
        <v>94</v>
      </c>
      <c r="Z24" s="9">
        <v>74.3</v>
      </c>
      <c r="AA24" s="9">
        <v>47.287999999999997</v>
      </c>
      <c r="AB24" s="9">
        <v>81.47</v>
      </c>
      <c r="AC24" s="9" t="s">
        <v>95</v>
      </c>
      <c r="AD24" s="9" t="s">
        <v>95</v>
      </c>
      <c r="AE24" s="9" t="s">
        <v>95</v>
      </c>
      <c r="AF24" s="9" t="s">
        <v>95</v>
      </c>
      <c r="AG24" s="9" t="s">
        <v>95</v>
      </c>
      <c r="AH24" s="9" t="s">
        <v>95</v>
      </c>
      <c r="AI24" s="9" t="s">
        <v>95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3715</v>
      </c>
      <c r="AQ24" s="9">
        <v>164.44</v>
      </c>
      <c r="AR24" s="9">
        <v>1605.56</v>
      </c>
      <c r="AS24" s="9">
        <v>1545</v>
      </c>
      <c r="AT24" s="9">
        <v>58.4</v>
      </c>
      <c r="AU24" s="9">
        <v>72.650000000000006</v>
      </c>
      <c r="AV24" s="9">
        <v>52.85</v>
      </c>
      <c r="AW24" s="9" t="s">
        <v>94</v>
      </c>
      <c r="AX24" s="9" t="s">
        <v>94</v>
      </c>
      <c r="AY24" s="9" t="s">
        <v>94</v>
      </c>
      <c r="AZ24" s="9" t="s">
        <v>94</v>
      </c>
      <c r="BA24" s="9" t="s">
        <v>94</v>
      </c>
      <c r="BB24" s="9" t="s">
        <v>94</v>
      </c>
      <c r="BC24" s="9" t="s">
        <v>94</v>
      </c>
      <c r="BD24" s="9" t="s">
        <v>94</v>
      </c>
      <c r="BE24" s="9" t="s">
        <v>94</v>
      </c>
      <c r="BF24" s="10">
        <f t="shared" si="0"/>
        <v>0.4985318192448614</v>
      </c>
      <c r="BG24" s="10" t="str">
        <f t="shared" si="1"/>
        <v>NA</v>
      </c>
      <c r="BH24" s="11">
        <f t="shared" si="31"/>
        <v>0</v>
      </c>
      <c r="BI24" s="10">
        <f t="shared" si="3"/>
        <v>4.8198689956331878E-2</v>
      </c>
      <c r="BJ24" s="10" t="str">
        <f t="shared" si="34"/>
        <v>NA</v>
      </c>
      <c r="BK24" s="10" t="str">
        <f t="shared" si="34"/>
        <v>NA</v>
      </c>
      <c r="BL24" s="10" t="str">
        <f t="shared" si="5"/>
        <v>NA</v>
      </c>
      <c r="BM24" s="10" t="str">
        <f t="shared" si="6"/>
        <v>NA</v>
      </c>
      <c r="BN24" s="10">
        <f t="shared" si="7"/>
        <v>8.9431104448292803E-2</v>
      </c>
      <c r="BO24" s="10" t="str">
        <f t="shared" si="8"/>
        <v>NA</v>
      </c>
      <c r="BP24" s="10">
        <f t="shared" si="9"/>
        <v>4.4999870764299933E-2</v>
      </c>
      <c r="BQ24" s="10">
        <f t="shared" si="10"/>
        <v>9.8947119039782157E-3</v>
      </c>
      <c r="BR24" s="10">
        <f t="shared" si="11"/>
        <v>0.32089494062313229</v>
      </c>
      <c r="BS24" s="10">
        <f t="shared" si="12"/>
        <v>0.11199490684198217</v>
      </c>
      <c r="BT24" s="10">
        <f t="shared" si="13"/>
        <v>0.63949447942976489</v>
      </c>
      <c r="BU24" s="10" t="str">
        <f t="shared" si="14"/>
        <v>NA</v>
      </c>
      <c r="BV24" s="10">
        <f t="shared" si="15"/>
        <v>7.1070342748746212E-2</v>
      </c>
      <c r="BW24" s="10" t="str">
        <f t="shared" si="16"/>
        <v>NA</v>
      </c>
      <c r="BX24" s="10">
        <f t="shared" si="17"/>
        <v>0.21170386924096354</v>
      </c>
      <c r="BY24" s="9">
        <v>0</v>
      </c>
      <c r="BZ24" s="9">
        <v>0</v>
      </c>
      <c r="CA24" s="9">
        <v>0</v>
      </c>
      <c r="CB24" s="9">
        <v>0</v>
      </c>
      <c r="CC24" s="9" t="s">
        <v>94</v>
      </c>
      <c r="CD24" s="12">
        <v>0</v>
      </c>
      <c r="CE24" s="12">
        <v>0</v>
      </c>
      <c r="CF24" s="12">
        <v>0</v>
      </c>
      <c r="CG24" s="12">
        <v>0</v>
      </c>
      <c r="CH24" s="10">
        <f t="shared" si="19"/>
        <v>0.26243802785321013</v>
      </c>
      <c r="CI24" s="10">
        <f t="shared" si="29"/>
        <v>0.10241909364956775</v>
      </c>
      <c r="CJ24" s="10">
        <f t="shared" si="33"/>
        <v>0.43218304172274563</v>
      </c>
      <c r="CK24" s="10">
        <f t="shared" si="20"/>
        <v>0.4158815612382234</v>
      </c>
      <c r="CL24" s="10" t="str">
        <f t="shared" si="21"/>
        <v>NA</v>
      </c>
      <c r="CM24" s="10">
        <f t="shared" si="22"/>
        <v>0.15175532053114363</v>
      </c>
      <c r="CN24" s="10">
        <f t="shared" si="23"/>
        <v>0.90496575342465757</v>
      </c>
      <c r="CO24" s="10" t="str">
        <f t="shared" si="24"/>
        <v>NA</v>
      </c>
      <c r="CP24" s="10" t="str">
        <f t="shared" si="25"/>
        <v>NA</v>
      </c>
      <c r="CQ24" s="10" t="str">
        <f t="shared" si="26"/>
        <v>NA</v>
      </c>
      <c r="CR24" s="10" t="str">
        <f t="shared" si="27"/>
        <v>NA</v>
      </c>
      <c r="CS24" s="10" t="str">
        <f t="shared" si="28"/>
        <v>NA</v>
      </c>
    </row>
    <row r="25" spans="1:97" s="12" customFormat="1" ht="25" customHeight="1" x14ac:dyDescent="0.2">
      <c r="A25" s="41" t="s">
        <v>122</v>
      </c>
      <c r="B25" s="40" t="s">
        <v>134</v>
      </c>
      <c r="C25" s="9" t="s">
        <v>135</v>
      </c>
      <c r="D25" s="9" t="s">
        <v>2834</v>
      </c>
      <c r="E25" s="9" t="s">
        <v>94</v>
      </c>
      <c r="F25" s="9" t="s">
        <v>94</v>
      </c>
      <c r="G25" s="9" t="s">
        <v>94</v>
      </c>
      <c r="H25" s="9" t="s">
        <v>94</v>
      </c>
      <c r="I25" s="9" t="s">
        <v>94</v>
      </c>
      <c r="J25" s="9" t="s">
        <v>94</v>
      </c>
      <c r="K25" s="12" t="s">
        <v>94</v>
      </c>
      <c r="L25" s="9" t="s">
        <v>94</v>
      </c>
      <c r="M25" s="9" t="s">
        <v>94</v>
      </c>
      <c r="N25" s="9" t="s">
        <v>94</v>
      </c>
      <c r="O25" s="9" t="s">
        <v>94</v>
      </c>
      <c r="P25" s="9">
        <v>43.84</v>
      </c>
      <c r="Q25" s="9" t="s">
        <v>94</v>
      </c>
      <c r="R25" s="9" t="s">
        <v>94</v>
      </c>
      <c r="S25" s="9">
        <v>21.38</v>
      </c>
      <c r="T25" s="9" t="s">
        <v>94</v>
      </c>
      <c r="U25" s="9">
        <v>125.15</v>
      </c>
      <c r="V25" s="9">
        <v>82</v>
      </c>
      <c r="W25" s="9">
        <v>37.53</v>
      </c>
      <c r="X25" s="9">
        <v>27.41</v>
      </c>
      <c r="Y25" s="9" t="s">
        <v>94</v>
      </c>
      <c r="Z25" s="9" t="s">
        <v>94</v>
      </c>
      <c r="AA25" s="9" t="s">
        <v>94</v>
      </c>
      <c r="AB25" s="9">
        <v>74.27</v>
      </c>
      <c r="AC25" s="9" t="s">
        <v>94</v>
      </c>
      <c r="AD25" s="9" t="s">
        <v>95</v>
      </c>
      <c r="AE25" s="9" t="s">
        <v>94</v>
      </c>
      <c r="AF25" s="13" t="s">
        <v>95</v>
      </c>
      <c r="AG25" s="13" t="s">
        <v>95</v>
      </c>
      <c r="AH25" s="9" t="s">
        <v>95</v>
      </c>
      <c r="AI25" s="9" t="s">
        <v>95</v>
      </c>
      <c r="AJ25" s="9">
        <v>10.201000000000001</v>
      </c>
      <c r="AK25" s="9" t="s">
        <v>94</v>
      </c>
      <c r="AL25" s="9">
        <v>1.1839999999999999</v>
      </c>
      <c r="AM25" s="9">
        <v>1.34</v>
      </c>
      <c r="AN25" s="9" t="s">
        <v>94</v>
      </c>
      <c r="AO25" s="9" t="s">
        <v>94</v>
      </c>
      <c r="AP25" s="9" t="s">
        <v>94</v>
      </c>
      <c r="AQ25" s="9" t="s">
        <v>94</v>
      </c>
      <c r="AR25" s="9" t="s">
        <v>94</v>
      </c>
      <c r="AS25" s="9" t="s">
        <v>94</v>
      </c>
      <c r="AT25" s="9" t="s">
        <v>94</v>
      </c>
      <c r="AU25" s="9" t="s">
        <v>94</v>
      </c>
      <c r="AV25" s="9" t="s">
        <v>94</v>
      </c>
      <c r="AW25" s="9" t="s">
        <v>94</v>
      </c>
      <c r="AX25" s="9" t="s">
        <v>94</v>
      </c>
      <c r="AY25" s="9" t="s">
        <v>94</v>
      </c>
      <c r="AZ25" s="9" t="s">
        <v>94</v>
      </c>
      <c r="BA25" s="9" t="s">
        <v>94</v>
      </c>
      <c r="BB25" s="9" t="s">
        <v>94</v>
      </c>
      <c r="BC25" s="9" t="s">
        <v>94</v>
      </c>
      <c r="BD25" s="9" t="s">
        <v>94</v>
      </c>
      <c r="BE25" s="9" t="s">
        <v>94</v>
      </c>
      <c r="BF25" s="10" t="str">
        <f t="shared" si="0"/>
        <v>NA</v>
      </c>
      <c r="BG25" s="10" t="str">
        <f t="shared" si="1"/>
        <v>NA</v>
      </c>
      <c r="BH25" s="11" t="str">
        <f t="shared" si="31"/>
        <v>NA</v>
      </c>
      <c r="BI25" s="10" t="str">
        <f t="shared" si="3"/>
        <v>NA</v>
      </c>
      <c r="BJ25" s="10" t="str">
        <f t="shared" si="34"/>
        <v>NA</v>
      </c>
      <c r="BK25" s="10" t="str">
        <f t="shared" si="34"/>
        <v>NA</v>
      </c>
      <c r="BL25" s="10" t="str">
        <f t="shared" si="5"/>
        <v>NA</v>
      </c>
      <c r="BM25" s="10" t="str">
        <f t="shared" si="6"/>
        <v>NA</v>
      </c>
      <c r="BN25" s="10" t="str">
        <f t="shared" si="7"/>
        <v>NA</v>
      </c>
      <c r="BO25" s="10" t="str">
        <f t="shared" si="8"/>
        <v>NA</v>
      </c>
      <c r="BP25" s="10" t="str">
        <f t="shared" si="9"/>
        <v>NA</v>
      </c>
      <c r="BQ25" s="10" t="str">
        <f t="shared" si="10"/>
        <v>NA</v>
      </c>
      <c r="BR25" s="10" t="str">
        <f t="shared" si="11"/>
        <v>NA</v>
      </c>
      <c r="BS25" s="10" t="str">
        <f t="shared" si="12"/>
        <v>NA</v>
      </c>
      <c r="BT25" s="10" t="str">
        <f t="shared" si="13"/>
        <v>NA</v>
      </c>
      <c r="BU25" s="10" t="str">
        <f t="shared" si="14"/>
        <v>NA</v>
      </c>
      <c r="BV25" s="10" t="str">
        <f t="shared" si="15"/>
        <v>NA</v>
      </c>
      <c r="BW25" s="10" t="str">
        <f t="shared" si="16"/>
        <v>NA</v>
      </c>
      <c r="BX25" s="10" t="str">
        <f t="shared" si="17"/>
        <v>NA</v>
      </c>
      <c r="BY25" s="9">
        <v>10.201000000000001</v>
      </c>
      <c r="BZ25" s="9">
        <v>1.34</v>
      </c>
      <c r="CA25" s="9" t="s">
        <v>94</v>
      </c>
      <c r="CB25" s="9" t="s">
        <v>94</v>
      </c>
      <c r="CC25" s="9" t="str">
        <f>IF(AK25="NA", "NA",IF(AL25="NA", "NA", AK25/AL25))</f>
        <v>NA</v>
      </c>
      <c r="CD25" s="12">
        <v>0</v>
      </c>
      <c r="CE25" s="12">
        <v>0</v>
      </c>
      <c r="CF25" s="12">
        <v>0</v>
      </c>
      <c r="CG25" s="12">
        <v>0</v>
      </c>
      <c r="CH25" s="10" t="str">
        <f t="shared" si="19"/>
        <v>NA</v>
      </c>
      <c r="CI25" s="10" t="str">
        <f t="shared" si="29"/>
        <v>NA</v>
      </c>
      <c r="CJ25" s="10" t="str">
        <f t="shared" si="33"/>
        <v>NA</v>
      </c>
      <c r="CK25" s="10" t="str">
        <f t="shared" si="20"/>
        <v>NA</v>
      </c>
      <c r="CL25" s="10" t="str">
        <f t="shared" si="21"/>
        <v>NA</v>
      </c>
      <c r="CM25" s="10" t="str">
        <f t="shared" si="22"/>
        <v>NA</v>
      </c>
      <c r="CN25" s="10" t="str">
        <f t="shared" si="23"/>
        <v>NA</v>
      </c>
      <c r="CO25" s="10" t="str">
        <f t="shared" si="24"/>
        <v>NA</v>
      </c>
      <c r="CP25" s="10" t="str">
        <f t="shared" si="25"/>
        <v>NA</v>
      </c>
      <c r="CQ25" s="10" t="str">
        <f t="shared" si="26"/>
        <v>NA</v>
      </c>
      <c r="CR25" s="10" t="str">
        <f t="shared" si="27"/>
        <v>NA</v>
      </c>
      <c r="CS25" s="10" t="str">
        <f t="shared" si="28"/>
        <v>NA</v>
      </c>
    </row>
    <row r="26" spans="1:97" s="12" customFormat="1" ht="25" customHeight="1" x14ac:dyDescent="0.2">
      <c r="A26" s="41" t="s">
        <v>122</v>
      </c>
      <c r="B26" s="40" t="s">
        <v>134</v>
      </c>
      <c r="C26" s="13" t="s">
        <v>136</v>
      </c>
      <c r="D26" s="9" t="s">
        <v>2850</v>
      </c>
      <c r="E26" s="9">
        <v>889</v>
      </c>
      <c r="F26" s="9">
        <v>850</v>
      </c>
      <c r="G26" s="9">
        <v>590</v>
      </c>
      <c r="H26" s="14">
        <v>15</v>
      </c>
      <c r="I26" s="9">
        <v>52.54</v>
      </c>
      <c r="J26" s="9">
        <v>410</v>
      </c>
      <c r="K26" s="9" t="s">
        <v>94</v>
      </c>
      <c r="L26" s="9">
        <v>820</v>
      </c>
      <c r="M26" s="9" t="s">
        <v>94</v>
      </c>
      <c r="N26" s="9">
        <v>50</v>
      </c>
      <c r="O26" s="9">
        <v>45.45</v>
      </c>
      <c r="P26" s="9" t="s">
        <v>94</v>
      </c>
      <c r="Q26" s="9">
        <v>43</v>
      </c>
      <c r="R26" s="9">
        <v>495</v>
      </c>
      <c r="S26" s="9">
        <v>21.25</v>
      </c>
      <c r="T26" s="9">
        <v>137</v>
      </c>
      <c r="U26" s="9">
        <v>164</v>
      </c>
      <c r="V26" s="9" t="s">
        <v>94</v>
      </c>
      <c r="W26" s="9" t="s">
        <v>94</v>
      </c>
      <c r="X26" s="9" t="s">
        <v>94</v>
      </c>
      <c r="Y26" s="9">
        <v>21.23</v>
      </c>
      <c r="Z26" s="9">
        <v>114</v>
      </c>
      <c r="AA26" s="9">
        <v>68.3</v>
      </c>
      <c r="AB26" s="9">
        <v>101.054</v>
      </c>
      <c r="AC26" s="14" t="s">
        <v>96</v>
      </c>
      <c r="AD26" s="9" t="s">
        <v>95</v>
      </c>
      <c r="AE26" s="9" t="s">
        <v>95</v>
      </c>
      <c r="AF26" s="9" t="s">
        <v>95</v>
      </c>
      <c r="AG26" s="9" t="s">
        <v>95</v>
      </c>
      <c r="AH26" s="9" t="s">
        <v>95</v>
      </c>
      <c r="AI26" s="9" t="s">
        <v>95</v>
      </c>
      <c r="AJ26" s="9">
        <v>11.292999999999999</v>
      </c>
      <c r="AK26" s="9" t="s">
        <v>94</v>
      </c>
      <c r="AL26" s="9" t="s">
        <v>94</v>
      </c>
      <c r="AM26" s="9" t="s">
        <v>94</v>
      </c>
      <c r="AN26" s="9" t="s">
        <v>94</v>
      </c>
      <c r="AO26" s="9" t="s">
        <v>94</v>
      </c>
      <c r="AP26" s="9">
        <v>5200</v>
      </c>
      <c r="AQ26" s="9">
        <v>259.75</v>
      </c>
      <c r="AR26" s="9">
        <v>1887.93</v>
      </c>
      <c r="AS26" s="9">
        <v>2422.35</v>
      </c>
      <c r="AT26" s="9">
        <v>142.65</v>
      </c>
      <c r="AU26" s="9">
        <v>117.07</v>
      </c>
      <c r="AV26" s="9">
        <v>132.63</v>
      </c>
      <c r="AW26" s="9">
        <v>92.391999999999996</v>
      </c>
      <c r="AX26" s="9">
        <v>119.29</v>
      </c>
      <c r="AY26" s="9">
        <v>61.6</v>
      </c>
      <c r="AZ26" s="9">
        <v>94.13</v>
      </c>
      <c r="BA26" s="9">
        <v>83.084999999999994</v>
      </c>
      <c r="BB26" s="9" t="s">
        <v>94</v>
      </c>
      <c r="BC26" s="9" t="s">
        <v>94</v>
      </c>
      <c r="BD26" s="9">
        <v>136.078</v>
      </c>
      <c r="BE26" s="9">
        <v>817.18499999999995</v>
      </c>
      <c r="BF26" s="10">
        <f t="shared" si="0"/>
        <v>0.69411764705882351</v>
      </c>
      <c r="BG26" s="10">
        <f t="shared" si="1"/>
        <v>0.16117647058823528</v>
      </c>
      <c r="BH26" s="11">
        <f t="shared" si="31"/>
        <v>1.6872890888638921E-2</v>
      </c>
      <c r="BI26" s="10">
        <f t="shared" si="3"/>
        <v>5.1124859392575932E-2</v>
      </c>
      <c r="BJ26" s="10" t="str">
        <f t="shared" si="34"/>
        <v>NA</v>
      </c>
      <c r="BK26" s="10">
        <f t="shared" si="34"/>
        <v>5.0588235294117649E-2</v>
      </c>
      <c r="BL26" s="10">
        <f t="shared" si="5"/>
        <v>0.46119235095613048</v>
      </c>
      <c r="BM26" s="10" t="str">
        <f t="shared" si="6"/>
        <v>NA</v>
      </c>
      <c r="BN26" s="10">
        <f t="shared" si="7"/>
        <v>6.097560975609756E-2</v>
      </c>
      <c r="BO26" s="10" t="str">
        <f t="shared" si="8"/>
        <v>NA</v>
      </c>
      <c r="BP26" s="10">
        <f t="shared" si="9"/>
        <v>6.4073170731707318E-2</v>
      </c>
      <c r="BQ26" s="10">
        <f t="shared" si="10"/>
        <v>4.9259731172523564E-3</v>
      </c>
      <c r="BR26" s="10">
        <f t="shared" si="11"/>
        <v>0.58235294117647063</v>
      </c>
      <c r="BS26" s="10">
        <f t="shared" si="12"/>
        <v>2.5000000000000001E-2</v>
      </c>
      <c r="BT26" s="10" t="str">
        <f t="shared" si="13"/>
        <v>NA</v>
      </c>
      <c r="BU26" s="10" t="str">
        <f t="shared" si="14"/>
        <v>NA</v>
      </c>
      <c r="BV26" s="10" t="str">
        <f t="shared" si="15"/>
        <v>NA</v>
      </c>
      <c r="BW26" s="10">
        <f t="shared" si="16"/>
        <v>2.4976470588235294E-2</v>
      </c>
      <c r="BX26" s="10">
        <f t="shared" si="17"/>
        <v>0.11888705882352942</v>
      </c>
      <c r="BY26" s="9">
        <v>11.292999999999999</v>
      </c>
      <c r="BZ26" s="9" t="s">
        <v>94</v>
      </c>
      <c r="CA26" s="9" t="s">
        <v>94</v>
      </c>
      <c r="CB26" s="9" t="s">
        <v>94</v>
      </c>
      <c r="CC26" s="9" t="str">
        <f>IF(AK26="NA", "NA",IF(AL26="NA", "NA", AK26/AL26))</f>
        <v>NA</v>
      </c>
      <c r="CD26" s="12">
        <v>0</v>
      </c>
      <c r="CE26" s="12">
        <v>0</v>
      </c>
      <c r="CF26" s="12">
        <v>0</v>
      </c>
      <c r="CG26" s="12">
        <v>0</v>
      </c>
      <c r="CH26" s="10">
        <f t="shared" si="19"/>
        <v>0.47088610276864079</v>
      </c>
      <c r="CI26" s="10">
        <f>IF(AR26="NA", "NA", IF(AQ26="NA", "NA", AQ26/AR26))</f>
        <v>0.13758455027463942</v>
      </c>
      <c r="CJ26" s="10">
        <f t="shared" si="33"/>
        <v>0.36306346153846153</v>
      </c>
      <c r="CK26" s="10">
        <f t="shared" si="20"/>
        <v>0.46583653846153844</v>
      </c>
      <c r="CL26" s="10">
        <f t="shared" si="21"/>
        <v>0.83624255169996498</v>
      </c>
      <c r="CM26" s="10">
        <f t="shared" si="22"/>
        <v>0.1678235294117647</v>
      </c>
      <c r="CN26" s="10">
        <f t="shared" si="23"/>
        <v>0.92975814931650891</v>
      </c>
      <c r="CO26" s="10">
        <f t="shared" si="24"/>
        <v>0.78908542208064369</v>
      </c>
      <c r="CP26" s="10">
        <f t="shared" si="25"/>
        <v>0.64768314055380294</v>
      </c>
      <c r="CQ26" s="10">
        <f t="shared" si="26"/>
        <v>0.69649593427781031</v>
      </c>
      <c r="CR26" s="10" t="str">
        <f>IF(BC26="NA","NA", IF(BB26="NA","NA",BB26/BC26))</f>
        <v>NA</v>
      </c>
      <c r="CS26" s="10">
        <f t="shared" si="28"/>
        <v>0.16652043294969929</v>
      </c>
    </row>
    <row r="27" spans="1:97" s="12" customFormat="1" ht="25" customHeight="1" x14ac:dyDescent="0.2">
      <c r="A27" s="41" t="s">
        <v>122</v>
      </c>
      <c r="B27" s="40" t="s">
        <v>134</v>
      </c>
      <c r="C27" s="13" t="s">
        <v>137</v>
      </c>
      <c r="D27" s="9" t="s">
        <v>2851</v>
      </c>
      <c r="E27" s="9">
        <v>990</v>
      </c>
      <c r="F27" s="9">
        <v>1000</v>
      </c>
      <c r="G27" s="9">
        <v>702.5</v>
      </c>
      <c r="H27" s="9">
        <v>53</v>
      </c>
      <c r="I27" s="9">
        <v>54.021000000000001</v>
      </c>
      <c r="J27" s="9" t="s">
        <v>94</v>
      </c>
      <c r="K27" s="9" t="s">
        <v>94</v>
      </c>
      <c r="L27" s="9">
        <v>900</v>
      </c>
      <c r="M27" s="9" t="s">
        <v>94</v>
      </c>
      <c r="N27" s="9">
        <v>52.5</v>
      </c>
      <c r="O27" s="9" t="s">
        <v>94</v>
      </c>
      <c r="P27" s="9" t="s">
        <v>94</v>
      </c>
      <c r="Q27" s="9">
        <v>43.15</v>
      </c>
      <c r="R27" s="9">
        <v>575</v>
      </c>
      <c r="S27" s="9">
        <v>45.71</v>
      </c>
      <c r="T27" s="9">
        <v>148</v>
      </c>
      <c r="U27" s="9">
        <v>166.5</v>
      </c>
      <c r="V27" s="9" t="s">
        <v>94</v>
      </c>
      <c r="W27" s="9" t="s">
        <v>94</v>
      </c>
      <c r="X27" s="9" t="s">
        <v>94</v>
      </c>
      <c r="Y27" s="9">
        <v>18.7</v>
      </c>
      <c r="Z27" s="9">
        <v>140</v>
      </c>
      <c r="AA27" s="9">
        <v>96</v>
      </c>
      <c r="AB27" s="9">
        <v>138.69999999999999</v>
      </c>
      <c r="AC27" s="14" t="s">
        <v>96</v>
      </c>
      <c r="AD27" s="9" t="s">
        <v>95</v>
      </c>
      <c r="AE27" s="9" t="s">
        <v>95</v>
      </c>
      <c r="AF27" s="9" t="s">
        <v>95</v>
      </c>
      <c r="AG27" s="9" t="s">
        <v>95</v>
      </c>
      <c r="AH27" s="9" t="s">
        <v>95</v>
      </c>
      <c r="AI27" s="9" t="s">
        <v>95</v>
      </c>
      <c r="AJ27" s="9">
        <v>16.417000000000002</v>
      </c>
      <c r="AK27" s="9">
        <v>2.0099999999999998</v>
      </c>
      <c r="AL27" s="9" t="s">
        <v>94</v>
      </c>
      <c r="AM27" s="9">
        <v>2.11</v>
      </c>
      <c r="AN27" s="9" t="s">
        <v>94</v>
      </c>
      <c r="AO27" s="9" t="s">
        <v>94</v>
      </c>
      <c r="AP27" s="9" t="s">
        <v>94</v>
      </c>
      <c r="AQ27" s="9" t="s">
        <v>94</v>
      </c>
      <c r="AR27" s="9" t="s">
        <v>94</v>
      </c>
      <c r="AS27" s="9" t="s">
        <v>94</v>
      </c>
      <c r="AT27" s="9" t="s">
        <v>94</v>
      </c>
      <c r="AU27" s="9" t="s">
        <v>94</v>
      </c>
      <c r="AV27" s="9" t="s">
        <v>94</v>
      </c>
      <c r="AW27" s="9" t="s">
        <v>94</v>
      </c>
      <c r="AX27" s="9" t="s">
        <v>94</v>
      </c>
      <c r="AY27" s="9" t="s">
        <v>94</v>
      </c>
      <c r="AZ27" s="9" t="s">
        <v>94</v>
      </c>
      <c r="BA27" s="9" t="s">
        <v>94</v>
      </c>
      <c r="BB27" s="9" t="s">
        <v>94</v>
      </c>
      <c r="BC27" s="9" t="s">
        <v>94</v>
      </c>
      <c r="BD27" s="9" t="s">
        <v>94</v>
      </c>
      <c r="BE27" s="9" t="s">
        <v>94</v>
      </c>
      <c r="BF27" s="10">
        <f t="shared" si="0"/>
        <v>0.70250000000000001</v>
      </c>
      <c r="BG27" s="10">
        <f t="shared" si="1"/>
        <v>0.14799999999999999</v>
      </c>
      <c r="BH27" s="11">
        <f t="shared" si="31"/>
        <v>5.3535353535353533E-2</v>
      </c>
      <c r="BI27" s="10" t="str">
        <f t="shared" si="3"/>
        <v>NA</v>
      </c>
      <c r="BJ27" s="10" t="str">
        <f t="shared" si="34"/>
        <v>NA</v>
      </c>
      <c r="BK27" s="10">
        <f t="shared" si="34"/>
        <v>4.3150000000000001E-2</v>
      </c>
      <c r="BL27" s="10" t="str">
        <f t="shared" si="5"/>
        <v>NA</v>
      </c>
      <c r="BM27" s="10" t="str">
        <f t="shared" si="6"/>
        <v>NA</v>
      </c>
      <c r="BN27" s="10">
        <f t="shared" si="7"/>
        <v>5.8333333333333334E-2</v>
      </c>
      <c r="BO27" s="10" t="str">
        <f t="shared" si="8"/>
        <v>NA</v>
      </c>
      <c r="BP27" s="10">
        <f t="shared" si="9"/>
        <v>6.0023333333333331E-2</v>
      </c>
      <c r="BQ27" s="10">
        <f t="shared" si="10"/>
        <v>6.8564432200795833E-3</v>
      </c>
      <c r="BR27" s="10">
        <f t="shared" si="11"/>
        <v>0.57499999999999996</v>
      </c>
      <c r="BS27" s="10">
        <f t="shared" si="12"/>
        <v>4.5710000000000001E-2</v>
      </c>
      <c r="BT27" s="10" t="str">
        <f t="shared" si="13"/>
        <v>NA</v>
      </c>
      <c r="BU27" s="10" t="str">
        <f t="shared" si="14"/>
        <v>NA</v>
      </c>
      <c r="BV27" s="10" t="str">
        <f t="shared" si="15"/>
        <v>NA</v>
      </c>
      <c r="BW27" s="10">
        <f t="shared" si="16"/>
        <v>1.8699999999999998E-2</v>
      </c>
      <c r="BX27" s="10">
        <f t="shared" si="17"/>
        <v>0.13869999999999999</v>
      </c>
      <c r="BY27" s="9">
        <v>16.417000000000002</v>
      </c>
      <c r="BZ27" s="9">
        <v>2.11</v>
      </c>
      <c r="CA27" s="9" t="s">
        <v>94</v>
      </c>
      <c r="CB27" s="9" t="s">
        <v>94</v>
      </c>
      <c r="CC27" s="9" t="str">
        <f>IF(AK27="NA", "NA",IF(AL27="NA", "NA", AK27/AL27))</f>
        <v>NA</v>
      </c>
      <c r="CD27" s="12">
        <v>0</v>
      </c>
      <c r="CE27" s="12">
        <v>0</v>
      </c>
      <c r="CF27" s="12">
        <v>0</v>
      </c>
      <c r="CG27" s="12">
        <v>0</v>
      </c>
      <c r="CH27" s="10" t="str">
        <f t="shared" si="19"/>
        <v>NA</v>
      </c>
      <c r="CI27" s="10" t="str">
        <f t="shared" si="29"/>
        <v>NA</v>
      </c>
      <c r="CJ27" s="10" t="str">
        <f t="shared" si="33"/>
        <v>NA</v>
      </c>
      <c r="CK27" s="10" t="str">
        <f t="shared" si="20"/>
        <v>NA</v>
      </c>
      <c r="CL27" s="10" t="str">
        <f t="shared" si="21"/>
        <v>NA</v>
      </c>
      <c r="CM27" s="10" t="str">
        <f t="shared" si="22"/>
        <v>NA</v>
      </c>
      <c r="CN27" s="10" t="str">
        <f t="shared" si="23"/>
        <v>NA</v>
      </c>
      <c r="CO27" s="10" t="str">
        <f t="shared" si="24"/>
        <v>NA</v>
      </c>
      <c r="CP27" s="10" t="str">
        <f t="shared" si="25"/>
        <v>NA</v>
      </c>
      <c r="CQ27" s="10" t="str">
        <f t="shared" si="26"/>
        <v>NA</v>
      </c>
      <c r="CR27" s="10" t="str">
        <f t="shared" si="27"/>
        <v>NA</v>
      </c>
      <c r="CS27" s="10" t="str">
        <f t="shared" si="28"/>
        <v>NA</v>
      </c>
    </row>
    <row r="28" spans="1:97" s="12" customFormat="1" ht="25" customHeight="1" x14ac:dyDescent="0.2">
      <c r="A28" s="41" t="s">
        <v>122</v>
      </c>
      <c r="B28" s="40" t="s">
        <v>134</v>
      </c>
      <c r="C28" s="13" t="s">
        <v>138</v>
      </c>
      <c r="D28" s="9" t="s">
        <v>2851</v>
      </c>
      <c r="E28" s="9">
        <v>850</v>
      </c>
      <c r="F28" s="9">
        <v>790</v>
      </c>
      <c r="G28" s="9">
        <v>505</v>
      </c>
      <c r="H28" s="9" t="s">
        <v>94</v>
      </c>
      <c r="I28" s="9" t="s">
        <v>94</v>
      </c>
      <c r="J28" s="9" t="s">
        <v>94</v>
      </c>
      <c r="K28" s="9" t="s">
        <v>94</v>
      </c>
      <c r="L28" s="9" t="s">
        <v>94</v>
      </c>
      <c r="M28" s="9">
        <v>470</v>
      </c>
      <c r="N28" s="9">
        <v>50</v>
      </c>
      <c r="O28" s="9" t="s">
        <v>94</v>
      </c>
      <c r="P28" s="9" t="s">
        <v>94</v>
      </c>
      <c r="Q28" s="9" t="s">
        <v>94</v>
      </c>
      <c r="R28" s="9">
        <v>375</v>
      </c>
      <c r="S28" s="9">
        <v>45.39</v>
      </c>
      <c r="T28" s="9" t="s">
        <v>94</v>
      </c>
      <c r="U28" s="9">
        <v>160</v>
      </c>
      <c r="V28" s="9">
        <v>117</v>
      </c>
      <c r="W28" s="9">
        <v>60</v>
      </c>
      <c r="X28" s="9">
        <v>16.79</v>
      </c>
      <c r="Y28" s="9">
        <v>16.79</v>
      </c>
      <c r="Z28" s="9">
        <v>120</v>
      </c>
      <c r="AA28" s="9" t="s">
        <v>94</v>
      </c>
      <c r="AB28" s="9">
        <v>112.26</v>
      </c>
      <c r="AC28" s="9" t="s">
        <v>94</v>
      </c>
      <c r="AD28" s="9" t="s">
        <v>95</v>
      </c>
      <c r="AE28" s="9" t="s">
        <v>95</v>
      </c>
      <c r="AF28" s="9" t="s">
        <v>95</v>
      </c>
      <c r="AG28" s="9" t="s">
        <v>95</v>
      </c>
      <c r="AH28" s="9" t="s">
        <v>95</v>
      </c>
      <c r="AI28" s="9" t="s">
        <v>95</v>
      </c>
      <c r="AJ28" s="9">
        <v>12.595000000000001</v>
      </c>
      <c r="AK28" s="9" t="s">
        <v>94</v>
      </c>
      <c r="AL28" s="9">
        <v>1.57</v>
      </c>
      <c r="AM28" s="9">
        <v>1.7</v>
      </c>
      <c r="AN28" s="9" t="s">
        <v>94</v>
      </c>
      <c r="AO28" s="9" t="s">
        <v>94</v>
      </c>
      <c r="AP28" s="9" t="s">
        <v>94</v>
      </c>
      <c r="AQ28" s="9" t="s">
        <v>94</v>
      </c>
      <c r="AR28" s="9" t="s">
        <v>94</v>
      </c>
      <c r="AS28" s="9" t="s">
        <v>94</v>
      </c>
      <c r="AT28" s="9" t="s">
        <v>94</v>
      </c>
      <c r="AU28" s="9" t="s">
        <v>94</v>
      </c>
      <c r="AV28" s="9" t="s">
        <v>94</v>
      </c>
      <c r="AW28" s="9" t="s">
        <v>94</v>
      </c>
      <c r="AX28" s="9" t="s">
        <v>94</v>
      </c>
      <c r="AY28" s="9" t="s">
        <v>94</v>
      </c>
      <c r="AZ28" s="9" t="s">
        <v>94</v>
      </c>
      <c r="BA28" s="9" t="s">
        <v>94</v>
      </c>
      <c r="BB28" s="9" t="s">
        <v>94</v>
      </c>
      <c r="BC28" s="9" t="s">
        <v>94</v>
      </c>
      <c r="BD28" s="9" t="s">
        <v>94</v>
      </c>
      <c r="BE28" s="9" t="s">
        <v>94</v>
      </c>
      <c r="BF28" s="10">
        <f t="shared" si="0"/>
        <v>0.63924050632911389</v>
      </c>
      <c r="BG28" s="10" t="str">
        <f t="shared" si="1"/>
        <v>NA</v>
      </c>
      <c r="BH28" s="11" t="str">
        <f t="shared" si="31"/>
        <v>NA</v>
      </c>
      <c r="BI28" s="10" t="str">
        <f t="shared" si="3"/>
        <v>NA</v>
      </c>
      <c r="BJ28" s="10" t="str">
        <f t="shared" si="34"/>
        <v>NA</v>
      </c>
      <c r="BK28" s="10" t="str">
        <f t="shared" si="34"/>
        <v>NA</v>
      </c>
      <c r="BL28" s="10" t="str">
        <f t="shared" si="5"/>
        <v>NA</v>
      </c>
      <c r="BM28" s="10" t="str">
        <f t="shared" si="6"/>
        <v>NA</v>
      </c>
      <c r="BN28" s="10" t="str">
        <f t="shared" si="7"/>
        <v>NA</v>
      </c>
      <c r="BO28" s="10">
        <f t="shared" si="8"/>
        <v>0.10638297872340426</v>
      </c>
      <c r="BP28" s="10" t="str">
        <f t="shared" si="9"/>
        <v>NA</v>
      </c>
      <c r="BQ28" s="10" t="str">
        <f t="shared" si="10"/>
        <v>NA</v>
      </c>
      <c r="BR28" s="10">
        <f t="shared" si="11"/>
        <v>0.47468354430379744</v>
      </c>
      <c r="BS28" s="10">
        <f t="shared" si="12"/>
        <v>5.7455696202531645E-2</v>
      </c>
      <c r="BT28" s="10">
        <f t="shared" si="13"/>
        <v>0.55077288926859036</v>
      </c>
      <c r="BU28" s="10">
        <f t="shared" si="14"/>
        <v>2.1253164556962023E-2</v>
      </c>
      <c r="BV28" s="10">
        <f t="shared" si="15"/>
        <v>7.5949367088607597E-2</v>
      </c>
      <c r="BW28" s="10">
        <f t="shared" si="16"/>
        <v>2.1253164556962023E-2</v>
      </c>
      <c r="BX28" s="10">
        <f t="shared" si="17"/>
        <v>0.14210126582278482</v>
      </c>
      <c r="BY28" s="9">
        <v>12.595000000000001</v>
      </c>
      <c r="BZ28" s="9">
        <v>1.7</v>
      </c>
      <c r="CA28" s="9" t="s">
        <v>94</v>
      </c>
      <c r="CB28" s="9" t="s">
        <v>94</v>
      </c>
      <c r="CC28" s="9" t="str">
        <f>IF(AK28="NA", "NA",IF(AL28="NA", "NA", AK28/AL28))</f>
        <v>NA</v>
      </c>
      <c r="CD28" s="12">
        <v>0</v>
      </c>
      <c r="CE28" s="12">
        <v>0</v>
      </c>
      <c r="CF28" s="12">
        <v>0</v>
      </c>
      <c r="CG28" s="12">
        <v>0</v>
      </c>
      <c r="CH28" s="10" t="str">
        <f t="shared" si="19"/>
        <v>NA</v>
      </c>
      <c r="CI28" s="10" t="str">
        <f t="shared" si="29"/>
        <v>NA</v>
      </c>
      <c r="CJ28" s="10" t="str">
        <f t="shared" si="33"/>
        <v>NA</v>
      </c>
      <c r="CK28" s="10" t="str">
        <f t="shared" si="20"/>
        <v>NA</v>
      </c>
      <c r="CL28" s="10" t="str">
        <f t="shared" si="21"/>
        <v>NA</v>
      </c>
      <c r="CM28" s="10" t="str">
        <f t="shared" si="22"/>
        <v>NA</v>
      </c>
      <c r="CN28" s="10" t="str">
        <f t="shared" si="23"/>
        <v>NA</v>
      </c>
      <c r="CO28" s="10" t="str">
        <f t="shared" si="24"/>
        <v>NA</v>
      </c>
      <c r="CP28" s="10" t="str">
        <f t="shared" si="25"/>
        <v>NA</v>
      </c>
      <c r="CQ28" s="10" t="str">
        <f t="shared" si="26"/>
        <v>NA</v>
      </c>
      <c r="CR28" s="10" t="str">
        <f t="shared" si="27"/>
        <v>NA</v>
      </c>
      <c r="CS28" s="10" t="str">
        <f t="shared" si="28"/>
        <v>NA</v>
      </c>
    </row>
    <row r="29" spans="1:97" s="12" customFormat="1" ht="25" customHeight="1" x14ac:dyDescent="0.2">
      <c r="A29" s="41" t="s">
        <v>122</v>
      </c>
      <c r="B29" s="40" t="s">
        <v>134</v>
      </c>
      <c r="C29" s="13" t="s">
        <v>467</v>
      </c>
      <c r="D29" s="9" t="s">
        <v>366</v>
      </c>
      <c r="E29" s="9">
        <v>871.99</v>
      </c>
      <c r="F29" s="9">
        <v>833.15</v>
      </c>
      <c r="G29" s="9">
        <v>580.85</v>
      </c>
      <c r="H29" s="9">
        <v>21.99</v>
      </c>
      <c r="I29" s="9">
        <v>55.45</v>
      </c>
      <c r="J29" s="9" t="s">
        <v>94</v>
      </c>
      <c r="K29" s="9" t="s">
        <v>94</v>
      </c>
      <c r="L29" s="9">
        <v>800.274</v>
      </c>
      <c r="M29" s="9" t="s">
        <v>94</v>
      </c>
      <c r="N29" s="9">
        <v>41.35</v>
      </c>
      <c r="O29" s="9">
        <v>48.304000000000002</v>
      </c>
      <c r="P29" s="9">
        <v>65.936999999999998</v>
      </c>
      <c r="Q29" s="9">
        <v>43.03</v>
      </c>
      <c r="R29" s="9" t="s">
        <v>94</v>
      </c>
      <c r="S29" s="9" t="s">
        <v>94</v>
      </c>
      <c r="T29" s="9" t="s">
        <v>94</v>
      </c>
      <c r="U29" s="9">
        <v>131.16</v>
      </c>
      <c r="V29" s="9">
        <v>72.501000000000005</v>
      </c>
      <c r="W29" s="9" t="s">
        <v>94</v>
      </c>
      <c r="X29" s="9">
        <v>34.331000000000003</v>
      </c>
      <c r="Y29" s="9" t="s">
        <v>94</v>
      </c>
      <c r="Z29" s="9" t="s">
        <v>94</v>
      </c>
      <c r="AA29" s="9" t="s">
        <v>94</v>
      </c>
      <c r="AB29" s="9">
        <v>118.19</v>
      </c>
      <c r="AC29" s="9" t="s">
        <v>96</v>
      </c>
      <c r="AD29" s="9" t="s">
        <v>95</v>
      </c>
      <c r="AE29" s="9" t="s">
        <v>95</v>
      </c>
      <c r="AF29" s="9" t="s">
        <v>95</v>
      </c>
      <c r="AG29" s="9" t="s">
        <v>95</v>
      </c>
      <c r="AH29" s="9" t="s">
        <v>95</v>
      </c>
      <c r="AI29" s="9" t="s">
        <v>95</v>
      </c>
      <c r="AJ29" s="9" t="s">
        <v>94</v>
      </c>
      <c r="AK29" s="9" t="s">
        <v>94</v>
      </c>
      <c r="AL29" s="9" t="s">
        <v>94</v>
      </c>
      <c r="AM29" s="9" t="s">
        <v>94</v>
      </c>
      <c r="AN29" s="9" t="s">
        <v>94</v>
      </c>
      <c r="AO29" s="9" t="s">
        <v>94</v>
      </c>
      <c r="AP29" s="9">
        <v>5354.7</v>
      </c>
      <c r="AQ29" s="9">
        <v>207.08</v>
      </c>
      <c r="AR29" s="9">
        <v>1899.7190000000001</v>
      </c>
      <c r="AS29" s="9">
        <v>2503.8000000000002</v>
      </c>
      <c r="AT29" s="9">
        <v>135.27000000000001</v>
      </c>
      <c r="AU29" s="9">
        <v>113.77</v>
      </c>
      <c r="AV29" s="9">
        <v>122.88</v>
      </c>
      <c r="AW29" s="9">
        <v>86.02</v>
      </c>
      <c r="AX29" s="9">
        <v>134.97999999999999</v>
      </c>
      <c r="AY29" s="9">
        <v>76.53</v>
      </c>
      <c r="AZ29" s="9">
        <v>102.33499999999999</v>
      </c>
      <c r="BA29" s="9">
        <v>87.83</v>
      </c>
      <c r="BB29" s="9" t="s">
        <v>94</v>
      </c>
      <c r="BC29" s="9" t="s">
        <v>94</v>
      </c>
      <c r="BD29" s="9" t="s">
        <v>94</v>
      </c>
      <c r="BE29" s="9" t="s">
        <v>94</v>
      </c>
      <c r="BF29" s="10">
        <f t="shared" si="0"/>
        <v>0.69717337814319158</v>
      </c>
      <c r="BG29" s="10" t="str">
        <f t="shared" si="1"/>
        <v>NA</v>
      </c>
      <c r="BH29" s="11">
        <f t="shared" si="31"/>
        <v>2.521817910755857E-2</v>
      </c>
      <c r="BI29" s="10">
        <f t="shared" si="3"/>
        <v>5.5395130678104108E-2</v>
      </c>
      <c r="BJ29" s="10">
        <f t="shared" si="34"/>
        <v>7.5616692851982248E-2</v>
      </c>
      <c r="BK29" s="10">
        <f t="shared" si="34"/>
        <v>5.1647362419732341E-2</v>
      </c>
      <c r="BL29" s="10" t="str">
        <f t="shared" si="5"/>
        <v>NA</v>
      </c>
      <c r="BM29" s="10" t="str">
        <f t="shared" si="6"/>
        <v>NA</v>
      </c>
      <c r="BN29" s="10">
        <f t="shared" si="7"/>
        <v>5.166980309244084E-2</v>
      </c>
      <c r="BO29" s="10" t="str">
        <f t="shared" si="8"/>
        <v>NA</v>
      </c>
      <c r="BP29" s="10">
        <f t="shared" si="9"/>
        <v>6.9288768596755618E-2</v>
      </c>
      <c r="BQ29" s="10" t="str">
        <f t="shared" si="10"/>
        <v>NA</v>
      </c>
      <c r="BR29" s="10" t="str">
        <f t="shared" si="11"/>
        <v>NA</v>
      </c>
      <c r="BS29" s="10" t="str">
        <f t="shared" si="12"/>
        <v>NA</v>
      </c>
      <c r="BT29" s="10">
        <f t="shared" si="13"/>
        <v>0.38397641566509683</v>
      </c>
      <c r="BU29" s="10">
        <f t="shared" si="14"/>
        <v>4.1206265378383247E-2</v>
      </c>
      <c r="BV29" s="10" t="str">
        <f t="shared" si="15"/>
        <v>NA</v>
      </c>
      <c r="BW29" s="10" t="str">
        <f t="shared" si="16"/>
        <v>NA</v>
      </c>
      <c r="BX29" s="10">
        <f t="shared" si="17"/>
        <v>0.14185920902598573</v>
      </c>
      <c r="BY29" s="9" t="s">
        <v>94</v>
      </c>
      <c r="BZ29" s="9" t="s">
        <v>94</v>
      </c>
      <c r="CA29" s="9" t="s">
        <v>94</v>
      </c>
      <c r="CB29" s="9" t="s">
        <v>94</v>
      </c>
      <c r="CC29" s="9" t="s">
        <v>94</v>
      </c>
      <c r="CD29" s="12">
        <v>0</v>
      </c>
      <c r="CE29" s="12">
        <v>0</v>
      </c>
      <c r="CF29" s="12">
        <v>0</v>
      </c>
      <c r="CG29" s="12">
        <v>0</v>
      </c>
      <c r="CH29" s="10">
        <f t="shared" si="19"/>
        <v>0.45900999042489965</v>
      </c>
      <c r="CI29" s="10">
        <f t="shared" si="29"/>
        <v>0.10900559503800299</v>
      </c>
      <c r="CJ29" s="10">
        <f t="shared" si="33"/>
        <v>0.35477599118531383</v>
      </c>
      <c r="CK29" s="10">
        <f t="shared" si="20"/>
        <v>0.46758922068463227</v>
      </c>
      <c r="CL29" s="10">
        <f t="shared" si="21"/>
        <v>0.99785613957270625</v>
      </c>
      <c r="CM29" s="10">
        <f t="shared" si="22"/>
        <v>0.16235971913821043</v>
      </c>
      <c r="CN29" s="10">
        <f t="shared" si="23"/>
        <v>0.90840541139942332</v>
      </c>
      <c r="CO29" s="10">
        <f t="shared" si="24"/>
        <v>0.75814935546006812</v>
      </c>
      <c r="CP29" s="10">
        <f t="shared" si="25"/>
        <v>0.63591335846824859</v>
      </c>
      <c r="CQ29" s="10">
        <f t="shared" si="26"/>
        <v>0.65068899096162403</v>
      </c>
      <c r="CR29" s="10" t="str">
        <f t="shared" si="27"/>
        <v>NA</v>
      </c>
      <c r="CS29" s="10" t="str">
        <f t="shared" si="28"/>
        <v>NA</v>
      </c>
    </row>
    <row r="30" spans="1:97" s="12" customFormat="1" ht="25" customHeight="1" x14ac:dyDescent="0.2">
      <c r="A30" s="41" t="s">
        <v>122</v>
      </c>
      <c r="B30" s="40" t="s">
        <v>139</v>
      </c>
      <c r="C30" s="13" t="s">
        <v>140</v>
      </c>
      <c r="D30" s="9" t="s">
        <v>2835</v>
      </c>
      <c r="E30" s="9">
        <v>708.39</v>
      </c>
      <c r="F30" s="9">
        <v>698.18</v>
      </c>
      <c r="G30" s="9">
        <v>458.6</v>
      </c>
      <c r="H30" s="9">
        <v>20.7</v>
      </c>
      <c r="I30" s="9" t="s">
        <v>94</v>
      </c>
      <c r="J30" s="9" t="s">
        <v>94</v>
      </c>
      <c r="K30" s="9" t="s">
        <v>94</v>
      </c>
      <c r="L30" s="9">
        <v>693.447</v>
      </c>
      <c r="M30" s="9" t="s">
        <v>94</v>
      </c>
      <c r="N30" s="9">
        <v>40.98</v>
      </c>
      <c r="O30" s="9">
        <v>26.92</v>
      </c>
      <c r="P30" s="9">
        <v>39.701999999999998</v>
      </c>
      <c r="Q30" s="9">
        <v>27.39</v>
      </c>
      <c r="R30" s="9">
        <v>345.98</v>
      </c>
      <c r="S30" s="9">
        <v>55.7</v>
      </c>
      <c r="T30" s="9" t="s">
        <v>94</v>
      </c>
      <c r="U30" s="9">
        <v>160.41</v>
      </c>
      <c r="V30" s="9">
        <v>130.47</v>
      </c>
      <c r="W30" s="9">
        <v>58.1</v>
      </c>
      <c r="X30" s="9">
        <v>43.36</v>
      </c>
      <c r="Y30" s="9">
        <v>15.35</v>
      </c>
      <c r="Z30" s="9">
        <v>82.86</v>
      </c>
      <c r="AA30" s="9">
        <v>56.65</v>
      </c>
      <c r="AB30" s="9">
        <v>89.53</v>
      </c>
      <c r="AC30" s="9" t="s">
        <v>96</v>
      </c>
      <c r="AD30" s="9" t="s">
        <v>96</v>
      </c>
      <c r="AE30" s="9" t="s">
        <v>95</v>
      </c>
      <c r="AF30" s="9" t="s">
        <v>95</v>
      </c>
      <c r="AG30" s="9" t="s">
        <v>95</v>
      </c>
      <c r="AH30" s="9" t="s">
        <v>95</v>
      </c>
      <c r="AI30" s="9" t="s">
        <v>94</v>
      </c>
      <c r="AJ30" s="9">
        <v>13.971</v>
      </c>
      <c r="AK30" s="9" t="s">
        <v>94</v>
      </c>
      <c r="AL30" s="9" t="s">
        <v>94</v>
      </c>
      <c r="AM30" s="9">
        <v>2.12</v>
      </c>
      <c r="AN30" s="9" t="s">
        <v>94</v>
      </c>
      <c r="AO30" s="9" t="s">
        <v>94</v>
      </c>
      <c r="AP30" s="9" t="s">
        <v>94</v>
      </c>
      <c r="AQ30" s="9" t="s">
        <v>94</v>
      </c>
      <c r="AR30" s="9" t="s">
        <v>94</v>
      </c>
      <c r="AS30" s="9" t="s">
        <v>94</v>
      </c>
      <c r="AT30" s="9" t="s">
        <v>94</v>
      </c>
      <c r="AU30" s="9" t="s">
        <v>94</v>
      </c>
      <c r="AV30" s="9" t="s">
        <v>94</v>
      </c>
      <c r="AW30" s="9" t="s">
        <v>94</v>
      </c>
      <c r="AX30" s="9" t="s">
        <v>94</v>
      </c>
      <c r="AY30" s="9" t="s">
        <v>94</v>
      </c>
      <c r="AZ30" s="9" t="s">
        <v>94</v>
      </c>
      <c r="BA30" s="9" t="s">
        <v>94</v>
      </c>
      <c r="BB30" s="9" t="s">
        <v>94</v>
      </c>
      <c r="BC30" s="9" t="s">
        <v>94</v>
      </c>
      <c r="BD30" s="9" t="s">
        <v>94</v>
      </c>
      <c r="BE30" s="9" t="s">
        <v>94</v>
      </c>
      <c r="BF30" s="10">
        <f t="shared" si="0"/>
        <v>0.65685066888195032</v>
      </c>
      <c r="BG30" s="10" t="str">
        <f t="shared" si="1"/>
        <v>NA</v>
      </c>
      <c r="BH30" s="11">
        <f t="shared" si="31"/>
        <v>2.922119171642739E-2</v>
      </c>
      <c r="BI30" s="10">
        <f t="shared" si="3"/>
        <v>3.8001665749093014E-2</v>
      </c>
      <c r="BJ30" s="10">
        <f t="shared" si="34"/>
        <v>5.6045398721043492E-2</v>
      </c>
      <c r="BK30" s="10">
        <f t="shared" si="34"/>
        <v>3.9230570912945087E-2</v>
      </c>
      <c r="BL30" s="10" t="str">
        <f t="shared" si="5"/>
        <v>NA</v>
      </c>
      <c r="BM30" s="10" t="str">
        <f t="shared" si="6"/>
        <v>NA</v>
      </c>
      <c r="BN30" s="10">
        <f t="shared" si="7"/>
        <v>5.9096080882893712E-2</v>
      </c>
      <c r="BO30" s="10" t="str">
        <f t="shared" si="8"/>
        <v>NA</v>
      </c>
      <c r="BP30" s="10" t="str">
        <f t="shared" si="9"/>
        <v>NA</v>
      </c>
      <c r="BQ30" s="10">
        <f t="shared" si="10"/>
        <v>4.6770283652517617E-3</v>
      </c>
      <c r="BR30" s="10">
        <f t="shared" si="11"/>
        <v>0.49554556131656596</v>
      </c>
      <c r="BS30" s="10">
        <f t="shared" si="12"/>
        <v>7.9778853590764573E-2</v>
      </c>
      <c r="BT30" s="10">
        <f t="shared" si="13"/>
        <v>0.65443472390801738</v>
      </c>
      <c r="BU30" s="10">
        <f t="shared" si="14"/>
        <v>6.2104328396688536E-2</v>
      </c>
      <c r="BV30" s="10">
        <f t="shared" si="15"/>
        <v>8.3216362542610792E-2</v>
      </c>
      <c r="BW30" s="10">
        <f t="shared" si="16"/>
        <v>2.1985734337849838E-2</v>
      </c>
      <c r="BX30" s="10">
        <f t="shared" si="17"/>
        <v>0.12823340685783036</v>
      </c>
      <c r="BY30" s="9">
        <v>13.971</v>
      </c>
      <c r="BZ30" s="9">
        <v>2.5</v>
      </c>
      <c r="CA30" s="9" t="s">
        <v>94</v>
      </c>
      <c r="CB30" s="9" t="s">
        <v>94</v>
      </c>
      <c r="CC30" s="9" t="str">
        <f>IF(AK30="NA", "NA",IF(AL30="NA", "NA", AK30/AL30))</f>
        <v>NA</v>
      </c>
      <c r="CD30" s="12">
        <v>0</v>
      </c>
      <c r="CE30" s="12">
        <v>0</v>
      </c>
      <c r="CF30" s="12">
        <v>0</v>
      </c>
      <c r="CG30" s="12">
        <v>0</v>
      </c>
      <c r="CH30" s="10" t="str">
        <f t="shared" si="19"/>
        <v>NA</v>
      </c>
      <c r="CI30" s="10" t="str">
        <f t="shared" si="29"/>
        <v>NA</v>
      </c>
      <c r="CJ30" s="10" t="str">
        <f t="shared" si="33"/>
        <v>NA</v>
      </c>
      <c r="CK30" s="10" t="str">
        <f t="shared" si="20"/>
        <v>NA</v>
      </c>
      <c r="CL30" s="10" t="str">
        <f t="shared" si="21"/>
        <v>NA</v>
      </c>
      <c r="CM30" s="10" t="str">
        <f t="shared" si="22"/>
        <v>NA</v>
      </c>
      <c r="CN30" s="10" t="str">
        <f t="shared" si="23"/>
        <v>NA</v>
      </c>
      <c r="CO30" s="10" t="str">
        <f t="shared" si="24"/>
        <v>NA</v>
      </c>
      <c r="CP30" s="10" t="str">
        <f t="shared" si="25"/>
        <v>NA</v>
      </c>
      <c r="CQ30" s="10" t="str">
        <f t="shared" si="26"/>
        <v>NA</v>
      </c>
      <c r="CR30" s="10" t="str">
        <f t="shared" si="27"/>
        <v>NA</v>
      </c>
      <c r="CS30" s="10" t="str">
        <f t="shared" si="28"/>
        <v>NA</v>
      </c>
    </row>
    <row r="31" spans="1:97" s="12" customFormat="1" ht="25" customHeight="1" x14ac:dyDescent="0.2">
      <c r="A31" s="41" t="s">
        <v>141</v>
      </c>
      <c r="B31" s="40" t="s">
        <v>142</v>
      </c>
      <c r="C31" s="13" t="s">
        <v>143</v>
      </c>
      <c r="D31" s="9" t="s">
        <v>2836</v>
      </c>
      <c r="E31" s="9">
        <v>252.6</v>
      </c>
      <c r="F31" s="9">
        <v>242.38399999999999</v>
      </c>
      <c r="G31" s="9">
        <v>135.81299999999999</v>
      </c>
      <c r="H31" s="9">
        <v>0</v>
      </c>
      <c r="I31" s="9">
        <v>9.9269999999999996</v>
      </c>
      <c r="J31" s="9" t="s">
        <v>94</v>
      </c>
      <c r="K31" s="9">
        <v>132.934</v>
      </c>
      <c r="L31" s="9">
        <v>231.041</v>
      </c>
      <c r="M31" s="9">
        <v>100.895</v>
      </c>
      <c r="N31" s="9">
        <v>14.28</v>
      </c>
      <c r="O31" s="9">
        <v>9.7460000000000004</v>
      </c>
      <c r="P31" s="9">
        <v>12.366</v>
      </c>
      <c r="Q31" s="9">
        <v>9.0850000000000009</v>
      </c>
      <c r="R31" s="9">
        <v>104.61</v>
      </c>
      <c r="S31" s="9">
        <v>13.91</v>
      </c>
      <c r="T31" s="9" t="s">
        <v>94</v>
      </c>
      <c r="U31" s="9">
        <v>75.44</v>
      </c>
      <c r="V31" s="9">
        <v>70.8</v>
      </c>
      <c r="W31" s="9">
        <v>31.53</v>
      </c>
      <c r="X31" s="9">
        <v>21.46</v>
      </c>
      <c r="Y31" s="9" t="s">
        <v>94</v>
      </c>
      <c r="Z31" s="9" t="s">
        <v>94</v>
      </c>
      <c r="AA31" s="9" t="s">
        <v>94</v>
      </c>
      <c r="AB31" s="9">
        <v>32.44</v>
      </c>
      <c r="AC31" s="9" t="s">
        <v>95</v>
      </c>
      <c r="AD31" s="9" t="s">
        <v>95</v>
      </c>
      <c r="AE31" s="9" t="s">
        <v>95</v>
      </c>
      <c r="AF31" s="9" t="s">
        <v>95</v>
      </c>
      <c r="AG31" s="13" t="s">
        <v>95</v>
      </c>
      <c r="AH31" s="13" t="s">
        <v>95</v>
      </c>
      <c r="AI31" s="9" t="s">
        <v>95</v>
      </c>
      <c r="AJ31" s="9">
        <v>3.4</v>
      </c>
      <c r="AK31" s="9">
        <v>2.57</v>
      </c>
      <c r="AL31" s="9">
        <v>2.819</v>
      </c>
      <c r="AM31" s="9">
        <v>2.617</v>
      </c>
      <c r="AN31" s="9" t="s">
        <v>94</v>
      </c>
      <c r="AO31" s="9" t="s">
        <v>94</v>
      </c>
      <c r="AP31" s="9" t="s">
        <v>94</v>
      </c>
      <c r="AQ31" s="9">
        <v>58.69</v>
      </c>
      <c r="AR31" s="9">
        <v>519.70000000000005</v>
      </c>
      <c r="AS31" s="9" t="s">
        <v>94</v>
      </c>
      <c r="AT31" s="9">
        <v>66</v>
      </c>
      <c r="AU31" s="9">
        <v>30.22</v>
      </c>
      <c r="AV31" s="9">
        <v>43</v>
      </c>
      <c r="AW31" s="9">
        <v>35.948</v>
      </c>
      <c r="AX31" s="9">
        <v>69</v>
      </c>
      <c r="AY31" s="9">
        <v>25.52</v>
      </c>
      <c r="AZ31" s="9">
        <v>45</v>
      </c>
      <c r="BA31" s="9">
        <v>39.798000000000002</v>
      </c>
      <c r="BB31" s="9" t="s">
        <v>94</v>
      </c>
      <c r="BC31" s="9" t="s">
        <v>94</v>
      </c>
      <c r="BD31" s="9">
        <v>58.673000000000002</v>
      </c>
      <c r="BE31" s="9" t="s">
        <v>94</v>
      </c>
      <c r="BF31" s="10">
        <f t="shared" si="0"/>
        <v>0.56032163839197302</v>
      </c>
      <c r="BG31" s="10" t="str">
        <f t="shared" si="1"/>
        <v>NA</v>
      </c>
      <c r="BH31" s="11">
        <f t="shared" si="31"/>
        <v>0</v>
      </c>
      <c r="BI31" s="10">
        <f t="shared" si="3"/>
        <v>3.8582739509105304E-2</v>
      </c>
      <c r="BJ31" s="10">
        <f t="shared" si="34"/>
        <v>4.8954869358669835E-2</v>
      </c>
      <c r="BK31" s="10">
        <f t="shared" si="34"/>
        <v>3.748184698659978E-2</v>
      </c>
      <c r="BL31" s="10" t="str">
        <f t="shared" si="5"/>
        <v>NA</v>
      </c>
      <c r="BM31" s="10">
        <f t="shared" si="6"/>
        <v>0.52626286619160734</v>
      </c>
      <c r="BN31" s="10">
        <f t="shared" si="7"/>
        <v>6.1807211707013039E-2</v>
      </c>
      <c r="BO31" s="10">
        <f t="shared" si="8"/>
        <v>0.14153327716933445</v>
      </c>
      <c r="BP31" s="10">
        <f t="shared" si="9"/>
        <v>4.2966399903047507E-2</v>
      </c>
      <c r="BQ31" s="10" t="str">
        <f t="shared" si="10"/>
        <v>NA</v>
      </c>
      <c r="BR31" s="10">
        <f t="shared" si="11"/>
        <v>0.431587893590336</v>
      </c>
      <c r="BS31" s="10">
        <f t="shared" si="12"/>
        <v>5.738827645389135E-2</v>
      </c>
      <c r="BT31" s="10">
        <f t="shared" si="13"/>
        <v>0.94772449844249496</v>
      </c>
      <c r="BU31" s="10">
        <f t="shared" si="14"/>
        <v>8.8537197174731019E-2</v>
      </c>
      <c r="BV31" s="10">
        <f t="shared" si="15"/>
        <v>0.13008284375206286</v>
      </c>
      <c r="BW31" s="10" t="str">
        <f t="shared" si="16"/>
        <v>NA</v>
      </c>
      <c r="BX31" s="10">
        <f t="shared" si="17"/>
        <v>0.13383721697801834</v>
      </c>
      <c r="BY31" s="9">
        <v>3.4</v>
      </c>
      <c r="BZ31" s="9">
        <v>2.617</v>
      </c>
      <c r="CA31" s="9" t="s">
        <v>94</v>
      </c>
      <c r="CB31" s="9" t="s">
        <v>94</v>
      </c>
      <c r="CC31" s="9">
        <f>IF(AK31="NA", "NA",IF(AL31="NA", "NA", AK31/AL31))</f>
        <v>0.91167080525008859</v>
      </c>
      <c r="CD31" s="12">
        <v>0</v>
      </c>
      <c r="CE31" s="12">
        <v>0</v>
      </c>
      <c r="CF31" s="12">
        <v>0</v>
      </c>
      <c r="CG31" s="12">
        <v>0</v>
      </c>
      <c r="CH31" s="10">
        <f t="shared" si="19"/>
        <v>0.48604964402539924</v>
      </c>
      <c r="CI31" s="10">
        <f t="shared" si="29"/>
        <v>0.11293053684818163</v>
      </c>
      <c r="CJ31" s="10" t="str">
        <f t="shared" si="33"/>
        <v>NA</v>
      </c>
      <c r="CK31" s="10" t="str">
        <f t="shared" si="20"/>
        <v>NA</v>
      </c>
      <c r="CL31" s="10">
        <f t="shared" si="21"/>
        <v>1.0454545454545454</v>
      </c>
      <c r="CM31" s="10">
        <f t="shared" si="22"/>
        <v>0.27229520100336657</v>
      </c>
      <c r="CN31" s="10">
        <f t="shared" si="23"/>
        <v>0.65151515151515149</v>
      </c>
      <c r="CO31" s="10">
        <f t="shared" si="24"/>
        <v>0.65217391304347827</v>
      </c>
      <c r="CP31" s="10">
        <f t="shared" si="25"/>
        <v>0.54466666666666663</v>
      </c>
      <c r="CQ31" s="10">
        <f t="shared" si="26"/>
        <v>0.57678260869565223</v>
      </c>
      <c r="CR31" s="10" t="str">
        <f t="shared" si="27"/>
        <v>NA</v>
      </c>
      <c r="CS31" s="10" t="str">
        <f t="shared" si="28"/>
        <v>NA</v>
      </c>
    </row>
    <row r="32" spans="1:97" s="12" customFormat="1" ht="25" customHeight="1" x14ac:dyDescent="0.2">
      <c r="A32" s="41" t="s">
        <v>141</v>
      </c>
      <c r="B32" s="40" t="s">
        <v>142</v>
      </c>
      <c r="C32" s="13" t="s">
        <v>144</v>
      </c>
      <c r="D32" s="9" t="s">
        <v>366</v>
      </c>
      <c r="E32" s="9">
        <v>232.23</v>
      </c>
      <c r="F32" s="9">
        <v>194.34</v>
      </c>
      <c r="G32" s="9">
        <v>124.07</v>
      </c>
      <c r="H32" s="9" t="s">
        <v>94</v>
      </c>
      <c r="I32" s="9">
        <v>8.6</v>
      </c>
      <c r="J32" s="9" t="s">
        <v>94</v>
      </c>
      <c r="K32" s="9">
        <v>117.34</v>
      </c>
      <c r="L32" s="9">
        <v>215.53</v>
      </c>
      <c r="M32" s="9">
        <v>99.88</v>
      </c>
      <c r="N32" s="9">
        <v>11.5</v>
      </c>
      <c r="O32" s="9">
        <v>6.49</v>
      </c>
      <c r="P32" s="9">
        <v>10.44</v>
      </c>
      <c r="Q32" s="9">
        <v>9.32</v>
      </c>
      <c r="R32" s="9">
        <v>93.37</v>
      </c>
      <c r="S32" s="9">
        <v>11.65</v>
      </c>
      <c r="T32" s="9" t="s">
        <v>94</v>
      </c>
      <c r="U32" s="9">
        <v>53.66</v>
      </c>
      <c r="V32" s="9">
        <v>43.73</v>
      </c>
      <c r="W32" s="9" t="s">
        <v>94</v>
      </c>
      <c r="X32" s="9">
        <v>22.11</v>
      </c>
      <c r="Y32" s="9" t="s">
        <v>94</v>
      </c>
      <c r="Z32" s="9" t="s">
        <v>94</v>
      </c>
      <c r="AA32" s="9" t="s">
        <v>94</v>
      </c>
      <c r="AB32" s="9">
        <v>20.28</v>
      </c>
      <c r="AC32" s="9" t="s">
        <v>94</v>
      </c>
      <c r="AD32" s="9" t="s">
        <v>95</v>
      </c>
      <c r="AE32" s="9" t="s">
        <v>95</v>
      </c>
      <c r="AF32" s="9" t="s">
        <v>95</v>
      </c>
      <c r="AG32" s="13" t="s">
        <v>95</v>
      </c>
      <c r="AH32" s="13" t="s">
        <v>95</v>
      </c>
      <c r="AI32" s="13" t="s">
        <v>95</v>
      </c>
      <c r="AJ32" s="9">
        <v>3.3980000000000001</v>
      </c>
      <c r="AK32" s="9">
        <v>2.1709999999999998</v>
      </c>
      <c r="AL32" s="9">
        <v>2.13</v>
      </c>
      <c r="AM32" s="9">
        <v>2.11</v>
      </c>
      <c r="AN32" s="9" t="s">
        <v>94</v>
      </c>
      <c r="AO32" s="9" t="s">
        <v>94</v>
      </c>
      <c r="AP32" s="9" t="s">
        <v>94</v>
      </c>
      <c r="AQ32" s="9" t="s">
        <v>94</v>
      </c>
      <c r="AR32" s="9" t="s">
        <v>94</v>
      </c>
      <c r="AS32" s="9">
        <v>591.4</v>
      </c>
      <c r="AT32" s="9" t="s">
        <v>94</v>
      </c>
      <c r="AU32" s="9" t="s">
        <v>94</v>
      </c>
      <c r="AV32" s="9" t="s">
        <v>94</v>
      </c>
      <c r="AW32" s="9" t="s">
        <v>94</v>
      </c>
      <c r="AX32" s="9">
        <v>51.39</v>
      </c>
      <c r="AY32" s="9">
        <v>20.36</v>
      </c>
      <c r="AZ32" s="9">
        <v>35.69</v>
      </c>
      <c r="BA32" s="9" t="s">
        <v>94</v>
      </c>
      <c r="BB32" s="9" t="s">
        <v>94</v>
      </c>
      <c r="BC32" s="9" t="s">
        <v>94</v>
      </c>
      <c r="BD32" s="9" t="s">
        <v>94</v>
      </c>
      <c r="BE32" s="9" t="s">
        <v>94</v>
      </c>
      <c r="BF32" s="10">
        <f t="shared" si="0"/>
        <v>0.63841720695687965</v>
      </c>
      <c r="BG32" s="10" t="str">
        <f t="shared" si="1"/>
        <v>NA</v>
      </c>
      <c r="BH32" s="11" t="str">
        <f t="shared" si="31"/>
        <v>NA</v>
      </c>
      <c r="BI32" s="10">
        <f t="shared" si="3"/>
        <v>2.7946432416139175E-2</v>
      </c>
      <c r="BJ32" s="10">
        <f t="shared" si="34"/>
        <v>4.495543211471386E-2</v>
      </c>
      <c r="BK32" s="10">
        <f t="shared" si="34"/>
        <v>4.7957188432643821E-2</v>
      </c>
      <c r="BL32" s="10" t="str">
        <f t="shared" si="5"/>
        <v>NA</v>
      </c>
      <c r="BM32" s="10">
        <f t="shared" si="6"/>
        <v>0.50527494294449471</v>
      </c>
      <c r="BN32" s="10">
        <f t="shared" si="7"/>
        <v>5.3356841274996521E-2</v>
      </c>
      <c r="BO32" s="10">
        <f t="shared" si="8"/>
        <v>0.11513816579895876</v>
      </c>
      <c r="BP32" s="10">
        <f t="shared" si="9"/>
        <v>3.9901637823040875E-2</v>
      </c>
      <c r="BQ32" s="10" t="str">
        <f t="shared" si="10"/>
        <v>NA</v>
      </c>
      <c r="BR32" s="10">
        <f t="shared" si="11"/>
        <v>0.48044663990943709</v>
      </c>
      <c r="BS32" s="10">
        <f t="shared" si="12"/>
        <v>5.9946485540804777E-2</v>
      </c>
      <c r="BT32" s="10">
        <f t="shared" si="13"/>
        <v>0.78717636238836552</v>
      </c>
      <c r="BU32" s="10">
        <f t="shared" si="14"/>
        <v>0.11376968200061748</v>
      </c>
      <c r="BV32" s="10" t="str">
        <f t="shared" si="15"/>
        <v>NA</v>
      </c>
      <c r="BW32" s="10" t="str">
        <f t="shared" si="16"/>
        <v>NA</v>
      </c>
      <c r="BX32" s="10">
        <f t="shared" si="17"/>
        <v>0.10435319543068849</v>
      </c>
      <c r="BY32" s="9">
        <v>3.3980000000000001</v>
      </c>
      <c r="BZ32" s="9">
        <v>2.11</v>
      </c>
      <c r="CA32" s="9" t="s">
        <v>94</v>
      </c>
      <c r="CB32" s="9" t="s">
        <v>94</v>
      </c>
      <c r="CC32" s="9">
        <f>IF(AK32="NA", "NA",IF(AL32="NA", "NA", AK32/AL32))</f>
        <v>1.0192488262910797</v>
      </c>
      <c r="CD32" s="12">
        <v>0</v>
      </c>
      <c r="CE32" s="12">
        <v>0</v>
      </c>
      <c r="CF32" s="12">
        <v>0</v>
      </c>
      <c r="CG32" s="12">
        <v>0</v>
      </c>
      <c r="CH32" s="10" t="str">
        <f>IF(AR32="NA", "NA", IF(E32="NA", "NA", E32/AR32))</f>
        <v>NA</v>
      </c>
      <c r="CI32" s="10" t="str">
        <f t="shared" si="29"/>
        <v>NA</v>
      </c>
      <c r="CJ32" s="10" t="str">
        <f>IF(AP32="NA","NA", IF(AR32="NA","NA",AR32/AP32))</f>
        <v>NA</v>
      </c>
      <c r="CK32" s="10" t="str">
        <f t="shared" si="20"/>
        <v>NA</v>
      </c>
      <c r="CL32" s="10" t="str">
        <f t="shared" si="21"/>
        <v>NA</v>
      </c>
      <c r="CM32" s="10" t="str">
        <f t="shared" si="22"/>
        <v>NA</v>
      </c>
      <c r="CN32" s="10" t="str">
        <f t="shared" si="23"/>
        <v>NA</v>
      </c>
      <c r="CO32" s="10">
        <f t="shared" si="24"/>
        <v>0.69449309204125309</v>
      </c>
      <c r="CP32" s="10" t="str">
        <f t="shared" si="25"/>
        <v>NA</v>
      </c>
      <c r="CQ32" s="10" t="str">
        <f t="shared" si="26"/>
        <v>NA</v>
      </c>
      <c r="CR32" s="10" t="str">
        <f t="shared" si="27"/>
        <v>NA</v>
      </c>
      <c r="CS32" s="10" t="str">
        <f t="shared" si="28"/>
        <v>NA</v>
      </c>
    </row>
    <row r="33" spans="1:97" s="12" customFormat="1" ht="25" customHeight="1" x14ac:dyDescent="0.2">
      <c r="A33" s="41" t="s">
        <v>141</v>
      </c>
      <c r="B33" s="40" t="s">
        <v>142</v>
      </c>
      <c r="C33" s="13" t="s">
        <v>145</v>
      </c>
      <c r="D33" s="9" t="s">
        <v>366</v>
      </c>
      <c r="E33" s="9">
        <v>235</v>
      </c>
      <c r="F33" s="9">
        <v>223</v>
      </c>
      <c r="G33" s="9">
        <v>126</v>
      </c>
      <c r="H33" s="9">
        <v>0</v>
      </c>
      <c r="I33" s="9">
        <v>10.19</v>
      </c>
      <c r="J33" s="9" t="s">
        <v>94</v>
      </c>
      <c r="K33" s="9">
        <v>103.57</v>
      </c>
      <c r="L33" s="9">
        <v>215.92</v>
      </c>
      <c r="M33" s="9">
        <v>120.8</v>
      </c>
      <c r="N33" s="9">
        <v>8.8000000000000007</v>
      </c>
      <c r="O33" s="9">
        <v>5.57</v>
      </c>
      <c r="P33" s="9">
        <v>10.798999999999999</v>
      </c>
      <c r="Q33" s="9">
        <v>8.17</v>
      </c>
      <c r="R33" s="9" t="s">
        <v>94</v>
      </c>
      <c r="S33" s="9" t="s">
        <v>94</v>
      </c>
      <c r="T33" s="9" t="s">
        <v>94</v>
      </c>
      <c r="U33" s="9">
        <v>68.12</v>
      </c>
      <c r="V33" s="9">
        <v>68.64</v>
      </c>
      <c r="W33" s="9">
        <v>35.4</v>
      </c>
      <c r="X33" s="9">
        <v>18.559999999999999</v>
      </c>
      <c r="Y33" s="9" t="s">
        <v>94</v>
      </c>
      <c r="Z33" s="9" t="s">
        <v>94</v>
      </c>
      <c r="AA33" s="9" t="s">
        <v>94</v>
      </c>
      <c r="AB33" s="9">
        <v>25.7</v>
      </c>
      <c r="AC33" s="9" t="s">
        <v>95</v>
      </c>
      <c r="AD33" s="9" t="s">
        <v>95</v>
      </c>
      <c r="AE33" s="9" t="s">
        <v>146</v>
      </c>
      <c r="AF33" s="9" t="s">
        <v>146</v>
      </c>
      <c r="AG33" s="9" t="s">
        <v>146</v>
      </c>
      <c r="AH33" s="9" t="s">
        <v>146</v>
      </c>
      <c r="AI33" s="9" t="s">
        <v>94</v>
      </c>
      <c r="AJ33" s="9" t="s">
        <v>94</v>
      </c>
      <c r="AK33" s="9" t="s">
        <v>94</v>
      </c>
      <c r="AL33" s="9" t="s">
        <v>94</v>
      </c>
      <c r="AM33" s="9" t="s">
        <v>94</v>
      </c>
      <c r="AN33" s="9" t="s">
        <v>94</v>
      </c>
      <c r="AO33" s="9" t="s">
        <v>94</v>
      </c>
      <c r="AP33" s="9" t="s">
        <v>94</v>
      </c>
      <c r="AQ33" s="9" t="s">
        <v>94</v>
      </c>
      <c r="AR33" s="9" t="s">
        <v>94</v>
      </c>
      <c r="AS33" s="9" t="s">
        <v>94</v>
      </c>
      <c r="AT33" s="9">
        <v>61.6</v>
      </c>
      <c r="AU33" s="9">
        <v>27.1</v>
      </c>
      <c r="AV33" s="9">
        <v>41.15</v>
      </c>
      <c r="AW33" s="9">
        <v>35.691000000000003</v>
      </c>
      <c r="AX33" s="9">
        <v>63.45</v>
      </c>
      <c r="AY33" s="9">
        <v>5.46</v>
      </c>
      <c r="AZ33" s="9">
        <v>42.88</v>
      </c>
      <c r="BA33" s="9">
        <v>37.32</v>
      </c>
      <c r="BB33" s="9">
        <v>47.03</v>
      </c>
      <c r="BC33" s="9" t="s">
        <v>94</v>
      </c>
      <c r="BD33" s="9">
        <v>54</v>
      </c>
      <c r="BE33" s="9" t="s">
        <v>94</v>
      </c>
      <c r="BF33" s="10">
        <f t="shared" si="0"/>
        <v>0.56502242152466364</v>
      </c>
      <c r="BG33" s="10" t="str">
        <f t="shared" si="1"/>
        <v>NA</v>
      </c>
      <c r="BH33" s="11">
        <f t="shared" si="31"/>
        <v>0</v>
      </c>
      <c r="BI33" s="10">
        <f t="shared" si="3"/>
        <v>2.3702127659574468E-2</v>
      </c>
      <c r="BJ33" s="10">
        <f t="shared" si="34"/>
        <v>4.5953191489361701E-2</v>
      </c>
      <c r="BK33" s="10">
        <f t="shared" si="34"/>
        <v>3.6636771300448429E-2</v>
      </c>
      <c r="BL33" s="10" t="str">
        <f t="shared" si="5"/>
        <v>NA</v>
      </c>
      <c r="BM33" s="10">
        <f t="shared" si="6"/>
        <v>0.44072340425531914</v>
      </c>
      <c r="BN33" s="10">
        <f t="shared" si="7"/>
        <v>4.0755835494627649E-2</v>
      </c>
      <c r="BO33" s="10">
        <f t="shared" si="8"/>
        <v>7.2847682119205309E-2</v>
      </c>
      <c r="BP33" s="10">
        <f t="shared" si="9"/>
        <v>4.7193404964801781E-2</v>
      </c>
      <c r="BQ33" s="10" t="str">
        <f t="shared" si="10"/>
        <v>NA</v>
      </c>
      <c r="BR33" s="10" t="str">
        <f t="shared" si="11"/>
        <v>NA</v>
      </c>
      <c r="BS33" s="10" t="str">
        <f t="shared" si="12"/>
        <v>NA</v>
      </c>
      <c r="BT33" s="10">
        <f t="shared" si="13"/>
        <v>0.96332782803798223</v>
      </c>
      <c r="BU33" s="10">
        <f t="shared" si="14"/>
        <v>8.3228699551569502E-2</v>
      </c>
      <c r="BV33" s="10">
        <f t="shared" si="15"/>
        <v>0.15874439461883408</v>
      </c>
      <c r="BW33" s="10" t="str">
        <f t="shared" si="16"/>
        <v>NA</v>
      </c>
      <c r="BX33" s="10">
        <f t="shared" si="17"/>
        <v>0.11524663677130044</v>
      </c>
      <c r="BY33" s="9" t="s">
        <v>94</v>
      </c>
      <c r="BZ33" s="9" t="s">
        <v>94</v>
      </c>
      <c r="CA33" s="9" t="s">
        <v>94</v>
      </c>
      <c r="CB33" s="9" t="s">
        <v>94</v>
      </c>
      <c r="CC33" s="9" t="str">
        <f>IF(AK33="NA", "NA",IF(AL33="NA", "NA", AK33/AL33))</f>
        <v>NA</v>
      </c>
      <c r="CD33" s="12">
        <v>0</v>
      </c>
      <c r="CE33" s="12">
        <v>0</v>
      </c>
      <c r="CF33" s="12">
        <v>0</v>
      </c>
      <c r="CG33" s="12">
        <v>0</v>
      </c>
      <c r="CH33" s="10" t="str">
        <f t="shared" si="19"/>
        <v>NA</v>
      </c>
      <c r="CI33" s="10" t="str">
        <f t="shared" si="29"/>
        <v>NA</v>
      </c>
      <c r="CJ33" s="10" t="str">
        <f t="shared" si="33"/>
        <v>NA</v>
      </c>
      <c r="CK33" s="10" t="str">
        <f t="shared" si="20"/>
        <v>NA</v>
      </c>
      <c r="CL33" s="10">
        <f t="shared" si="21"/>
        <v>1.0300324675324675</v>
      </c>
      <c r="CM33" s="10">
        <f t="shared" si="22"/>
        <v>0.27623318385650225</v>
      </c>
      <c r="CN33" s="10">
        <f t="shared" si="23"/>
        <v>0.66801948051948046</v>
      </c>
      <c r="CO33" s="10">
        <f t="shared" si="24"/>
        <v>0.67580772261623323</v>
      </c>
      <c r="CP33" s="10">
        <f t="shared" si="25"/>
        <v>0.57939935064935066</v>
      </c>
      <c r="CQ33" s="10">
        <f t="shared" si="26"/>
        <v>0.58817966903073282</v>
      </c>
      <c r="CR33" s="10" t="str">
        <f t="shared" si="27"/>
        <v>NA</v>
      </c>
      <c r="CS33" s="10" t="str">
        <f t="shared" si="28"/>
        <v>NA</v>
      </c>
    </row>
    <row r="34" spans="1:97" s="12" customFormat="1" ht="25" customHeight="1" x14ac:dyDescent="0.2">
      <c r="A34" s="41" t="s">
        <v>141</v>
      </c>
      <c r="B34" s="40" t="s">
        <v>142</v>
      </c>
      <c r="C34" s="13" t="s">
        <v>147</v>
      </c>
      <c r="D34" s="9" t="s">
        <v>2837</v>
      </c>
      <c r="E34" s="9">
        <v>216.85</v>
      </c>
      <c r="F34" s="9">
        <v>211.16499999999999</v>
      </c>
      <c r="G34" s="9">
        <v>127.64</v>
      </c>
      <c r="H34" s="9">
        <v>0</v>
      </c>
      <c r="I34" s="9">
        <v>7.1379999999999999</v>
      </c>
      <c r="J34" s="9" t="s">
        <v>94</v>
      </c>
      <c r="K34" s="9" t="s">
        <v>94</v>
      </c>
      <c r="L34" s="9">
        <v>205.59</v>
      </c>
      <c r="M34" s="9" t="s">
        <v>94</v>
      </c>
      <c r="N34" s="9">
        <v>9.4</v>
      </c>
      <c r="O34" s="9">
        <v>6.351</v>
      </c>
      <c r="P34" s="9" t="s">
        <v>94</v>
      </c>
      <c r="Q34" s="9">
        <v>8.1059999999999999</v>
      </c>
      <c r="R34" s="9">
        <v>96.971999999999994</v>
      </c>
      <c r="S34" s="9">
        <v>10.48</v>
      </c>
      <c r="T34" s="9" t="s">
        <v>94</v>
      </c>
      <c r="U34" s="9">
        <v>63.89</v>
      </c>
      <c r="V34" s="9">
        <v>49.938000000000002</v>
      </c>
      <c r="W34" s="9">
        <v>24.751000000000001</v>
      </c>
      <c r="X34" s="9">
        <v>13.478999999999999</v>
      </c>
      <c r="Y34" s="9" t="s">
        <v>94</v>
      </c>
      <c r="Z34" s="9">
        <v>29.036999999999999</v>
      </c>
      <c r="AA34" s="9" t="s">
        <v>94</v>
      </c>
      <c r="AB34" s="9">
        <v>19.940000000000001</v>
      </c>
      <c r="AC34" s="9" t="s">
        <v>95</v>
      </c>
      <c r="AD34" s="9" t="s">
        <v>146</v>
      </c>
      <c r="AE34" s="9" t="s">
        <v>146</v>
      </c>
      <c r="AF34" s="9" t="s">
        <v>146</v>
      </c>
      <c r="AG34" s="13" t="s">
        <v>95</v>
      </c>
      <c r="AH34" s="13" t="s">
        <v>94</v>
      </c>
      <c r="AI34" s="9" t="s">
        <v>94</v>
      </c>
      <c r="AJ34" s="9">
        <v>3.7320000000000002</v>
      </c>
      <c r="AK34" s="9" t="s">
        <v>94</v>
      </c>
      <c r="AL34" s="9">
        <v>2.6669999999999998</v>
      </c>
      <c r="AM34" s="9">
        <v>2.6080000000000001</v>
      </c>
      <c r="AN34" s="9" t="s">
        <v>94</v>
      </c>
      <c r="AO34" s="9" t="s">
        <v>94</v>
      </c>
      <c r="AP34" s="9" t="s">
        <v>94</v>
      </c>
      <c r="AQ34" s="9" t="s">
        <v>94</v>
      </c>
      <c r="AR34" s="9" t="s">
        <v>94</v>
      </c>
      <c r="AS34" s="9" t="s">
        <v>94</v>
      </c>
      <c r="AT34" s="9" t="s">
        <v>94</v>
      </c>
      <c r="AU34" s="9" t="s">
        <v>94</v>
      </c>
      <c r="AV34" s="9" t="s">
        <v>94</v>
      </c>
      <c r="AW34" s="9" t="s">
        <v>94</v>
      </c>
      <c r="AX34" s="9" t="s">
        <v>94</v>
      </c>
      <c r="AY34" s="9" t="s">
        <v>94</v>
      </c>
      <c r="AZ34" s="9" t="s">
        <v>94</v>
      </c>
      <c r="BA34" s="9" t="s">
        <v>94</v>
      </c>
      <c r="BB34" s="9" t="s">
        <v>94</v>
      </c>
      <c r="BC34" s="9" t="s">
        <v>94</v>
      </c>
      <c r="BD34" s="9" t="s">
        <v>94</v>
      </c>
      <c r="BE34" s="9" t="s">
        <v>94</v>
      </c>
      <c r="BF34" s="10">
        <f t="shared" si="0"/>
        <v>0.60445623090947842</v>
      </c>
      <c r="BG34" s="10" t="str">
        <f t="shared" si="1"/>
        <v>NA</v>
      </c>
      <c r="BH34" s="11">
        <f t="shared" si="31"/>
        <v>0</v>
      </c>
      <c r="BI34" s="10">
        <f t="shared" si="3"/>
        <v>2.9287525939589578E-2</v>
      </c>
      <c r="BJ34" s="10" t="str">
        <f t="shared" si="34"/>
        <v>NA</v>
      </c>
      <c r="BK34" s="10">
        <f t="shared" si="34"/>
        <v>3.8387043307366281E-2</v>
      </c>
      <c r="BL34" s="10" t="str">
        <f t="shared" si="5"/>
        <v>NA</v>
      </c>
      <c r="BM34" s="10" t="str">
        <f t="shared" si="6"/>
        <v>NA</v>
      </c>
      <c r="BN34" s="10">
        <f t="shared" si="7"/>
        <v>4.572206819397831E-2</v>
      </c>
      <c r="BO34" s="10" t="str">
        <f t="shared" si="8"/>
        <v>NA</v>
      </c>
      <c r="BP34" s="10">
        <f t="shared" si="9"/>
        <v>3.471958752857629E-2</v>
      </c>
      <c r="BQ34" s="10" t="str">
        <f t="shared" si="10"/>
        <v>NA</v>
      </c>
      <c r="BR34" s="10">
        <f t="shared" si="11"/>
        <v>0.45922382970662751</v>
      </c>
      <c r="BS34" s="10">
        <f t="shared" si="12"/>
        <v>4.9629436696422231E-2</v>
      </c>
      <c r="BT34" s="10">
        <f t="shared" si="13"/>
        <v>0.84673409081244277</v>
      </c>
      <c r="BU34" s="10">
        <f t="shared" si="14"/>
        <v>6.3831600880827788E-2</v>
      </c>
      <c r="BV34" s="10">
        <f t="shared" si="15"/>
        <v>0.11721165912911705</v>
      </c>
      <c r="BW34" s="10" t="str">
        <f t="shared" si="16"/>
        <v>NA</v>
      </c>
      <c r="BX34" s="10">
        <f t="shared" si="17"/>
        <v>9.4428527454833905E-2</v>
      </c>
      <c r="BY34" s="9">
        <v>3.7320000000000002</v>
      </c>
      <c r="BZ34" s="9">
        <v>2.6080000000000001</v>
      </c>
      <c r="CA34" s="9" t="s">
        <v>94</v>
      </c>
      <c r="CB34" s="9" t="s">
        <v>94</v>
      </c>
      <c r="CC34" s="9" t="str">
        <f>IF(AK34="NA", "NA",IF(AL34="NA", "NA", AK34/AL34))</f>
        <v>NA</v>
      </c>
      <c r="CD34" s="12">
        <v>0</v>
      </c>
      <c r="CE34" s="12">
        <v>0</v>
      </c>
      <c r="CF34" s="12">
        <v>0</v>
      </c>
      <c r="CG34" s="12">
        <v>0</v>
      </c>
      <c r="CH34" s="10" t="str">
        <f t="shared" si="19"/>
        <v>NA</v>
      </c>
      <c r="CI34" s="10" t="str">
        <f t="shared" si="29"/>
        <v>NA</v>
      </c>
      <c r="CJ34" s="10" t="str">
        <f t="shared" si="33"/>
        <v>NA</v>
      </c>
      <c r="CK34" s="10" t="str">
        <f t="shared" si="20"/>
        <v>NA</v>
      </c>
      <c r="CL34" s="10" t="str">
        <f t="shared" si="21"/>
        <v>NA</v>
      </c>
      <c r="CM34" s="10" t="str">
        <f t="shared" si="22"/>
        <v>NA</v>
      </c>
      <c r="CN34" s="10" t="str">
        <f t="shared" si="23"/>
        <v>NA</v>
      </c>
      <c r="CO34" s="10" t="str">
        <f t="shared" si="24"/>
        <v>NA</v>
      </c>
      <c r="CP34" s="10" t="str">
        <f t="shared" si="25"/>
        <v>NA</v>
      </c>
      <c r="CQ34" s="10" t="str">
        <f t="shared" si="26"/>
        <v>NA</v>
      </c>
      <c r="CR34" s="10" t="str">
        <f t="shared" si="27"/>
        <v>NA</v>
      </c>
      <c r="CS34" s="10" t="str">
        <f t="shared" si="28"/>
        <v>NA</v>
      </c>
    </row>
    <row r="35" spans="1:97" s="12" customFormat="1" ht="30" customHeight="1" x14ac:dyDescent="0.2">
      <c r="A35" s="41" t="s">
        <v>141</v>
      </c>
      <c r="B35" s="40" t="s">
        <v>142</v>
      </c>
      <c r="C35" s="13" t="s">
        <v>148</v>
      </c>
      <c r="D35" s="9" t="s">
        <v>2838</v>
      </c>
      <c r="E35" s="9">
        <v>255.5</v>
      </c>
      <c r="F35" s="9">
        <v>245.34</v>
      </c>
      <c r="G35" s="9">
        <v>148.49</v>
      </c>
      <c r="H35" s="9" t="s">
        <v>94</v>
      </c>
      <c r="I35" s="9" t="s">
        <v>94</v>
      </c>
      <c r="J35" s="9" t="s">
        <v>94</v>
      </c>
      <c r="K35" s="9" t="s">
        <v>94</v>
      </c>
      <c r="L35" s="9" t="s">
        <v>94</v>
      </c>
      <c r="M35" s="9" t="s">
        <v>94</v>
      </c>
      <c r="N35" s="9" t="s">
        <v>94</v>
      </c>
      <c r="O35" s="9" t="s">
        <v>94</v>
      </c>
      <c r="P35" s="9" t="s">
        <v>94</v>
      </c>
      <c r="Q35" s="9" t="s">
        <v>94</v>
      </c>
      <c r="R35" s="9" t="s">
        <v>94</v>
      </c>
      <c r="S35" s="9" t="s">
        <v>94</v>
      </c>
      <c r="T35" s="9" t="s">
        <v>94</v>
      </c>
      <c r="U35" s="9" t="s">
        <v>94</v>
      </c>
      <c r="V35" s="9" t="s">
        <v>94</v>
      </c>
      <c r="W35" s="9" t="s">
        <v>94</v>
      </c>
      <c r="X35" s="9" t="s">
        <v>94</v>
      </c>
      <c r="Y35" s="9" t="s">
        <v>94</v>
      </c>
      <c r="Z35" s="9" t="s">
        <v>94</v>
      </c>
      <c r="AA35" s="9" t="s">
        <v>94</v>
      </c>
      <c r="AB35" s="9" t="s">
        <v>94</v>
      </c>
      <c r="AC35" s="9" t="s">
        <v>95</v>
      </c>
      <c r="AD35" s="9" t="s">
        <v>146</v>
      </c>
      <c r="AE35" s="9" t="s">
        <v>146</v>
      </c>
      <c r="AF35" s="9" t="s">
        <v>146</v>
      </c>
      <c r="AG35" s="13" t="s">
        <v>95</v>
      </c>
      <c r="AH35" s="13" t="s">
        <v>94</v>
      </c>
      <c r="AI35" s="9" t="s">
        <v>94</v>
      </c>
      <c r="AJ35" s="9" t="s">
        <v>94</v>
      </c>
      <c r="AK35" s="9" t="s">
        <v>94</v>
      </c>
      <c r="AL35" s="9" t="s">
        <v>94</v>
      </c>
      <c r="AM35" s="9" t="s">
        <v>94</v>
      </c>
      <c r="AN35" s="9" t="s">
        <v>94</v>
      </c>
      <c r="AO35" s="9" t="s">
        <v>94</v>
      </c>
      <c r="AP35" s="9">
        <v>1716.4</v>
      </c>
      <c r="AQ35" s="9">
        <v>55.9</v>
      </c>
      <c r="AR35" s="9">
        <v>539.1</v>
      </c>
      <c r="AS35" s="9">
        <v>833.33</v>
      </c>
      <c r="AT35" s="9">
        <v>68.5</v>
      </c>
      <c r="AU35" s="9" t="s">
        <v>94</v>
      </c>
      <c r="AV35" s="9">
        <v>46.6</v>
      </c>
      <c r="AW35" s="9">
        <v>45.3</v>
      </c>
      <c r="AX35" s="9">
        <v>71.7</v>
      </c>
      <c r="AY35" s="9" t="s">
        <v>94</v>
      </c>
      <c r="AZ35" s="9">
        <v>53.7</v>
      </c>
      <c r="BA35" s="9">
        <v>45.85</v>
      </c>
      <c r="BB35" s="9">
        <v>51.74</v>
      </c>
      <c r="BC35" s="9">
        <v>320.53100000000001</v>
      </c>
      <c r="BD35" s="9">
        <v>51.408999999999999</v>
      </c>
      <c r="BE35" s="9">
        <v>248.9</v>
      </c>
      <c r="BF35" s="10">
        <f t="shared" si="0"/>
        <v>0.60524170538844058</v>
      </c>
      <c r="BG35" s="10" t="str">
        <f t="shared" si="1"/>
        <v>NA</v>
      </c>
      <c r="BH35" s="11" t="str">
        <f t="shared" si="31"/>
        <v>NA</v>
      </c>
      <c r="BI35" s="10" t="str">
        <f t="shared" si="3"/>
        <v>NA</v>
      </c>
      <c r="BJ35" s="10" t="str">
        <f t="shared" si="34"/>
        <v>NA</v>
      </c>
      <c r="BK35" s="10" t="str">
        <f t="shared" si="34"/>
        <v>NA</v>
      </c>
      <c r="BL35" s="10" t="str">
        <f t="shared" si="5"/>
        <v>NA</v>
      </c>
      <c r="BM35" s="10" t="str">
        <f t="shared" si="6"/>
        <v>NA</v>
      </c>
      <c r="BN35" s="10" t="str">
        <f t="shared" si="7"/>
        <v>NA</v>
      </c>
      <c r="BO35" s="10" t="str">
        <f t="shared" si="8"/>
        <v>NA</v>
      </c>
      <c r="BP35" s="10" t="str">
        <f t="shared" si="9"/>
        <v>NA</v>
      </c>
      <c r="BQ35" s="10" t="str">
        <f t="shared" si="10"/>
        <v>NA</v>
      </c>
      <c r="BR35" s="10" t="str">
        <f t="shared" si="11"/>
        <v>NA</v>
      </c>
      <c r="BS35" s="10" t="str">
        <f t="shared" si="12"/>
        <v>NA</v>
      </c>
      <c r="BT35" s="10" t="str">
        <f t="shared" si="13"/>
        <v>NA</v>
      </c>
      <c r="BU35" s="10" t="str">
        <f t="shared" si="14"/>
        <v>NA</v>
      </c>
      <c r="BV35" s="10" t="str">
        <f t="shared" si="15"/>
        <v>NA</v>
      </c>
      <c r="BW35" s="10" t="str">
        <f t="shared" si="16"/>
        <v>NA</v>
      </c>
      <c r="BX35" s="10" t="str">
        <f t="shared" si="17"/>
        <v>NA</v>
      </c>
      <c r="BY35" s="10" t="s">
        <v>94</v>
      </c>
      <c r="BZ35" s="10" t="str">
        <f>IF(H35="NA", "NA",IF(AD35="NA", "NA", AD35/H35))</f>
        <v>NA</v>
      </c>
      <c r="CA35" s="10" t="str">
        <f>IF(I35="NA", "NA",IF(AE35="NA", "NA", AE35/I35))</f>
        <v>NA</v>
      </c>
      <c r="CB35" s="10" t="str">
        <f>IF(J35="NA", "NA",IF(AF35="NA", "NA", AF35/J35))</f>
        <v>NA</v>
      </c>
      <c r="CC35" s="10" t="str">
        <f>IF(K35="NA", "NA",IF(AG35="NA", "NA", AG35/K35))</f>
        <v>NA</v>
      </c>
      <c r="CD35" s="12">
        <v>0</v>
      </c>
      <c r="CE35" s="12">
        <v>0</v>
      </c>
      <c r="CF35" s="12">
        <v>0</v>
      </c>
      <c r="CG35" s="12">
        <v>0</v>
      </c>
      <c r="CH35" s="10">
        <f t="shared" si="19"/>
        <v>0.47393804488963087</v>
      </c>
      <c r="CI35" s="10">
        <f t="shared" si="29"/>
        <v>0.10369133741420886</v>
      </c>
      <c r="CJ35" s="10">
        <f t="shared" si="33"/>
        <v>0.31408762526217665</v>
      </c>
      <c r="CK35" s="10">
        <f t="shared" si="20"/>
        <v>0.48551037054299695</v>
      </c>
      <c r="CL35" s="10">
        <f t="shared" si="21"/>
        <v>1.0467153284671533</v>
      </c>
      <c r="CM35" s="10">
        <f t="shared" si="22"/>
        <v>0.27920436944648241</v>
      </c>
      <c r="CN35" s="10">
        <f t="shared" si="23"/>
        <v>0.6802919708029197</v>
      </c>
      <c r="CO35" s="10">
        <f t="shared" si="24"/>
        <v>0.7489539748953975</v>
      </c>
      <c r="CP35" s="10">
        <f t="shared" si="25"/>
        <v>0.66131386861313868</v>
      </c>
      <c r="CQ35" s="10">
        <f t="shared" si="26"/>
        <v>0.63947001394700143</v>
      </c>
      <c r="CR35" s="10">
        <f t="shared" si="27"/>
        <v>0.16141964427777658</v>
      </c>
      <c r="CS35" s="10">
        <f t="shared" si="28"/>
        <v>0.206544797107272</v>
      </c>
    </row>
    <row r="36" spans="1:97" s="12" customFormat="1" ht="25" customHeight="1" x14ac:dyDescent="0.2">
      <c r="A36" s="41" t="s">
        <v>149</v>
      </c>
      <c r="B36" s="40" t="s">
        <v>150</v>
      </c>
      <c r="C36" s="15" t="s">
        <v>151</v>
      </c>
      <c r="D36" s="9" t="s">
        <v>365</v>
      </c>
      <c r="E36" s="9">
        <v>467.29</v>
      </c>
      <c r="F36" s="9">
        <v>427.62</v>
      </c>
      <c r="G36" s="9">
        <v>223.94</v>
      </c>
      <c r="H36" s="9">
        <v>0</v>
      </c>
      <c r="I36" s="9">
        <v>29.84</v>
      </c>
      <c r="J36" s="9" t="s">
        <v>94</v>
      </c>
      <c r="K36" s="9">
        <v>209.25</v>
      </c>
      <c r="L36" s="9">
        <v>432.65</v>
      </c>
      <c r="M36" s="9">
        <v>203.17599999999999</v>
      </c>
      <c r="N36" s="9">
        <v>33.747999999999998</v>
      </c>
      <c r="O36" s="9">
        <v>20.67</v>
      </c>
      <c r="P36" s="9">
        <v>28.481999999999999</v>
      </c>
      <c r="Q36" s="9" t="s">
        <v>94</v>
      </c>
      <c r="R36" s="9" t="s">
        <v>94</v>
      </c>
      <c r="S36" s="9" t="s">
        <v>94</v>
      </c>
      <c r="T36" s="9" t="s">
        <v>94</v>
      </c>
      <c r="U36" s="9">
        <v>132.33000000000001</v>
      </c>
      <c r="V36" s="9">
        <v>81.260000000000005</v>
      </c>
      <c r="W36" s="9" t="s">
        <v>94</v>
      </c>
      <c r="X36" s="9" t="s">
        <v>94</v>
      </c>
      <c r="Y36" s="9" t="s">
        <v>94</v>
      </c>
      <c r="Z36" s="9" t="s">
        <v>94</v>
      </c>
      <c r="AA36" s="9" t="s">
        <v>94</v>
      </c>
      <c r="AB36" s="9">
        <v>73.989999999999995</v>
      </c>
      <c r="AC36" s="9" t="s">
        <v>94</v>
      </c>
      <c r="AD36" s="9" t="s">
        <v>95</v>
      </c>
      <c r="AE36" s="9" t="s">
        <v>95</v>
      </c>
      <c r="AF36" s="9" t="s">
        <v>95</v>
      </c>
      <c r="AG36" s="13" t="s">
        <v>95</v>
      </c>
      <c r="AH36" s="13" t="s">
        <v>95</v>
      </c>
      <c r="AI36" s="9" t="s">
        <v>96</v>
      </c>
      <c r="AJ36" s="9">
        <v>8.3740000000000006</v>
      </c>
      <c r="AK36" s="9">
        <v>1.92</v>
      </c>
      <c r="AL36" s="9">
        <v>1.3879999999999999</v>
      </c>
      <c r="AM36" s="9">
        <v>1.8580000000000001</v>
      </c>
      <c r="AN36" s="9">
        <v>1.62</v>
      </c>
      <c r="AO36" s="9">
        <v>0.13300000000000001</v>
      </c>
      <c r="AP36" s="9" t="s">
        <v>94</v>
      </c>
      <c r="AQ36" s="9" t="s">
        <v>94</v>
      </c>
      <c r="AR36" s="9" t="s">
        <v>94</v>
      </c>
      <c r="AS36" s="9" t="s">
        <v>94</v>
      </c>
      <c r="AT36" s="9" t="s">
        <v>94</v>
      </c>
      <c r="AU36" s="9" t="s">
        <v>94</v>
      </c>
      <c r="AV36" s="9" t="s">
        <v>94</v>
      </c>
      <c r="AW36" s="9" t="s">
        <v>94</v>
      </c>
      <c r="AX36" s="9" t="s">
        <v>94</v>
      </c>
      <c r="AY36" s="9" t="s">
        <v>94</v>
      </c>
      <c r="AZ36" s="9" t="s">
        <v>94</v>
      </c>
      <c r="BA36" s="9" t="s">
        <v>94</v>
      </c>
      <c r="BB36" s="9" t="s">
        <v>94</v>
      </c>
      <c r="BC36" s="9" t="s">
        <v>94</v>
      </c>
      <c r="BD36" s="9" t="s">
        <v>94</v>
      </c>
      <c r="BE36" s="9" t="s">
        <v>94</v>
      </c>
      <c r="BF36" s="10">
        <f t="shared" si="0"/>
        <v>0.5236892568167999</v>
      </c>
      <c r="BG36" s="10" t="str">
        <f t="shared" si="1"/>
        <v>NA</v>
      </c>
      <c r="BH36" s="11">
        <f t="shared" si="31"/>
        <v>0</v>
      </c>
      <c r="BI36" s="10">
        <f t="shared" si="3"/>
        <v>4.4233773459735927E-2</v>
      </c>
      <c r="BJ36" s="10">
        <f t="shared" si="34"/>
        <v>6.0951443429133938E-2</v>
      </c>
      <c r="BK36" s="10" t="str">
        <f t="shared" si="34"/>
        <v>NA</v>
      </c>
      <c r="BL36" s="10" t="str">
        <f t="shared" si="5"/>
        <v>NA</v>
      </c>
      <c r="BM36" s="10">
        <f t="shared" si="6"/>
        <v>0.44779473132316117</v>
      </c>
      <c r="BN36" s="10">
        <f t="shared" si="7"/>
        <v>7.8003004738241066E-2</v>
      </c>
      <c r="BO36" s="10">
        <f t="shared" si="8"/>
        <v>0.16610229554671813</v>
      </c>
      <c r="BP36" s="10">
        <f t="shared" si="9"/>
        <v>6.8970299318155556E-2</v>
      </c>
      <c r="BQ36" s="10" t="str">
        <f t="shared" si="10"/>
        <v>NA</v>
      </c>
      <c r="BR36" s="10" t="str">
        <f t="shared" si="11"/>
        <v>NA</v>
      </c>
      <c r="BS36" s="10" t="str">
        <f t="shared" si="12"/>
        <v>NA</v>
      </c>
      <c r="BT36" s="10">
        <f t="shared" si="13"/>
        <v>0.78459002722071469</v>
      </c>
      <c r="BU36" s="10" t="str">
        <f t="shared" si="14"/>
        <v>NA</v>
      </c>
      <c r="BV36" s="10" t="str">
        <f t="shared" si="15"/>
        <v>NA</v>
      </c>
      <c r="BW36" s="10" t="str">
        <f t="shared" si="16"/>
        <v>NA</v>
      </c>
      <c r="BX36" s="10">
        <f t="shared" si="17"/>
        <v>0.17302745428183899</v>
      </c>
      <c r="BY36" s="9">
        <v>8.3740000000000006</v>
      </c>
      <c r="BZ36" s="9">
        <v>2.1040000000000001</v>
      </c>
      <c r="CA36" s="9">
        <v>1.62</v>
      </c>
      <c r="CB36" s="9">
        <v>0.13300000000000001</v>
      </c>
      <c r="CC36" s="9">
        <f t="shared" ref="CC36:CC51" si="35">IF(AK36="NA", "NA",IF(AL36="NA", "NA", AK36/AL36))</f>
        <v>1.38328530259366</v>
      </c>
      <c r="CD36" s="12">
        <v>0</v>
      </c>
      <c r="CE36" s="12">
        <v>0</v>
      </c>
      <c r="CF36" s="12">
        <v>0</v>
      </c>
      <c r="CG36" s="12">
        <v>0</v>
      </c>
      <c r="CH36" s="10" t="str">
        <f t="shared" si="19"/>
        <v>NA</v>
      </c>
      <c r="CI36" s="10" t="str">
        <f t="shared" si="29"/>
        <v>NA</v>
      </c>
      <c r="CJ36" s="10" t="str">
        <f t="shared" si="33"/>
        <v>NA</v>
      </c>
      <c r="CK36" s="10" t="str">
        <f t="shared" si="20"/>
        <v>NA</v>
      </c>
      <c r="CL36" s="10" t="str">
        <f t="shared" si="21"/>
        <v>NA</v>
      </c>
      <c r="CM36" s="10" t="str">
        <f t="shared" si="22"/>
        <v>NA</v>
      </c>
      <c r="CN36" s="10" t="str">
        <f t="shared" si="23"/>
        <v>NA</v>
      </c>
      <c r="CO36" s="10" t="str">
        <f t="shared" si="24"/>
        <v>NA</v>
      </c>
      <c r="CP36" s="10" t="str">
        <f t="shared" si="25"/>
        <v>NA</v>
      </c>
      <c r="CQ36" s="10" t="str">
        <f t="shared" si="26"/>
        <v>NA</v>
      </c>
      <c r="CR36" s="10" t="str">
        <f t="shared" si="27"/>
        <v>NA</v>
      </c>
      <c r="CS36" s="10" t="str">
        <f t="shared" si="28"/>
        <v>NA</v>
      </c>
    </row>
    <row r="37" spans="1:97" s="12" customFormat="1" ht="24" customHeight="1" x14ac:dyDescent="0.2">
      <c r="A37" s="41" t="s">
        <v>149</v>
      </c>
      <c r="B37" s="40" t="s">
        <v>150</v>
      </c>
      <c r="C37" s="15" t="s">
        <v>152</v>
      </c>
      <c r="D37" s="9" t="s">
        <v>463</v>
      </c>
      <c r="E37" s="9">
        <v>536.89</v>
      </c>
      <c r="F37" s="9">
        <v>496.863</v>
      </c>
      <c r="G37" s="9">
        <v>278.88</v>
      </c>
      <c r="H37" s="9" t="s">
        <v>94</v>
      </c>
      <c r="I37" s="9">
        <v>37.409999999999997</v>
      </c>
      <c r="J37" s="9" t="s">
        <v>94</v>
      </c>
      <c r="K37" s="9" t="s">
        <v>94</v>
      </c>
      <c r="L37" s="9">
        <v>487.88</v>
      </c>
      <c r="M37" s="9" t="s">
        <v>94</v>
      </c>
      <c r="N37" s="9">
        <v>36.6</v>
      </c>
      <c r="O37" s="9" t="s">
        <v>94</v>
      </c>
      <c r="P37" s="9" t="s">
        <v>94</v>
      </c>
      <c r="Q37" s="9">
        <v>31.57</v>
      </c>
      <c r="R37" s="9">
        <v>187.4</v>
      </c>
      <c r="S37" s="9">
        <v>64.7</v>
      </c>
      <c r="T37" s="9">
        <v>140.02000000000001</v>
      </c>
      <c r="U37" s="9">
        <v>147.22</v>
      </c>
      <c r="V37" s="9">
        <v>91.03</v>
      </c>
      <c r="W37" s="9">
        <v>43</v>
      </c>
      <c r="X37" s="9">
        <v>12.37</v>
      </c>
      <c r="Y37" s="9">
        <v>13.8</v>
      </c>
      <c r="Z37" s="9">
        <v>86.42</v>
      </c>
      <c r="AA37" s="9">
        <v>43</v>
      </c>
      <c r="AB37" s="9">
        <v>63.99</v>
      </c>
      <c r="AC37" s="9" t="s">
        <v>95</v>
      </c>
      <c r="AD37" s="9" t="s">
        <v>95</v>
      </c>
      <c r="AE37" s="9" t="s">
        <v>95</v>
      </c>
      <c r="AF37" s="9" t="s">
        <v>95</v>
      </c>
      <c r="AG37" s="13" t="s">
        <v>95</v>
      </c>
      <c r="AH37" s="13" t="s">
        <v>95</v>
      </c>
      <c r="AI37" s="9" t="s">
        <v>96</v>
      </c>
      <c r="AJ37" s="9">
        <v>9.9789999999999992</v>
      </c>
      <c r="AK37" s="9" t="s">
        <v>94</v>
      </c>
      <c r="AL37" s="9" t="s">
        <v>94</v>
      </c>
      <c r="AM37" s="9">
        <v>2.7280000000000002</v>
      </c>
      <c r="AN37" s="9" t="s">
        <v>94</v>
      </c>
      <c r="AO37" s="9" t="s">
        <v>94</v>
      </c>
      <c r="AP37" s="9" t="s">
        <v>94</v>
      </c>
      <c r="AQ37" s="9" t="s">
        <v>94</v>
      </c>
      <c r="AR37" s="9" t="s">
        <v>94</v>
      </c>
      <c r="AS37" s="9" t="s">
        <v>94</v>
      </c>
      <c r="AT37" s="9" t="s">
        <v>94</v>
      </c>
      <c r="AU37" s="9" t="s">
        <v>94</v>
      </c>
      <c r="AV37" s="9" t="s">
        <v>94</v>
      </c>
      <c r="AW37" s="9" t="s">
        <v>94</v>
      </c>
      <c r="AX37" s="9" t="s">
        <v>94</v>
      </c>
      <c r="AY37" s="9" t="s">
        <v>94</v>
      </c>
      <c r="AZ37" s="9" t="s">
        <v>94</v>
      </c>
      <c r="BA37" s="9" t="s">
        <v>94</v>
      </c>
      <c r="BB37" s="9" t="s">
        <v>94</v>
      </c>
      <c r="BC37" s="9" t="s">
        <v>94</v>
      </c>
      <c r="BD37" s="9" t="s">
        <v>94</v>
      </c>
      <c r="BE37" s="9" t="s">
        <v>94</v>
      </c>
      <c r="BF37" s="10">
        <f t="shared" si="0"/>
        <v>0.56128148000555489</v>
      </c>
      <c r="BG37" s="10">
        <f t="shared" si="1"/>
        <v>0.2818080637922325</v>
      </c>
      <c r="BH37" s="11" t="str">
        <f t="shared" si="31"/>
        <v>NA</v>
      </c>
      <c r="BI37" s="10" t="str">
        <f t="shared" si="3"/>
        <v>NA</v>
      </c>
      <c r="BJ37" s="10" t="str">
        <f t="shared" si="34"/>
        <v>NA</v>
      </c>
      <c r="BK37" s="10">
        <f t="shared" si="34"/>
        <v>6.3538641436371793E-2</v>
      </c>
      <c r="BL37" s="10" t="str">
        <f t="shared" si="5"/>
        <v>NA</v>
      </c>
      <c r="BM37" s="10" t="str">
        <f t="shared" si="6"/>
        <v>NA</v>
      </c>
      <c r="BN37" s="10">
        <f t="shared" si="7"/>
        <v>7.5018447159137497E-2</v>
      </c>
      <c r="BO37" s="10" t="str">
        <f t="shared" si="8"/>
        <v>NA</v>
      </c>
      <c r="BP37" s="10">
        <f t="shared" si="9"/>
        <v>7.6678691481511838E-2</v>
      </c>
      <c r="BQ37" s="10">
        <f t="shared" si="10"/>
        <v>6.4458781562867652E-3</v>
      </c>
      <c r="BR37" s="10">
        <f t="shared" si="11"/>
        <v>0.37716634162737012</v>
      </c>
      <c r="BS37" s="10">
        <f t="shared" si="12"/>
        <v>0.13021698134093301</v>
      </c>
      <c r="BT37" s="10">
        <f t="shared" si="13"/>
        <v>0.7532100898213071</v>
      </c>
      <c r="BU37" s="10">
        <f t="shared" si="14"/>
        <v>2.4896198750963543E-2</v>
      </c>
      <c r="BV37" s="10">
        <f t="shared" si="15"/>
        <v>8.6542970597528898E-2</v>
      </c>
      <c r="BW37" s="10">
        <f t="shared" si="16"/>
        <v>2.7774255680137184E-2</v>
      </c>
      <c r="BX37" s="10">
        <f t="shared" si="17"/>
        <v>0.1287880160124622</v>
      </c>
      <c r="BY37" s="9">
        <v>9.9789999999999992</v>
      </c>
      <c r="BZ37" s="9">
        <v>2.7280000000000002</v>
      </c>
      <c r="CA37" s="9" t="s">
        <v>94</v>
      </c>
      <c r="CB37" s="9" t="s">
        <v>94</v>
      </c>
      <c r="CC37" s="9" t="str">
        <f t="shared" si="35"/>
        <v>NA</v>
      </c>
      <c r="CD37" s="12">
        <v>0</v>
      </c>
      <c r="CE37" s="12">
        <v>0</v>
      </c>
      <c r="CF37" s="12">
        <v>0</v>
      </c>
      <c r="CG37" s="12">
        <v>0</v>
      </c>
      <c r="CH37" s="10" t="str">
        <f t="shared" si="19"/>
        <v>NA</v>
      </c>
      <c r="CI37" s="10" t="str">
        <f t="shared" si="29"/>
        <v>NA</v>
      </c>
      <c r="CJ37" s="10" t="str">
        <f t="shared" si="33"/>
        <v>NA</v>
      </c>
      <c r="CK37" s="10" t="str">
        <f t="shared" si="20"/>
        <v>NA</v>
      </c>
      <c r="CL37" s="10" t="str">
        <f t="shared" si="21"/>
        <v>NA</v>
      </c>
      <c r="CM37" s="10" t="str">
        <f t="shared" si="22"/>
        <v>NA</v>
      </c>
      <c r="CN37" s="10" t="str">
        <f t="shared" si="23"/>
        <v>NA</v>
      </c>
      <c r="CO37" s="10" t="str">
        <f t="shared" si="24"/>
        <v>NA</v>
      </c>
      <c r="CP37" s="10" t="str">
        <f t="shared" si="25"/>
        <v>NA</v>
      </c>
      <c r="CQ37" s="10" t="str">
        <f t="shared" si="26"/>
        <v>NA</v>
      </c>
      <c r="CR37" s="10" t="str">
        <f t="shared" si="27"/>
        <v>NA</v>
      </c>
      <c r="CS37" s="10" t="str">
        <f t="shared" si="28"/>
        <v>NA</v>
      </c>
    </row>
    <row r="38" spans="1:97" ht="22" customHeight="1" x14ac:dyDescent="0.2">
      <c r="A38" s="44" t="s">
        <v>153</v>
      </c>
      <c r="B38" s="43" t="s">
        <v>154</v>
      </c>
      <c r="C38" s="13" t="s">
        <v>155</v>
      </c>
      <c r="D38" s="13" t="s">
        <v>464</v>
      </c>
      <c r="E38" s="13">
        <v>511.36</v>
      </c>
      <c r="F38" s="13">
        <v>1180.54</v>
      </c>
      <c r="G38" s="13">
        <v>1016.27</v>
      </c>
      <c r="H38" s="13">
        <v>705.31</v>
      </c>
      <c r="I38" s="13">
        <v>19.89</v>
      </c>
      <c r="J38" s="13">
        <v>183.33</v>
      </c>
      <c r="K38" s="9" t="s">
        <v>94</v>
      </c>
      <c r="L38" s="13" t="s">
        <v>94</v>
      </c>
      <c r="M38" s="13">
        <v>201.57</v>
      </c>
      <c r="N38" s="13" t="s">
        <v>94</v>
      </c>
      <c r="O38" s="13">
        <v>19.079999999999998</v>
      </c>
      <c r="P38" s="13">
        <v>29.96</v>
      </c>
      <c r="Q38" s="13">
        <v>28.67</v>
      </c>
      <c r="R38" s="13">
        <v>929.33</v>
      </c>
      <c r="S38" s="13">
        <v>57.77</v>
      </c>
      <c r="T38" s="13" t="s">
        <v>94</v>
      </c>
      <c r="U38" s="13">
        <v>164.47</v>
      </c>
      <c r="V38" s="13">
        <v>146.34</v>
      </c>
      <c r="W38" s="13">
        <v>49.22</v>
      </c>
      <c r="X38" s="13" t="s">
        <v>94</v>
      </c>
      <c r="Y38" s="13">
        <v>13.8</v>
      </c>
      <c r="Z38" s="13" t="s">
        <v>94</v>
      </c>
      <c r="AA38" s="13" t="s">
        <v>94</v>
      </c>
      <c r="AB38" s="13" t="s">
        <v>94</v>
      </c>
      <c r="AC38" s="13">
        <v>705.14</v>
      </c>
      <c r="AD38" s="13" t="s">
        <v>96</v>
      </c>
      <c r="AE38" s="13" t="s">
        <v>95</v>
      </c>
      <c r="AF38" s="9" t="s">
        <v>95</v>
      </c>
      <c r="AG38" s="13" t="s">
        <v>95</v>
      </c>
      <c r="AH38" s="13" t="s">
        <v>95</v>
      </c>
      <c r="AI38" s="13" t="s">
        <v>95</v>
      </c>
      <c r="AJ38" s="13">
        <v>14.4955</v>
      </c>
      <c r="AK38" s="13" t="s">
        <v>94</v>
      </c>
      <c r="AL38" s="13" t="s">
        <v>94</v>
      </c>
      <c r="AM38" s="13">
        <v>2.34</v>
      </c>
      <c r="AN38" s="13" t="s">
        <v>94</v>
      </c>
      <c r="AO38" s="13" t="s">
        <v>94</v>
      </c>
      <c r="AP38" s="13" t="s">
        <v>94</v>
      </c>
      <c r="AQ38" s="13" t="s">
        <v>94</v>
      </c>
      <c r="AR38" s="13" t="s">
        <v>94</v>
      </c>
      <c r="AS38" s="13" t="s">
        <v>94</v>
      </c>
      <c r="AT38" s="13">
        <v>137.35</v>
      </c>
      <c r="AU38" s="13">
        <v>59.5</v>
      </c>
      <c r="AV38" s="13">
        <v>124.62</v>
      </c>
      <c r="AW38" s="13" t="s">
        <v>94</v>
      </c>
      <c r="AX38" s="13" t="s">
        <v>94</v>
      </c>
      <c r="AY38" s="13" t="s">
        <v>94</v>
      </c>
      <c r="AZ38" s="13" t="s">
        <v>94</v>
      </c>
      <c r="BA38" s="13" t="s">
        <v>94</v>
      </c>
      <c r="BB38" s="13" t="s">
        <v>94</v>
      </c>
      <c r="BC38" s="13" t="s">
        <v>94</v>
      </c>
      <c r="BD38" s="13" t="s">
        <v>94</v>
      </c>
      <c r="BE38" s="13" t="s">
        <v>94</v>
      </c>
      <c r="BF38" s="10">
        <f t="shared" si="0"/>
        <v>0.86085181357683771</v>
      </c>
      <c r="BG38" s="10" t="str">
        <f t="shared" si="1"/>
        <v>NA</v>
      </c>
      <c r="BH38" s="11">
        <f t="shared" si="31"/>
        <v>1.3792826971214016</v>
      </c>
      <c r="BI38" s="10">
        <f t="shared" si="3"/>
        <v>3.7312265331664575E-2</v>
      </c>
      <c r="BJ38" s="10">
        <f t="shared" si="34"/>
        <v>5.8588861076345429E-2</v>
      </c>
      <c r="BK38" s="10">
        <f t="shared" si="34"/>
        <v>2.4285496467718166E-2</v>
      </c>
      <c r="BL38" s="10">
        <f t="shared" si="5"/>
        <v>0.358514549436796</v>
      </c>
      <c r="BM38" s="10" t="str">
        <f t="shared" si="6"/>
        <v>NA</v>
      </c>
      <c r="BN38" s="10" t="str">
        <f t="shared" si="7"/>
        <v>NA</v>
      </c>
      <c r="BO38" s="10" t="str">
        <f t="shared" si="8"/>
        <v>NA</v>
      </c>
      <c r="BP38" s="10" t="str">
        <f t="shared" si="9"/>
        <v>NA</v>
      </c>
      <c r="BQ38" s="10" t="str">
        <f t="shared" si="10"/>
        <v>NA</v>
      </c>
      <c r="BR38" s="10">
        <f t="shared" si="11"/>
        <v>0.78720754908770574</v>
      </c>
      <c r="BS38" s="10">
        <f t="shared" si="12"/>
        <v>4.8935233028952856E-2</v>
      </c>
      <c r="BT38" s="10">
        <f t="shared" si="13"/>
        <v>0.4135558357456095</v>
      </c>
      <c r="BU38" s="10" t="str">
        <f t="shared" si="14"/>
        <v>NA</v>
      </c>
      <c r="BV38" s="10">
        <f t="shared" si="15"/>
        <v>4.169278465786843E-2</v>
      </c>
      <c r="BW38" s="10">
        <f t="shared" si="16"/>
        <v>1.1689565791925731E-2</v>
      </c>
      <c r="BX38" s="10" t="str">
        <f t="shared" si="17"/>
        <v>NA</v>
      </c>
      <c r="BY38" s="13">
        <v>14.4955</v>
      </c>
      <c r="BZ38" s="13">
        <v>2.34</v>
      </c>
      <c r="CA38" s="13" t="s">
        <v>94</v>
      </c>
      <c r="CB38" s="13" t="s">
        <v>94</v>
      </c>
      <c r="CC38" s="9" t="str">
        <f t="shared" si="35"/>
        <v>NA</v>
      </c>
      <c r="CD38" s="12">
        <v>0</v>
      </c>
      <c r="CE38" s="12">
        <v>1</v>
      </c>
      <c r="CF38" s="12">
        <v>0</v>
      </c>
      <c r="CG38" s="12">
        <v>0</v>
      </c>
      <c r="CH38" s="10" t="str">
        <f t="shared" si="19"/>
        <v>NA</v>
      </c>
      <c r="CI38" s="10" t="str">
        <f t="shared" si="29"/>
        <v>NA</v>
      </c>
      <c r="CJ38" s="10" t="str">
        <f t="shared" si="33"/>
        <v>NA</v>
      </c>
      <c r="CK38" s="10" t="str">
        <f t="shared" si="20"/>
        <v>NA</v>
      </c>
      <c r="CL38" s="10" t="str">
        <f t="shared" si="21"/>
        <v>NA</v>
      </c>
      <c r="CM38" s="10">
        <f t="shared" si="22"/>
        <v>0.11634506242905789</v>
      </c>
      <c r="CN38" s="10">
        <f t="shared" si="23"/>
        <v>0.90731707317073174</v>
      </c>
      <c r="CO38" s="10" t="str">
        <f t="shared" si="24"/>
        <v>NA</v>
      </c>
      <c r="CP38" s="10" t="str">
        <f t="shared" si="25"/>
        <v>NA</v>
      </c>
      <c r="CQ38" s="10" t="str">
        <f t="shared" si="26"/>
        <v>NA</v>
      </c>
      <c r="CR38" s="10" t="str">
        <f t="shared" si="27"/>
        <v>NA</v>
      </c>
      <c r="CS38" s="10" t="str">
        <f t="shared" si="28"/>
        <v>NA</v>
      </c>
    </row>
    <row r="39" spans="1:97" ht="25" customHeight="1" x14ac:dyDescent="0.2">
      <c r="A39" s="44" t="s">
        <v>153</v>
      </c>
      <c r="B39" s="43" t="s">
        <v>154</v>
      </c>
      <c r="C39" s="13" t="s">
        <v>157</v>
      </c>
      <c r="D39" s="13" t="s">
        <v>459</v>
      </c>
      <c r="E39" s="13">
        <v>620.83000000000004</v>
      </c>
      <c r="F39" s="13">
        <v>1220.8599999999999</v>
      </c>
      <c r="G39" s="13">
        <v>1015.5</v>
      </c>
      <c r="H39" s="13">
        <v>634.01800000000003</v>
      </c>
      <c r="I39" s="13">
        <v>28.73</v>
      </c>
      <c r="J39" s="13" t="s">
        <v>94</v>
      </c>
      <c r="K39" s="13">
        <v>308.25</v>
      </c>
      <c r="L39" s="13">
        <v>578.01</v>
      </c>
      <c r="M39" s="13">
        <v>272.24</v>
      </c>
      <c r="N39" s="13" t="s">
        <v>94</v>
      </c>
      <c r="O39" s="13">
        <v>17.940000000000001</v>
      </c>
      <c r="P39" s="13">
        <v>32.700000000000003</v>
      </c>
      <c r="Q39" s="13">
        <v>30.38</v>
      </c>
      <c r="R39" s="13">
        <v>941.42</v>
      </c>
      <c r="S39" s="13">
        <v>44.59</v>
      </c>
      <c r="T39" s="13" t="s">
        <v>94</v>
      </c>
      <c r="U39" s="13">
        <v>150.08000000000001</v>
      </c>
      <c r="V39" s="13">
        <v>137.69</v>
      </c>
      <c r="W39" s="13">
        <v>60.05</v>
      </c>
      <c r="X39" s="13">
        <v>11.25</v>
      </c>
      <c r="Y39" s="13">
        <v>14.29</v>
      </c>
      <c r="Z39" s="13">
        <v>50.75</v>
      </c>
      <c r="AA39" s="13" t="s">
        <v>94</v>
      </c>
      <c r="AB39" s="13">
        <v>64.510000000000005</v>
      </c>
      <c r="AC39" s="13">
        <v>634.91</v>
      </c>
      <c r="AD39" s="13" t="s">
        <v>96</v>
      </c>
      <c r="AE39" s="13" t="s">
        <v>95</v>
      </c>
      <c r="AF39" s="9" t="s">
        <v>95</v>
      </c>
      <c r="AG39" s="13" t="s">
        <v>95</v>
      </c>
      <c r="AH39" s="13" t="s">
        <v>95</v>
      </c>
      <c r="AI39" s="13" t="s">
        <v>95</v>
      </c>
      <c r="AJ39" s="13">
        <v>12.41</v>
      </c>
      <c r="AK39" s="13">
        <v>2.3199999999999998</v>
      </c>
      <c r="AL39" s="13">
        <v>2.44</v>
      </c>
      <c r="AM39" s="13">
        <v>1.81</v>
      </c>
      <c r="AN39" s="13" t="s">
        <v>94</v>
      </c>
      <c r="AO39" s="13">
        <v>0.13600000000000001</v>
      </c>
      <c r="AP39" s="13">
        <v>4973.84</v>
      </c>
      <c r="AQ39" s="13">
        <v>91.42</v>
      </c>
      <c r="AR39" s="13">
        <v>1439.18</v>
      </c>
      <c r="AS39" s="13">
        <v>2462.3589999999999</v>
      </c>
      <c r="AT39" s="13">
        <v>132.79</v>
      </c>
      <c r="AU39" s="13">
        <v>63.67</v>
      </c>
      <c r="AV39" s="13">
        <v>120.07</v>
      </c>
      <c r="AW39" s="13">
        <v>69.224000000000004</v>
      </c>
      <c r="AX39" s="13">
        <v>103.49</v>
      </c>
      <c r="AY39" s="13">
        <v>39.29</v>
      </c>
      <c r="AZ39" s="13">
        <v>86.71</v>
      </c>
      <c r="BA39" s="13">
        <v>42.61</v>
      </c>
      <c r="BB39" s="13">
        <v>183.608</v>
      </c>
      <c r="BC39" s="13">
        <v>624.89</v>
      </c>
      <c r="BD39" s="13">
        <v>104.06</v>
      </c>
      <c r="BE39" s="13">
        <v>529.35</v>
      </c>
      <c r="BF39" s="10">
        <f t="shared" si="0"/>
        <v>0.83179070491293028</v>
      </c>
      <c r="BG39" s="10" t="str">
        <f t="shared" si="1"/>
        <v>NA</v>
      </c>
      <c r="BH39" s="11">
        <f>IF(E39="NA", "NA", IF(H39="NA","NA",H39/E39))</f>
        <v>1.0212425301612358</v>
      </c>
      <c r="BI39" s="10">
        <f t="shared" si="3"/>
        <v>2.8896799445903065E-2</v>
      </c>
      <c r="BJ39" s="10">
        <f t="shared" si="34"/>
        <v>5.2671423739187866E-2</v>
      </c>
      <c r="BK39" s="10">
        <f t="shared" si="34"/>
        <v>2.4884098094785645E-2</v>
      </c>
      <c r="BL39" s="10" t="str">
        <f t="shared" si="5"/>
        <v>NA</v>
      </c>
      <c r="BM39" s="10">
        <f t="shared" si="6"/>
        <v>0.49651273295427084</v>
      </c>
      <c r="BN39" s="10" t="str">
        <f t="shared" si="7"/>
        <v>NA</v>
      </c>
      <c r="BO39" s="10" t="str">
        <f t="shared" si="8"/>
        <v>NA</v>
      </c>
      <c r="BP39" s="10">
        <f t="shared" si="9"/>
        <v>4.9705022404456671E-2</v>
      </c>
      <c r="BQ39" s="10" t="str">
        <f t="shared" si="10"/>
        <v>NA</v>
      </c>
      <c r="BR39" s="10">
        <f t="shared" si="11"/>
        <v>0.77111216683321593</v>
      </c>
      <c r="BS39" s="10">
        <f t="shared" si="12"/>
        <v>3.6523434300411189E-2</v>
      </c>
      <c r="BT39" s="10">
        <f t="shared" si="13"/>
        <v>0.37025380384464013</v>
      </c>
      <c r="BU39" s="10">
        <f t="shared" si="14"/>
        <v>9.2148157855937631E-3</v>
      </c>
      <c r="BV39" s="10">
        <f t="shared" si="15"/>
        <v>4.9186638926658262E-2</v>
      </c>
      <c r="BW39" s="10">
        <f t="shared" si="16"/>
        <v>1.170486378454532E-2</v>
      </c>
      <c r="BX39" s="10">
        <f t="shared" si="17"/>
        <v>5.283980145143588E-2</v>
      </c>
      <c r="BY39" s="13">
        <v>12.41</v>
      </c>
      <c r="BZ39" s="13">
        <v>1.81</v>
      </c>
      <c r="CA39" s="13" t="s">
        <v>94</v>
      </c>
      <c r="CB39" s="13">
        <v>0.13600000000000001</v>
      </c>
      <c r="CC39" s="9">
        <f t="shared" si="35"/>
        <v>0.95081967213114749</v>
      </c>
      <c r="CD39" s="12">
        <v>0</v>
      </c>
      <c r="CE39" s="12">
        <v>1</v>
      </c>
      <c r="CF39" s="12">
        <v>0</v>
      </c>
      <c r="CG39" s="12">
        <v>0</v>
      </c>
      <c r="CH39" s="10">
        <f t="shared" si="19"/>
        <v>0.43137759001653719</v>
      </c>
      <c r="CI39" s="10">
        <f t="shared" si="29"/>
        <v>6.3522283522561451E-2</v>
      </c>
      <c r="CJ39" s="10">
        <f t="shared" si="33"/>
        <v>0.28934987856465028</v>
      </c>
      <c r="CK39" s="10">
        <f t="shared" si="20"/>
        <v>0.49506196419667697</v>
      </c>
      <c r="CL39" s="10">
        <f>IF(AT39="NA", "NA", IF(AX39="NA", "NA", AX39/AT39))</f>
        <v>0.77935085473303711</v>
      </c>
      <c r="CM39" s="10">
        <f t="shared" si="22"/>
        <v>0.10876759005946628</v>
      </c>
      <c r="CN39" s="10">
        <f t="shared" si="23"/>
        <v>0.9042096543414414</v>
      </c>
      <c r="CO39" s="10">
        <f t="shared" si="24"/>
        <v>0.83785873031210745</v>
      </c>
      <c r="CP39" s="10">
        <f t="shared" si="25"/>
        <v>0.52130431508396724</v>
      </c>
      <c r="CQ39" s="10">
        <f t="shared" si="26"/>
        <v>0.41173060199053052</v>
      </c>
      <c r="CR39" s="10">
        <f t="shared" si="27"/>
        <v>0.29382451311430813</v>
      </c>
      <c r="CS39" s="10">
        <f t="shared" si="28"/>
        <v>0.19658071219420042</v>
      </c>
    </row>
    <row r="40" spans="1:97" ht="25" customHeight="1" x14ac:dyDescent="0.2">
      <c r="A40" s="44" t="s">
        <v>153</v>
      </c>
      <c r="B40" s="43" t="s">
        <v>154</v>
      </c>
      <c r="C40" s="13" t="s">
        <v>159</v>
      </c>
      <c r="D40" s="13" t="s">
        <v>465</v>
      </c>
      <c r="E40" s="13">
        <v>502</v>
      </c>
      <c r="F40" s="13">
        <v>1015.34</v>
      </c>
      <c r="G40" s="13">
        <v>914.83</v>
      </c>
      <c r="H40" s="13">
        <v>614.04999999999995</v>
      </c>
      <c r="I40" s="13">
        <v>26.54</v>
      </c>
      <c r="J40" s="13" t="s">
        <v>94</v>
      </c>
      <c r="K40" s="13">
        <v>241.43</v>
      </c>
      <c r="L40" s="9">
        <v>474.11</v>
      </c>
      <c r="M40" s="13">
        <v>277.39999999999998</v>
      </c>
      <c r="N40" s="13" t="s">
        <v>94</v>
      </c>
      <c r="O40" s="13">
        <v>10.97</v>
      </c>
      <c r="P40" s="13">
        <v>22.65</v>
      </c>
      <c r="Q40" s="13">
        <v>25.07</v>
      </c>
      <c r="R40" s="13">
        <v>841.56</v>
      </c>
      <c r="S40" s="13">
        <v>46.88</v>
      </c>
      <c r="T40" s="13" t="s">
        <v>94</v>
      </c>
      <c r="U40" s="13">
        <v>144.33000000000001</v>
      </c>
      <c r="V40" s="13">
        <v>117.86</v>
      </c>
      <c r="W40" s="13">
        <v>56.58</v>
      </c>
      <c r="X40" s="13">
        <v>10.44</v>
      </c>
      <c r="Y40" s="13" t="s">
        <v>94</v>
      </c>
      <c r="Z40" s="13">
        <v>41.83</v>
      </c>
      <c r="AA40" s="13" t="s">
        <v>94</v>
      </c>
      <c r="AB40" s="13">
        <v>47.22</v>
      </c>
      <c r="AC40" s="13">
        <v>614.41</v>
      </c>
      <c r="AD40" s="13" t="s">
        <v>96</v>
      </c>
      <c r="AE40" s="13" t="s">
        <v>95</v>
      </c>
      <c r="AF40" s="9" t="s">
        <v>95</v>
      </c>
      <c r="AG40" s="13" t="s">
        <v>95</v>
      </c>
      <c r="AH40" s="13" t="s">
        <v>95</v>
      </c>
      <c r="AI40" s="13" t="s">
        <v>95</v>
      </c>
      <c r="AJ40" s="13">
        <v>10.154</v>
      </c>
      <c r="AK40" s="13">
        <v>2.2959999999999998</v>
      </c>
      <c r="AL40" s="13">
        <v>2.4039999999999999</v>
      </c>
      <c r="AM40" s="13">
        <v>2.09</v>
      </c>
      <c r="AN40" s="13" t="s">
        <v>94</v>
      </c>
      <c r="AO40" s="13">
        <v>0.32</v>
      </c>
      <c r="AP40" s="13">
        <v>4135.91</v>
      </c>
      <c r="AQ40" s="13">
        <v>60.04</v>
      </c>
      <c r="AR40" s="13">
        <v>1088.0999999999999</v>
      </c>
      <c r="AS40" s="13">
        <v>2028.53</v>
      </c>
      <c r="AT40" s="13">
        <v>113.07</v>
      </c>
      <c r="AU40" s="13">
        <v>55.89</v>
      </c>
      <c r="AV40" s="13">
        <v>106.1</v>
      </c>
      <c r="AW40" s="13">
        <v>58.82</v>
      </c>
      <c r="AX40" s="13">
        <v>91.02</v>
      </c>
      <c r="AY40" s="13">
        <v>36.74</v>
      </c>
      <c r="AZ40" s="13">
        <v>78.36</v>
      </c>
      <c r="BA40" s="13">
        <v>36.89</v>
      </c>
      <c r="BB40" s="13">
        <v>161</v>
      </c>
      <c r="BC40" s="13">
        <v>748.69</v>
      </c>
      <c r="BD40" s="13">
        <v>99.32</v>
      </c>
      <c r="BE40" s="13">
        <v>508.1</v>
      </c>
      <c r="BF40" s="10">
        <f t="shared" si="0"/>
        <v>0.90100852916264507</v>
      </c>
      <c r="BG40" s="10" t="str">
        <f t="shared" si="1"/>
        <v>NA</v>
      </c>
      <c r="BH40" s="11">
        <f t="shared" si="31"/>
        <v>1.223207171314741</v>
      </c>
      <c r="BI40" s="10">
        <f t="shared" si="3"/>
        <v>2.1852589641434265E-2</v>
      </c>
      <c r="BJ40" s="10">
        <f t="shared" si="34"/>
        <v>4.5119521912350594E-2</v>
      </c>
      <c r="BK40" s="10">
        <f t="shared" si="34"/>
        <v>2.4691236433116E-2</v>
      </c>
      <c r="BL40" s="10" t="str">
        <f t="shared" si="5"/>
        <v>NA</v>
      </c>
      <c r="BM40" s="10">
        <f t="shared" si="6"/>
        <v>0.48093625498007969</v>
      </c>
      <c r="BN40" s="10" t="str">
        <f t="shared" si="7"/>
        <v>NA</v>
      </c>
      <c r="BO40" s="10" t="str">
        <f t="shared" si="8"/>
        <v>NA</v>
      </c>
      <c r="BP40" s="10">
        <f t="shared" si="9"/>
        <v>5.5978570373963844E-2</v>
      </c>
      <c r="BQ40" s="10" t="str">
        <f t="shared" si="10"/>
        <v>NA</v>
      </c>
      <c r="BR40" s="10">
        <f t="shared" si="11"/>
        <v>0.82884550987846428</v>
      </c>
      <c r="BS40" s="10">
        <f t="shared" si="12"/>
        <v>4.6171725727342565E-2</v>
      </c>
      <c r="BT40" s="10">
        <f t="shared" si="13"/>
        <v>0.40562480442251259</v>
      </c>
      <c r="BU40" s="10">
        <f t="shared" si="14"/>
        <v>1.0282269978529358E-2</v>
      </c>
      <c r="BV40" s="10">
        <f t="shared" si="15"/>
        <v>5.5725175803179226E-2</v>
      </c>
      <c r="BW40" s="10" t="str">
        <f t="shared" si="16"/>
        <v>NA</v>
      </c>
      <c r="BX40" s="10">
        <f t="shared" si="17"/>
        <v>4.6506588925877043E-2</v>
      </c>
      <c r="BY40" s="13">
        <v>10.154</v>
      </c>
      <c r="BZ40" s="13">
        <v>2.09</v>
      </c>
      <c r="CA40" s="13" t="s">
        <v>94</v>
      </c>
      <c r="CB40" s="13">
        <v>0.32</v>
      </c>
      <c r="CC40" s="9">
        <f t="shared" si="35"/>
        <v>0.95507487520798662</v>
      </c>
      <c r="CD40" s="12">
        <v>0</v>
      </c>
      <c r="CE40" s="12">
        <v>1</v>
      </c>
      <c r="CF40" s="12">
        <v>0</v>
      </c>
      <c r="CG40" s="12">
        <v>0</v>
      </c>
      <c r="CH40" s="10">
        <f t="shared" si="19"/>
        <v>0.46135465490304206</v>
      </c>
      <c r="CI40" s="10">
        <f t="shared" si="29"/>
        <v>5.5178751952945505E-2</v>
      </c>
      <c r="CJ40" s="10">
        <f t="shared" si="33"/>
        <v>0.26308599558501028</v>
      </c>
      <c r="CK40" s="10">
        <f t="shared" si="20"/>
        <v>0.4904676359011681</v>
      </c>
      <c r="CL40" s="10">
        <f t="shared" si="21"/>
        <v>0.80498806049349958</v>
      </c>
      <c r="CM40" s="10">
        <f t="shared" si="22"/>
        <v>0.11136171134792286</v>
      </c>
      <c r="CN40" s="10">
        <f t="shared" si="23"/>
        <v>0.93835677014238972</v>
      </c>
      <c r="CO40" s="10">
        <f t="shared" si="24"/>
        <v>0.86090969017798291</v>
      </c>
      <c r="CP40" s="10">
        <f t="shared" si="25"/>
        <v>0.52020872026178477</v>
      </c>
      <c r="CQ40" s="10">
        <f t="shared" si="26"/>
        <v>0.4052955394418809</v>
      </c>
      <c r="CR40" s="10">
        <f t="shared" si="27"/>
        <v>0.21504227383830421</v>
      </c>
      <c r="CS40" s="10">
        <f t="shared" si="28"/>
        <v>0.19547333202125564</v>
      </c>
    </row>
    <row r="41" spans="1:97" ht="25" customHeight="1" x14ac:dyDescent="0.2">
      <c r="A41" s="44" t="s">
        <v>153</v>
      </c>
      <c r="B41" s="43" t="s">
        <v>154</v>
      </c>
      <c r="C41" s="13" t="s">
        <v>160</v>
      </c>
      <c r="D41" s="13" t="s">
        <v>459</v>
      </c>
      <c r="E41" s="13">
        <v>642.22</v>
      </c>
      <c r="F41" s="13">
        <v>1337.55</v>
      </c>
      <c r="G41" s="13">
        <v>1103.51</v>
      </c>
      <c r="H41" s="13">
        <v>740.37</v>
      </c>
      <c r="I41" s="13">
        <v>27.68</v>
      </c>
      <c r="J41" s="13" t="s">
        <v>94</v>
      </c>
      <c r="K41" s="13" t="s">
        <v>94</v>
      </c>
      <c r="L41" s="9" t="s">
        <v>94</v>
      </c>
      <c r="M41" s="13" t="s">
        <v>94</v>
      </c>
      <c r="N41" s="13">
        <v>36.86</v>
      </c>
      <c r="O41" s="13">
        <v>23.3</v>
      </c>
      <c r="P41" s="13">
        <v>32.72</v>
      </c>
      <c r="Q41" s="13">
        <v>43.24</v>
      </c>
      <c r="R41" s="13">
        <v>1014.41</v>
      </c>
      <c r="S41" s="13">
        <v>56.4</v>
      </c>
      <c r="T41" s="13" t="s">
        <v>94</v>
      </c>
      <c r="U41" s="13">
        <v>169.66</v>
      </c>
      <c r="V41" s="13">
        <v>149.18</v>
      </c>
      <c r="W41" s="13">
        <v>61.35</v>
      </c>
      <c r="X41" s="16">
        <v>-28.75</v>
      </c>
      <c r="Y41" s="13">
        <v>13.8</v>
      </c>
      <c r="Z41" s="13">
        <v>58.53</v>
      </c>
      <c r="AA41" s="13">
        <v>42.29</v>
      </c>
      <c r="AB41" s="13">
        <v>76.91</v>
      </c>
      <c r="AC41" s="13">
        <v>732.26</v>
      </c>
      <c r="AD41" s="13" t="s">
        <v>96</v>
      </c>
      <c r="AE41" s="13" t="s">
        <v>95</v>
      </c>
      <c r="AF41" s="9" t="s">
        <v>95</v>
      </c>
      <c r="AG41" s="13" t="s">
        <v>95</v>
      </c>
      <c r="AH41" s="13" t="s">
        <v>95</v>
      </c>
      <c r="AI41" s="13" t="s">
        <v>95</v>
      </c>
      <c r="AJ41" s="13" t="s">
        <v>94</v>
      </c>
      <c r="AK41" s="13" t="s">
        <v>94</v>
      </c>
      <c r="AL41" s="13" t="s">
        <v>94</v>
      </c>
      <c r="AM41" s="13" t="s">
        <v>94</v>
      </c>
      <c r="AN41" s="13" t="s">
        <v>94</v>
      </c>
      <c r="AO41" s="13" t="s">
        <v>94</v>
      </c>
      <c r="AP41" s="13" t="s">
        <v>94</v>
      </c>
      <c r="AQ41" s="13" t="s">
        <v>94</v>
      </c>
      <c r="AR41" s="13" t="s">
        <v>94</v>
      </c>
      <c r="AS41" s="13" t="s">
        <v>94</v>
      </c>
      <c r="AT41" s="13" t="s">
        <v>94</v>
      </c>
      <c r="AU41" s="13" t="s">
        <v>94</v>
      </c>
      <c r="AV41" s="13" t="s">
        <v>94</v>
      </c>
      <c r="AW41" s="13" t="s">
        <v>94</v>
      </c>
      <c r="AX41" s="13" t="s">
        <v>94</v>
      </c>
      <c r="AY41" s="13" t="s">
        <v>94</v>
      </c>
      <c r="AZ41" s="13" t="s">
        <v>94</v>
      </c>
      <c r="BA41" s="13" t="s">
        <v>94</v>
      </c>
      <c r="BB41" s="13" t="s">
        <v>94</v>
      </c>
      <c r="BC41" s="13" t="s">
        <v>94</v>
      </c>
      <c r="BD41" s="13" t="s">
        <v>94</v>
      </c>
      <c r="BE41" s="13" t="s">
        <v>94</v>
      </c>
      <c r="BF41" s="10">
        <f t="shared" si="0"/>
        <v>0.82502336361257522</v>
      </c>
      <c r="BG41" s="10" t="str">
        <f t="shared" si="1"/>
        <v>NA</v>
      </c>
      <c r="BH41" s="11">
        <f t="shared" si="31"/>
        <v>1.1528292485441125</v>
      </c>
      <c r="BI41" s="10">
        <f t="shared" si="3"/>
        <v>3.6280402354333406E-2</v>
      </c>
      <c r="BJ41" s="10">
        <f t="shared" si="34"/>
        <v>5.0948273177415834E-2</v>
      </c>
      <c r="BK41" s="10">
        <f t="shared" si="34"/>
        <v>3.2327763448095403E-2</v>
      </c>
      <c r="BL41" s="10" t="str">
        <f t="shared" si="5"/>
        <v>NA</v>
      </c>
      <c r="BM41" s="10" t="str">
        <f t="shared" si="6"/>
        <v>NA</v>
      </c>
      <c r="BN41" s="10" t="str">
        <f t="shared" si="7"/>
        <v>NA</v>
      </c>
      <c r="BO41" s="10" t="str">
        <f t="shared" si="8"/>
        <v>NA</v>
      </c>
      <c r="BP41" s="10" t="str">
        <f t="shared" si="9"/>
        <v>NA</v>
      </c>
      <c r="BQ41" s="10">
        <f t="shared" si="10"/>
        <v>3.0006722442326656E-3</v>
      </c>
      <c r="BR41" s="10">
        <f t="shared" si="11"/>
        <v>0.75840903143807703</v>
      </c>
      <c r="BS41" s="10">
        <f t="shared" si="12"/>
        <v>4.2166647975776607E-2</v>
      </c>
      <c r="BT41" s="10">
        <f t="shared" si="13"/>
        <v>0.37444035799430669</v>
      </c>
      <c r="BU41" s="10">
        <f t="shared" si="14"/>
        <v>-2.1494523569212366E-2</v>
      </c>
      <c r="BV41" s="10">
        <f t="shared" si="15"/>
        <v>4.5867444207693175E-2</v>
      </c>
      <c r="BW41" s="10">
        <f t="shared" si="16"/>
        <v>1.0317371313221937E-2</v>
      </c>
      <c r="BX41" s="10">
        <f t="shared" si="17"/>
        <v>5.7500654181152105E-2</v>
      </c>
      <c r="BY41" s="13" t="s">
        <v>94</v>
      </c>
      <c r="BZ41" s="13" t="s">
        <v>94</v>
      </c>
      <c r="CA41" s="13" t="s">
        <v>94</v>
      </c>
      <c r="CB41" s="13" t="s">
        <v>94</v>
      </c>
      <c r="CC41" s="9" t="str">
        <f t="shared" si="35"/>
        <v>NA</v>
      </c>
      <c r="CD41" s="12">
        <v>0</v>
      </c>
      <c r="CE41" s="12">
        <v>1</v>
      </c>
      <c r="CF41" s="12">
        <v>0</v>
      </c>
      <c r="CG41" s="12">
        <v>0</v>
      </c>
      <c r="CH41" s="10" t="str">
        <f t="shared" si="19"/>
        <v>NA</v>
      </c>
      <c r="CI41" s="10" t="str">
        <f t="shared" si="29"/>
        <v>NA</v>
      </c>
      <c r="CJ41" s="10" t="str">
        <f t="shared" si="33"/>
        <v>NA</v>
      </c>
      <c r="CK41" s="10" t="str">
        <f t="shared" si="20"/>
        <v>NA</v>
      </c>
      <c r="CL41" s="10" t="str">
        <f t="shared" si="21"/>
        <v>NA</v>
      </c>
      <c r="CM41" s="10" t="str">
        <f t="shared" si="22"/>
        <v>NA</v>
      </c>
      <c r="CN41" s="10" t="str">
        <f t="shared" si="23"/>
        <v>NA</v>
      </c>
      <c r="CO41" s="10" t="str">
        <f t="shared" si="24"/>
        <v>NA</v>
      </c>
      <c r="CP41" s="10" t="str">
        <f t="shared" si="25"/>
        <v>NA</v>
      </c>
      <c r="CQ41" s="10" t="str">
        <f t="shared" si="26"/>
        <v>NA</v>
      </c>
      <c r="CR41" s="10" t="str">
        <f t="shared" si="27"/>
        <v>NA</v>
      </c>
      <c r="CS41" s="10" t="str">
        <f t="shared" si="28"/>
        <v>NA</v>
      </c>
    </row>
    <row r="42" spans="1:97" ht="25" customHeight="1" x14ac:dyDescent="0.2">
      <c r="A42" s="44" t="s">
        <v>153</v>
      </c>
      <c r="B42" s="43" t="s">
        <v>154</v>
      </c>
      <c r="C42" s="13" t="s">
        <v>2854</v>
      </c>
      <c r="D42" s="13" t="s">
        <v>463</v>
      </c>
      <c r="E42" s="13" t="s">
        <v>94</v>
      </c>
      <c r="F42" s="13">
        <v>1628.09</v>
      </c>
      <c r="G42" s="13">
        <v>1389.73</v>
      </c>
      <c r="H42" s="13" t="s">
        <v>94</v>
      </c>
      <c r="I42" s="13" t="s">
        <v>94</v>
      </c>
      <c r="J42" s="13" t="s">
        <v>94</v>
      </c>
      <c r="K42" s="13" t="s">
        <v>94</v>
      </c>
      <c r="L42" s="9" t="s">
        <v>94</v>
      </c>
      <c r="M42" s="13" t="s">
        <v>94</v>
      </c>
      <c r="N42" s="13" t="s">
        <v>94</v>
      </c>
      <c r="O42" s="13" t="s">
        <v>94</v>
      </c>
      <c r="P42" s="13" t="s">
        <v>94</v>
      </c>
      <c r="Q42" s="13" t="s">
        <v>94</v>
      </c>
      <c r="R42" s="13" t="s">
        <v>94</v>
      </c>
      <c r="S42" s="13" t="s">
        <v>94</v>
      </c>
      <c r="T42" s="13">
        <v>181.95</v>
      </c>
      <c r="U42" s="13" t="s">
        <v>94</v>
      </c>
      <c r="V42" s="13" t="s">
        <v>94</v>
      </c>
      <c r="W42" s="13">
        <v>57.94</v>
      </c>
      <c r="X42" s="17" t="s">
        <v>94</v>
      </c>
      <c r="Y42" s="13" t="s">
        <v>94</v>
      </c>
      <c r="Z42" s="13" t="s">
        <v>94</v>
      </c>
      <c r="AA42" s="13" t="s">
        <v>94</v>
      </c>
      <c r="AB42" s="13" t="s">
        <v>94</v>
      </c>
      <c r="AC42" s="13" t="s">
        <v>94</v>
      </c>
      <c r="AD42" s="13" t="s">
        <v>94</v>
      </c>
      <c r="AE42" s="13" t="s">
        <v>94</v>
      </c>
      <c r="AF42" s="13" t="s">
        <v>94</v>
      </c>
      <c r="AG42" s="13" t="s">
        <v>94</v>
      </c>
      <c r="AH42" s="13" t="s">
        <v>94</v>
      </c>
      <c r="AI42" s="13" t="s">
        <v>94</v>
      </c>
      <c r="AJ42" s="13" t="s">
        <v>94</v>
      </c>
      <c r="AK42" s="13" t="s">
        <v>94</v>
      </c>
      <c r="AL42" s="13" t="s">
        <v>94</v>
      </c>
      <c r="AM42" s="13" t="s">
        <v>94</v>
      </c>
      <c r="AN42" s="13" t="s">
        <v>94</v>
      </c>
      <c r="AO42" s="13" t="s">
        <v>94</v>
      </c>
      <c r="AP42" s="13">
        <v>6248.4</v>
      </c>
      <c r="AQ42" s="13">
        <v>106.7</v>
      </c>
      <c r="AR42" s="13">
        <v>1897.2</v>
      </c>
      <c r="AS42" s="13">
        <v>3017.19</v>
      </c>
      <c r="AT42" s="13">
        <v>163.5</v>
      </c>
      <c r="AU42" s="13">
        <v>75.73</v>
      </c>
      <c r="AV42" s="13">
        <v>145.63</v>
      </c>
      <c r="AW42" s="13">
        <v>81.236000000000004</v>
      </c>
      <c r="AX42" s="13">
        <v>134.19</v>
      </c>
      <c r="AY42" s="13">
        <v>48.92</v>
      </c>
      <c r="AZ42" s="13">
        <v>108.7</v>
      </c>
      <c r="BA42" s="13">
        <v>54.601999999999997</v>
      </c>
      <c r="BB42" s="13">
        <v>195.17</v>
      </c>
      <c r="BC42" s="13">
        <v>657.33</v>
      </c>
      <c r="BD42" s="13">
        <v>128.77000000000001</v>
      </c>
      <c r="BE42" s="13">
        <v>569.5</v>
      </c>
      <c r="BF42" s="10">
        <f t="shared" si="0"/>
        <v>0.85359531721219351</v>
      </c>
      <c r="BG42" s="10">
        <f t="shared" si="1"/>
        <v>0.11175672106578874</v>
      </c>
      <c r="BH42" s="11" t="str">
        <f t="shared" si="31"/>
        <v>NA</v>
      </c>
      <c r="BI42" s="10" t="str">
        <f t="shared" si="3"/>
        <v>NA</v>
      </c>
      <c r="BJ42" s="10" t="str">
        <f t="shared" si="34"/>
        <v>NA</v>
      </c>
      <c r="BK42" s="10" t="str">
        <f t="shared" si="34"/>
        <v>NA</v>
      </c>
      <c r="BL42" s="10" t="str">
        <f t="shared" si="5"/>
        <v>NA</v>
      </c>
      <c r="BM42" s="10" t="str">
        <f t="shared" si="6"/>
        <v>NA</v>
      </c>
      <c r="BN42" s="10" t="str">
        <f t="shared" si="7"/>
        <v>NA</v>
      </c>
      <c r="BO42" s="10" t="str">
        <f t="shared" si="8"/>
        <v>NA</v>
      </c>
      <c r="BP42" s="10" t="str">
        <f t="shared" si="9"/>
        <v>NA</v>
      </c>
      <c r="BQ42" s="10" t="str">
        <f t="shared" si="10"/>
        <v>NA</v>
      </c>
      <c r="BR42" s="10" t="str">
        <f t="shared" si="11"/>
        <v>NA</v>
      </c>
      <c r="BS42" s="10" t="str">
        <f t="shared" si="12"/>
        <v>NA</v>
      </c>
      <c r="BT42" s="10" t="str">
        <f t="shared" si="13"/>
        <v>NA</v>
      </c>
      <c r="BU42" s="10" t="str">
        <f t="shared" si="14"/>
        <v>NA</v>
      </c>
      <c r="BV42" s="10">
        <f t="shared" si="15"/>
        <v>3.5587713209957683E-2</v>
      </c>
      <c r="BW42" s="10" t="str">
        <f t="shared" si="16"/>
        <v>NA</v>
      </c>
      <c r="BX42" s="10" t="str">
        <f t="shared" si="17"/>
        <v>NA</v>
      </c>
      <c r="BY42" s="13" t="s">
        <v>94</v>
      </c>
      <c r="BZ42" s="13" t="s">
        <v>94</v>
      </c>
      <c r="CA42" s="13" t="s">
        <v>94</v>
      </c>
      <c r="CB42" s="13" t="s">
        <v>94</v>
      </c>
      <c r="CC42" s="9" t="str">
        <f t="shared" si="35"/>
        <v>NA</v>
      </c>
      <c r="CD42" s="12">
        <v>0</v>
      </c>
      <c r="CE42" s="12">
        <v>1</v>
      </c>
      <c r="CF42" s="12">
        <v>0</v>
      </c>
      <c r="CG42" s="12">
        <v>0</v>
      </c>
      <c r="CH42" s="10" t="str">
        <f t="shared" si="19"/>
        <v>NA</v>
      </c>
      <c r="CI42" s="10">
        <f t="shared" si="29"/>
        <v>5.6240775880244571E-2</v>
      </c>
      <c r="CJ42" s="10">
        <f t="shared" si="33"/>
        <v>0.30362972921067793</v>
      </c>
      <c r="CK42" s="10">
        <f t="shared" si="20"/>
        <v>0.48287401574803152</v>
      </c>
      <c r="CL42" s="10">
        <f t="shared" si="21"/>
        <v>0.82073394495412844</v>
      </c>
      <c r="CM42" s="10">
        <f t="shared" si="22"/>
        <v>0.1004244237112199</v>
      </c>
      <c r="CN42" s="10">
        <f t="shared" si="23"/>
        <v>0.8907033639143731</v>
      </c>
      <c r="CO42" s="10">
        <f t="shared" si="24"/>
        <v>0.81004545793278193</v>
      </c>
      <c r="CP42" s="10">
        <f t="shared" si="25"/>
        <v>0.4968562691131499</v>
      </c>
      <c r="CQ42" s="10">
        <f t="shared" si="26"/>
        <v>0.4069006632386914</v>
      </c>
      <c r="CR42" s="10">
        <f t="shared" si="27"/>
        <v>0.29691327035126946</v>
      </c>
      <c r="CS42" s="10">
        <f t="shared" si="28"/>
        <v>0.22611062335381915</v>
      </c>
    </row>
    <row r="43" spans="1:97" ht="25" customHeight="1" x14ac:dyDescent="0.2">
      <c r="A43" s="44" t="s">
        <v>153</v>
      </c>
      <c r="B43" s="43" t="s">
        <v>154</v>
      </c>
      <c r="C43" s="13" t="s">
        <v>161</v>
      </c>
      <c r="D43" s="13" t="s">
        <v>366</v>
      </c>
      <c r="E43" s="13">
        <v>812.40099999999995</v>
      </c>
      <c r="F43" s="13">
        <v>1529.26</v>
      </c>
      <c r="G43" s="13">
        <v>1261.18</v>
      </c>
      <c r="H43" s="13">
        <v>705.48350000000005</v>
      </c>
      <c r="I43" s="13">
        <v>35.06</v>
      </c>
      <c r="J43" s="13" t="s">
        <v>94</v>
      </c>
      <c r="K43" s="13" t="s">
        <v>94</v>
      </c>
      <c r="L43" s="9">
        <v>762.77</v>
      </c>
      <c r="M43" s="13" t="s">
        <v>94</v>
      </c>
      <c r="N43" s="13">
        <v>44.6</v>
      </c>
      <c r="O43" s="13" t="s">
        <v>94</v>
      </c>
      <c r="P43" s="13" t="s">
        <v>94</v>
      </c>
      <c r="Q43" s="13" t="s">
        <v>94</v>
      </c>
      <c r="R43" s="13">
        <v>1169.2</v>
      </c>
      <c r="S43" s="13">
        <v>55.04</v>
      </c>
      <c r="T43" s="13" t="s">
        <v>94</v>
      </c>
      <c r="U43" s="13">
        <v>205.1</v>
      </c>
      <c r="V43" s="13" t="s">
        <v>94</v>
      </c>
      <c r="W43" s="13">
        <v>57.18</v>
      </c>
      <c r="X43" s="17" t="s">
        <v>94</v>
      </c>
      <c r="Y43" s="13" t="s">
        <v>94</v>
      </c>
      <c r="Z43" s="13" t="s">
        <v>94</v>
      </c>
      <c r="AA43" s="13" t="s">
        <v>94</v>
      </c>
      <c r="AB43" s="13" t="s">
        <v>94</v>
      </c>
      <c r="AC43" s="13">
        <v>726.87</v>
      </c>
      <c r="AD43" s="13" t="s">
        <v>96</v>
      </c>
      <c r="AE43" s="13" t="s">
        <v>94</v>
      </c>
      <c r="AF43" s="13" t="s">
        <v>95</v>
      </c>
      <c r="AG43" s="13" t="s">
        <v>95</v>
      </c>
      <c r="AH43" s="13" t="s">
        <v>95</v>
      </c>
      <c r="AI43" s="13" t="s">
        <v>95</v>
      </c>
      <c r="AJ43" s="13">
        <v>7.8819999999999997</v>
      </c>
      <c r="AK43" s="13">
        <v>2.77</v>
      </c>
      <c r="AL43" s="13" t="s">
        <v>94</v>
      </c>
      <c r="AM43" s="13">
        <v>2.77</v>
      </c>
      <c r="AN43" s="13" t="s">
        <v>94</v>
      </c>
      <c r="AO43" s="13" t="s">
        <v>94</v>
      </c>
      <c r="AP43" s="13">
        <v>6717.85</v>
      </c>
      <c r="AQ43" s="13">
        <v>113.95</v>
      </c>
      <c r="AR43" s="13">
        <v>1891</v>
      </c>
      <c r="AS43" s="13">
        <v>3384.55</v>
      </c>
      <c r="AT43" s="13">
        <v>201.35</v>
      </c>
      <c r="AU43" s="13">
        <v>86.23</v>
      </c>
      <c r="AV43" s="13">
        <v>184.98</v>
      </c>
      <c r="AW43" s="13">
        <v>100.041</v>
      </c>
      <c r="AX43" s="13">
        <v>145.75</v>
      </c>
      <c r="AY43" s="13">
        <v>52.56</v>
      </c>
      <c r="AZ43" s="13">
        <v>123.8</v>
      </c>
      <c r="BA43" s="13">
        <v>64.91</v>
      </c>
      <c r="BB43" s="13">
        <v>235.17</v>
      </c>
      <c r="BC43" s="13">
        <v>1025.43</v>
      </c>
      <c r="BD43" s="13">
        <v>192.83</v>
      </c>
      <c r="BE43" s="13">
        <v>876.97</v>
      </c>
      <c r="BF43" s="10">
        <f t="shared" si="0"/>
        <v>0.8246995278762278</v>
      </c>
      <c r="BG43" s="10" t="str">
        <f t="shared" si="1"/>
        <v>NA</v>
      </c>
      <c r="BH43" s="11">
        <f t="shared" si="31"/>
        <v>0.86839319498621992</v>
      </c>
      <c r="BI43" s="10" t="str">
        <f t="shared" si="3"/>
        <v>NA</v>
      </c>
      <c r="BJ43" s="10" t="str">
        <f t="shared" si="34"/>
        <v>NA</v>
      </c>
      <c r="BK43" s="10" t="str">
        <f t="shared" si="34"/>
        <v>NA</v>
      </c>
      <c r="BL43" s="10" t="str">
        <f t="shared" si="5"/>
        <v>NA</v>
      </c>
      <c r="BM43" s="10" t="str">
        <f t="shared" si="6"/>
        <v>NA</v>
      </c>
      <c r="BN43" s="10">
        <f t="shared" si="7"/>
        <v>5.8471098758472416E-2</v>
      </c>
      <c r="BO43" s="10" t="str">
        <f t="shared" si="8"/>
        <v>NA</v>
      </c>
      <c r="BP43" s="10">
        <f t="shared" si="9"/>
        <v>4.5964052073364188E-2</v>
      </c>
      <c r="BQ43" s="10" t="str">
        <f t="shared" si="10"/>
        <v>NA</v>
      </c>
      <c r="BR43" s="10">
        <f t="shared" si="11"/>
        <v>0.76455279023841605</v>
      </c>
      <c r="BS43" s="10">
        <f t="shared" si="12"/>
        <v>3.5991263748479656E-2</v>
      </c>
      <c r="BT43" s="10" t="str">
        <f t="shared" si="13"/>
        <v>NA</v>
      </c>
      <c r="BU43" s="10" t="str">
        <f t="shared" si="14"/>
        <v>NA</v>
      </c>
      <c r="BV43" s="10">
        <f t="shared" si="15"/>
        <v>3.7390633378235227E-2</v>
      </c>
      <c r="BW43" s="10" t="str">
        <f t="shared" si="16"/>
        <v>NA</v>
      </c>
      <c r="BX43" s="10" t="str">
        <f t="shared" si="17"/>
        <v>NA</v>
      </c>
      <c r="BY43" s="13">
        <v>7.8819999999999997</v>
      </c>
      <c r="BZ43" s="13">
        <v>2.77</v>
      </c>
      <c r="CA43" s="13" t="s">
        <v>94</v>
      </c>
      <c r="CB43" s="13" t="s">
        <v>94</v>
      </c>
      <c r="CC43" s="9" t="str">
        <f t="shared" si="35"/>
        <v>NA</v>
      </c>
      <c r="CD43" s="12">
        <v>0</v>
      </c>
      <c r="CE43" s="12">
        <v>1</v>
      </c>
      <c r="CF43" s="12">
        <v>0</v>
      </c>
      <c r="CG43" s="12">
        <v>0</v>
      </c>
      <c r="CH43" s="10">
        <f t="shared" si="19"/>
        <v>0.42961448968799576</v>
      </c>
      <c r="CI43" s="10">
        <f t="shared" si="29"/>
        <v>6.0259122157588579E-2</v>
      </c>
      <c r="CJ43" s="10">
        <f t="shared" si="33"/>
        <v>0.28148886920666583</v>
      </c>
      <c r="CK43" s="10">
        <f t="shared" si="20"/>
        <v>0.50381446444919131</v>
      </c>
      <c r="CL43" s="10">
        <f t="shared" si="21"/>
        <v>0.72386391854978893</v>
      </c>
      <c r="CM43" s="10">
        <f t="shared" si="22"/>
        <v>0.13166498829499235</v>
      </c>
      <c r="CN43" s="10">
        <f t="shared" si="23"/>
        <v>0.91869878321331011</v>
      </c>
      <c r="CO43" s="10">
        <f t="shared" si="24"/>
        <v>0.84939965694682673</v>
      </c>
      <c r="CP43" s="10">
        <f t="shared" si="25"/>
        <v>0.49685125403526198</v>
      </c>
      <c r="CQ43" s="10">
        <f t="shared" si="26"/>
        <v>0.4453516295025729</v>
      </c>
      <c r="CR43" s="10">
        <f t="shared" si="27"/>
        <v>0.22933793628038968</v>
      </c>
      <c r="CS43" s="10">
        <f t="shared" si="28"/>
        <v>0.219882094028302</v>
      </c>
    </row>
    <row r="44" spans="1:97" ht="25" customHeight="1" x14ac:dyDescent="0.2">
      <c r="A44" s="44" t="s">
        <v>153</v>
      </c>
      <c r="B44" s="43" t="s">
        <v>154</v>
      </c>
      <c r="C44" s="13" t="s">
        <v>162</v>
      </c>
      <c r="D44" s="13" t="s">
        <v>460</v>
      </c>
      <c r="E44" s="13">
        <v>684.24599999999998</v>
      </c>
      <c r="F44" s="13">
        <v>1334.87</v>
      </c>
      <c r="G44" s="13">
        <v>1114.44</v>
      </c>
      <c r="H44" s="13">
        <v>699.6</v>
      </c>
      <c r="I44" s="13">
        <v>35.39</v>
      </c>
      <c r="J44" s="13" t="s">
        <v>94</v>
      </c>
      <c r="K44" s="13">
        <v>384.24</v>
      </c>
      <c r="L44" s="9">
        <v>595.02</v>
      </c>
      <c r="M44" s="13">
        <v>210.67</v>
      </c>
      <c r="N44" s="13">
        <v>37.090000000000003</v>
      </c>
      <c r="O44" s="13">
        <v>18.329999999999998</v>
      </c>
      <c r="P44" s="13">
        <v>30.73</v>
      </c>
      <c r="Q44" s="13">
        <v>37.65</v>
      </c>
      <c r="R44" s="13">
        <v>1027.4000000000001</v>
      </c>
      <c r="S44" s="13">
        <v>60.01</v>
      </c>
      <c r="T44" s="13">
        <v>153.82</v>
      </c>
      <c r="U44" s="13">
        <v>185.21</v>
      </c>
      <c r="V44" s="13">
        <v>134.72</v>
      </c>
      <c r="W44" s="13">
        <v>66.319999999999993</v>
      </c>
      <c r="X44" s="13">
        <v>13.693</v>
      </c>
      <c r="Y44" s="13" t="s">
        <v>94</v>
      </c>
      <c r="Z44" s="13">
        <v>32.49</v>
      </c>
      <c r="AA44" s="13">
        <v>45.265999999999998</v>
      </c>
      <c r="AB44" s="13">
        <v>66.459999999999994</v>
      </c>
      <c r="AC44" s="13">
        <v>704.47199999999998</v>
      </c>
      <c r="AD44" s="13" t="s">
        <v>94</v>
      </c>
      <c r="AE44" s="13" t="s">
        <v>95</v>
      </c>
      <c r="AF44" s="13" t="s">
        <v>94</v>
      </c>
      <c r="AG44" s="13" t="s">
        <v>95</v>
      </c>
      <c r="AH44" s="13" t="s">
        <v>94</v>
      </c>
      <c r="AI44" s="13" t="s">
        <v>94</v>
      </c>
      <c r="AJ44" s="13" t="s">
        <v>94</v>
      </c>
      <c r="AK44" s="13" t="s">
        <v>94</v>
      </c>
      <c r="AL44" s="13" t="s">
        <v>94</v>
      </c>
      <c r="AM44" s="13" t="s">
        <v>94</v>
      </c>
      <c r="AN44" s="13" t="s">
        <v>94</v>
      </c>
      <c r="AO44" s="13" t="s">
        <v>94</v>
      </c>
      <c r="AP44" s="13" t="s">
        <v>94</v>
      </c>
      <c r="AQ44" s="13" t="s">
        <v>94</v>
      </c>
      <c r="AR44" s="13" t="s">
        <v>94</v>
      </c>
      <c r="AS44" s="13" t="s">
        <v>94</v>
      </c>
      <c r="AT44" s="13" t="s">
        <v>94</v>
      </c>
      <c r="AU44" s="13" t="s">
        <v>94</v>
      </c>
      <c r="AV44" s="13" t="s">
        <v>94</v>
      </c>
      <c r="AW44" s="13" t="s">
        <v>94</v>
      </c>
      <c r="AX44" s="13" t="s">
        <v>94</v>
      </c>
      <c r="AY44" s="13" t="s">
        <v>94</v>
      </c>
      <c r="AZ44" s="13" t="s">
        <v>94</v>
      </c>
      <c r="BA44" s="13" t="s">
        <v>94</v>
      </c>
      <c r="BB44" s="13" t="s">
        <v>94</v>
      </c>
      <c r="BC44" s="13" t="s">
        <v>94</v>
      </c>
      <c r="BD44" s="13" t="s">
        <v>94</v>
      </c>
      <c r="BE44" s="13" t="s">
        <v>94</v>
      </c>
      <c r="BF44" s="10">
        <f t="shared" si="0"/>
        <v>0.83486781484339312</v>
      </c>
      <c r="BG44" s="10">
        <f t="shared" si="1"/>
        <v>0.11523219489538307</v>
      </c>
      <c r="BH44" s="11">
        <f t="shared" si="31"/>
        <v>1.0224392981471577</v>
      </c>
      <c r="BI44" s="10">
        <f t="shared" si="3"/>
        <v>2.6788611113546881E-2</v>
      </c>
      <c r="BJ44" s="10">
        <f t="shared" si="34"/>
        <v>4.4910748473502224E-2</v>
      </c>
      <c r="BK44" s="10">
        <f t="shared" si="34"/>
        <v>2.8204993744709222E-2</v>
      </c>
      <c r="BL44" s="10" t="str">
        <f t="shared" si="5"/>
        <v>NA</v>
      </c>
      <c r="BM44" s="10">
        <f t="shared" si="6"/>
        <v>0.56155242412816442</v>
      </c>
      <c r="BN44" s="10">
        <f t="shared" si="7"/>
        <v>6.2334039191959942E-2</v>
      </c>
      <c r="BO44" s="10">
        <f t="shared" si="8"/>
        <v>0.17605734086485977</v>
      </c>
      <c r="BP44" s="10">
        <f t="shared" si="9"/>
        <v>5.9476992370004374E-2</v>
      </c>
      <c r="BQ44" s="10">
        <f t="shared" si="10"/>
        <v>1.5706061736918554E-3</v>
      </c>
      <c r="BR44" s="10">
        <f t="shared" si="11"/>
        <v>0.76966296343464169</v>
      </c>
      <c r="BS44" s="10">
        <f t="shared" si="12"/>
        <v>4.4955688568924318E-2</v>
      </c>
      <c r="BT44" s="10">
        <f t="shared" si="13"/>
        <v>0.3764747644575811</v>
      </c>
      <c r="BU44" s="10">
        <f t="shared" si="14"/>
        <v>1.025792773828163E-2</v>
      </c>
      <c r="BV44" s="10">
        <f t="shared" si="15"/>
        <v>4.9682740641410775E-2</v>
      </c>
      <c r="BW44" s="10" t="str">
        <f t="shared" si="16"/>
        <v>NA</v>
      </c>
      <c r="BX44" s="10">
        <f t="shared" si="17"/>
        <v>4.9787619768217127E-2</v>
      </c>
      <c r="BY44" s="13" t="s">
        <v>94</v>
      </c>
      <c r="BZ44" s="13" t="s">
        <v>94</v>
      </c>
      <c r="CA44" s="13" t="s">
        <v>94</v>
      </c>
      <c r="CB44" s="13" t="s">
        <v>94</v>
      </c>
      <c r="CC44" s="9" t="str">
        <f t="shared" si="35"/>
        <v>NA</v>
      </c>
      <c r="CD44" s="12">
        <v>0</v>
      </c>
      <c r="CE44" s="12">
        <v>1</v>
      </c>
      <c r="CF44" s="12">
        <v>0</v>
      </c>
      <c r="CG44" s="12">
        <v>0</v>
      </c>
      <c r="CH44" s="10" t="str">
        <f t="shared" si="19"/>
        <v>NA</v>
      </c>
      <c r="CI44" s="10" t="str">
        <f t="shared" si="29"/>
        <v>NA</v>
      </c>
      <c r="CJ44" s="10" t="str">
        <f>IF(AP44="NA","NA", IF(AR44="NA","NA",AR44/AP44))</f>
        <v>NA</v>
      </c>
      <c r="CK44" s="10" t="str">
        <f t="shared" si="20"/>
        <v>NA</v>
      </c>
      <c r="CL44" s="10" t="str">
        <f t="shared" si="21"/>
        <v>NA</v>
      </c>
      <c r="CM44" s="10" t="str">
        <f t="shared" si="22"/>
        <v>NA</v>
      </c>
      <c r="CN44" s="10" t="str">
        <f t="shared" si="23"/>
        <v>NA</v>
      </c>
      <c r="CO44" s="10" t="str">
        <f t="shared" si="24"/>
        <v>NA</v>
      </c>
      <c r="CP44" s="10" t="str">
        <f t="shared" si="25"/>
        <v>NA</v>
      </c>
      <c r="CQ44" s="10" t="str">
        <f t="shared" si="26"/>
        <v>NA</v>
      </c>
      <c r="CR44" s="10" t="str">
        <f t="shared" si="27"/>
        <v>NA</v>
      </c>
      <c r="CS44" s="10" t="str">
        <f t="shared" si="28"/>
        <v>NA</v>
      </c>
    </row>
    <row r="45" spans="1:97" ht="25" customHeight="1" x14ac:dyDescent="0.2">
      <c r="A45" s="44" t="s">
        <v>153</v>
      </c>
      <c r="B45" s="43" t="s">
        <v>154</v>
      </c>
      <c r="C45" s="13" t="s">
        <v>163</v>
      </c>
      <c r="D45" s="13" t="s">
        <v>464</v>
      </c>
      <c r="E45" s="13">
        <v>585.83000000000004</v>
      </c>
      <c r="F45" s="13">
        <v>1110.76</v>
      </c>
      <c r="G45" s="13">
        <v>915.24</v>
      </c>
      <c r="H45" s="13">
        <v>573.92999999999995</v>
      </c>
      <c r="I45" s="13">
        <v>24.14</v>
      </c>
      <c r="J45" s="13">
        <v>200.51</v>
      </c>
      <c r="K45" s="13">
        <v>291.904</v>
      </c>
      <c r="L45" s="9">
        <v>507.72899999999998</v>
      </c>
      <c r="M45" s="13">
        <v>216.83600000000001</v>
      </c>
      <c r="N45" s="13" t="s">
        <v>94</v>
      </c>
      <c r="O45" s="13">
        <v>17.899999999999999</v>
      </c>
      <c r="P45" s="13">
        <v>32.645000000000003</v>
      </c>
      <c r="Q45" s="13">
        <v>27.42</v>
      </c>
      <c r="R45" s="13" t="s">
        <v>94</v>
      </c>
      <c r="S45" s="13" t="s">
        <v>94</v>
      </c>
      <c r="T45" s="13" t="s">
        <v>94</v>
      </c>
      <c r="U45" s="13">
        <v>156.87</v>
      </c>
      <c r="V45" s="13">
        <v>166.46</v>
      </c>
      <c r="W45" s="13" t="s">
        <v>94</v>
      </c>
      <c r="X45" s="13" t="s">
        <v>94</v>
      </c>
      <c r="Y45" s="13" t="s">
        <v>94</v>
      </c>
      <c r="Z45" s="13" t="s">
        <v>94</v>
      </c>
      <c r="AA45" s="13" t="s">
        <v>94</v>
      </c>
      <c r="AB45" s="13" t="s">
        <v>94</v>
      </c>
      <c r="AC45" s="13">
        <v>571.85</v>
      </c>
      <c r="AD45" s="13" t="s">
        <v>95</v>
      </c>
      <c r="AE45" s="13" t="s">
        <v>95</v>
      </c>
      <c r="AF45" s="13" t="s">
        <v>95</v>
      </c>
      <c r="AG45" s="13" t="s">
        <v>95</v>
      </c>
      <c r="AH45" s="13" t="s">
        <v>95</v>
      </c>
      <c r="AI45" s="13" t="s">
        <v>95</v>
      </c>
      <c r="AJ45" s="13">
        <v>10.637</v>
      </c>
      <c r="AK45" s="13" t="s">
        <v>94</v>
      </c>
      <c r="AL45" s="13" t="s">
        <v>94</v>
      </c>
      <c r="AM45" s="13">
        <v>2.1</v>
      </c>
      <c r="AN45" s="13" t="s">
        <v>94</v>
      </c>
      <c r="AO45" s="13" t="s">
        <v>94</v>
      </c>
      <c r="AP45" s="13" t="s">
        <v>94</v>
      </c>
      <c r="AQ45" s="13" t="s">
        <v>94</v>
      </c>
      <c r="AR45" s="13" t="s">
        <v>94</v>
      </c>
      <c r="AS45" s="13" t="s">
        <v>94</v>
      </c>
      <c r="AT45" s="13">
        <v>148.07</v>
      </c>
      <c r="AU45" s="13">
        <v>61.459000000000003</v>
      </c>
      <c r="AV45" s="13">
        <v>116.76</v>
      </c>
      <c r="AW45" s="13">
        <v>67.28</v>
      </c>
      <c r="AX45" s="13">
        <v>94.61</v>
      </c>
      <c r="AY45" s="13">
        <v>39.14</v>
      </c>
      <c r="AZ45" s="13">
        <v>85.923000000000002</v>
      </c>
      <c r="BA45" s="13" t="s">
        <v>94</v>
      </c>
      <c r="BB45" s="13" t="s">
        <v>94</v>
      </c>
      <c r="BC45" s="13" t="s">
        <v>94</v>
      </c>
      <c r="BD45" s="13" t="s">
        <v>94</v>
      </c>
      <c r="BE45" s="13" t="s">
        <v>94</v>
      </c>
      <c r="BF45" s="10">
        <f t="shared" si="0"/>
        <v>0.82397637653498512</v>
      </c>
      <c r="BG45" s="10" t="str">
        <f t="shared" si="1"/>
        <v>NA</v>
      </c>
      <c r="BH45" s="11">
        <f t="shared" si="31"/>
        <v>0.97968693989723965</v>
      </c>
      <c r="BI45" s="10">
        <f t="shared" si="3"/>
        <v>3.0554939146168678E-2</v>
      </c>
      <c r="BJ45" s="10">
        <f t="shared" si="34"/>
        <v>5.5724356895345065E-2</v>
      </c>
      <c r="BK45" s="10">
        <f t="shared" si="34"/>
        <v>2.4685800713025317E-2</v>
      </c>
      <c r="BL45" s="10">
        <f t="shared" si="5"/>
        <v>0.34226652783230627</v>
      </c>
      <c r="BM45" s="10">
        <f t="shared" si="6"/>
        <v>0.49827424338118564</v>
      </c>
      <c r="BN45" s="10" t="str">
        <f t="shared" si="7"/>
        <v>NA</v>
      </c>
      <c r="BO45" s="10" t="str">
        <f t="shared" si="8"/>
        <v>NA</v>
      </c>
      <c r="BP45" s="10">
        <f t="shared" si="9"/>
        <v>4.7545048638151455E-2</v>
      </c>
      <c r="BQ45" s="10" t="str">
        <f t="shared" si="10"/>
        <v>NA</v>
      </c>
      <c r="BR45" s="10" t="str">
        <f t="shared" si="11"/>
        <v>NA</v>
      </c>
      <c r="BS45" s="10" t="str">
        <f t="shared" si="12"/>
        <v>NA</v>
      </c>
      <c r="BT45" s="10">
        <f t="shared" si="13"/>
        <v>0.45724150702455435</v>
      </c>
      <c r="BU45" s="10" t="str">
        <f t="shared" si="14"/>
        <v>NA</v>
      </c>
      <c r="BV45" s="10" t="str">
        <f t="shared" si="15"/>
        <v>NA</v>
      </c>
      <c r="BW45" s="10" t="str">
        <f t="shared" si="16"/>
        <v>NA</v>
      </c>
      <c r="BX45" s="10" t="str">
        <f t="shared" si="17"/>
        <v>NA</v>
      </c>
      <c r="BY45" s="13">
        <v>10.637</v>
      </c>
      <c r="BZ45" s="13">
        <v>2.1</v>
      </c>
      <c r="CA45" s="13" t="s">
        <v>94</v>
      </c>
      <c r="CB45" s="13" t="s">
        <v>94</v>
      </c>
      <c r="CC45" s="9" t="str">
        <f t="shared" si="35"/>
        <v>NA</v>
      </c>
      <c r="CD45" s="12">
        <v>0</v>
      </c>
      <c r="CE45" s="12">
        <v>1</v>
      </c>
      <c r="CF45" s="12">
        <v>0</v>
      </c>
      <c r="CG45" s="12">
        <v>0</v>
      </c>
      <c r="CH45" s="10" t="str">
        <f>IF(AR45="NA", "NA", IF(E45="NA", "NA", E45/AR45))</f>
        <v>NA</v>
      </c>
      <c r="CI45" s="10" t="str">
        <f t="shared" si="29"/>
        <v>NA</v>
      </c>
      <c r="CJ45" s="10" t="str">
        <f t="shared" si="33"/>
        <v>NA</v>
      </c>
      <c r="CK45" s="10" t="str">
        <f t="shared" si="20"/>
        <v>NA</v>
      </c>
      <c r="CL45" s="10">
        <f t="shared" si="21"/>
        <v>0.63895454852434663</v>
      </c>
      <c r="CM45" s="10">
        <f t="shared" si="22"/>
        <v>0.1333051244193165</v>
      </c>
      <c r="CN45" s="10">
        <f t="shared" si="23"/>
        <v>0.78854595799284133</v>
      </c>
      <c r="CO45" s="10">
        <f t="shared" si="24"/>
        <v>0.90818095338759119</v>
      </c>
      <c r="CP45" s="10">
        <f t="shared" si="25"/>
        <v>0.45437968528398731</v>
      </c>
      <c r="CQ45" s="10" t="str">
        <f t="shared" si="26"/>
        <v>NA</v>
      </c>
      <c r="CR45" s="10" t="str">
        <f t="shared" si="27"/>
        <v>NA</v>
      </c>
      <c r="CS45" s="10" t="str">
        <f t="shared" si="28"/>
        <v>NA</v>
      </c>
    </row>
    <row r="46" spans="1:97" ht="25" customHeight="1" x14ac:dyDescent="0.2">
      <c r="A46" s="44" t="s">
        <v>153</v>
      </c>
      <c r="B46" s="43" t="s">
        <v>164</v>
      </c>
      <c r="C46" s="13" t="s">
        <v>165</v>
      </c>
      <c r="D46" s="13" t="s">
        <v>366</v>
      </c>
      <c r="E46" s="13">
        <v>583.47</v>
      </c>
      <c r="F46" s="13">
        <v>767.53</v>
      </c>
      <c r="G46" s="13">
        <v>619.65</v>
      </c>
      <c r="H46" s="13">
        <v>234.2</v>
      </c>
      <c r="I46" s="13">
        <v>27.77</v>
      </c>
      <c r="J46" s="13">
        <v>351.42</v>
      </c>
      <c r="K46" s="13">
        <v>373.96699999999998</v>
      </c>
      <c r="L46" s="13">
        <v>531.678</v>
      </c>
      <c r="M46" s="13">
        <v>141.78</v>
      </c>
      <c r="N46" s="13">
        <v>23.52</v>
      </c>
      <c r="O46" s="13">
        <v>18.46</v>
      </c>
      <c r="P46" s="13">
        <v>30.6</v>
      </c>
      <c r="Q46" s="13">
        <v>20.57</v>
      </c>
      <c r="R46" s="13">
        <v>557.05999999999995</v>
      </c>
      <c r="S46" s="13">
        <v>38.74</v>
      </c>
      <c r="T46" s="13" t="s">
        <v>94</v>
      </c>
      <c r="U46" s="13">
        <v>110.47</v>
      </c>
      <c r="V46" s="13">
        <v>110.68</v>
      </c>
      <c r="W46" s="13">
        <v>40.22</v>
      </c>
      <c r="X46" s="13">
        <v>49.34</v>
      </c>
      <c r="Y46" s="13" t="s">
        <v>94</v>
      </c>
      <c r="Z46" s="13" t="s">
        <v>94</v>
      </c>
      <c r="AA46" s="13" t="s">
        <v>94</v>
      </c>
      <c r="AB46" s="13">
        <v>44.54</v>
      </c>
      <c r="AC46" s="13">
        <v>213.36</v>
      </c>
      <c r="AD46" s="13" t="s">
        <v>96</v>
      </c>
      <c r="AE46" s="13" t="s">
        <v>95</v>
      </c>
      <c r="AF46" s="13" t="s">
        <v>95</v>
      </c>
      <c r="AG46" s="13" t="s">
        <v>95</v>
      </c>
      <c r="AH46" s="13" t="s">
        <v>95</v>
      </c>
      <c r="AI46" s="13" t="s">
        <v>95</v>
      </c>
      <c r="AJ46" s="13">
        <v>6.2750000000000004</v>
      </c>
      <c r="AK46" s="13">
        <v>3.46</v>
      </c>
      <c r="AL46" s="13">
        <v>3.12</v>
      </c>
      <c r="AM46" s="13">
        <v>3.4039999999999999</v>
      </c>
      <c r="AN46" s="13" t="s">
        <v>94</v>
      </c>
      <c r="AO46" s="13" t="s">
        <v>94</v>
      </c>
      <c r="AP46" s="13" t="s">
        <v>94</v>
      </c>
      <c r="AQ46" s="13" t="s">
        <v>94</v>
      </c>
      <c r="AR46" s="13" t="s">
        <v>94</v>
      </c>
      <c r="AS46" s="13" t="s">
        <v>94</v>
      </c>
      <c r="AT46" s="13">
        <v>82.18</v>
      </c>
      <c r="AU46" s="13">
        <v>45.78</v>
      </c>
      <c r="AV46" s="13">
        <v>69.319999999999993</v>
      </c>
      <c r="AW46" s="13">
        <v>31.327000000000002</v>
      </c>
      <c r="AX46" s="13" t="s">
        <v>94</v>
      </c>
      <c r="AY46" s="13" t="s">
        <v>94</v>
      </c>
      <c r="AZ46" s="13" t="s">
        <v>94</v>
      </c>
      <c r="BA46" s="13" t="s">
        <v>94</v>
      </c>
      <c r="BB46" s="13">
        <v>96.95</v>
      </c>
      <c r="BC46" s="13" t="s">
        <v>94</v>
      </c>
      <c r="BD46" s="13" t="s">
        <v>94</v>
      </c>
      <c r="BE46" s="13" t="s">
        <v>94</v>
      </c>
      <c r="BF46" s="10">
        <f t="shared" si="0"/>
        <v>0.80733000664469146</v>
      </c>
      <c r="BG46" s="10" t="str">
        <f t="shared" si="1"/>
        <v>NA</v>
      </c>
      <c r="BH46" s="11">
        <f t="shared" si="31"/>
        <v>0.40139167395067438</v>
      </c>
      <c r="BI46" s="10">
        <f t="shared" si="3"/>
        <v>3.1638301883558706E-2</v>
      </c>
      <c r="BJ46" s="10">
        <f t="shared" si="34"/>
        <v>5.2444855776646614E-2</v>
      </c>
      <c r="BK46" s="10">
        <f t="shared" si="34"/>
        <v>2.6800255364611156E-2</v>
      </c>
      <c r="BL46" s="10">
        <f t="shared" si="5"/>
        <v>0.6022931770270965</v>
      </c>
      <c r="BM46" s="10">
        <f t="shared" si="6"/>
        <v>0.64093612353677132</v>
      </c>
      <c r="BN46" s="10">
        <f t="shared" si="7"/>
        <v>4.4237301524606996E-2</v>
      </c>
      <c r="BO46" s="10">
        <f t="shared" si="8"/>
        <v>0.16589081675835801</v>
      </c>
      <c r="BP46" s="10">
        <f t="shared" si="9"/>
        <v>5.2230861536493894E-2</v>
      </c>
      <c r="BQ46" s="10" t="str">
        <f t="shared" si="10"/>
        <v>NA</v>
      </c>
      <c r="BR46" s="10">
        <f t="shared" si="11"/>
        <v>0.72578270556199753</v>
      </c>
      <c r="BS46" s="10">
        <f t="shared" si="12"/>
        <v>5.047359712323949E-2</v>
      </c>
      <c r="BT46" s="10">
        <f t="shared" si="13"/>
        <v>0.45259678145569737</v>
      </c>
      <c r="BU46" s="10">
        <f t="shared" si="14"/>
        <v>6.4284132216330309E-2</v>
      </c>
      <c r="BV46" s="10">
        <f t="shared" si="15"/>
        <v>5.2401860513595563E-2</v>
      </c>
      <c r="BW46" s="10" t="str">
        <f t="shared" si="16"/>
        <v>NA</v>
      </c>
      <c r="BX46" s="10">
        <f t="shared" si="17"/>
        <v>5.8030305004364652E-2</v>
      </c>
      <c r="BY46" s="13">
        <v>6.68</v>
      </c>
      <c r="BZ46" s="13">
        <v>3.4039999999999999</v>
      </c>
      <c r="CA46" s="13" t="s">
        <v>94</v>
      </c>
      <c r="CB46" s="13" t="s">
        <v>94</v>
      </c>
      <c r="CC46" s="9">
        <f t="shared" si="35"/>
        <v>1.108974358974359</v>
      </c>
      <c r="CD46" s="12">
        <v>0</v>
      </c>
      <c r="CE46" s="12">
        <v>1</v>
      </c>
      <c r="CF46" s="12">
        <v>0</v>
      </c>
      <c r="CG46" s="12">
        <v>0</v>
      </c>
      <c r="CH46" s="10" t="str">
        <f t="shared" si="19"/>
        <v>NA</v>
      </c>
      <c r="CI46" s="10" t="str">
        <f t="shared" si="29"/>
        <v>NA</v>
      </c>
      <c r="CJ46" s="10" t="str">
        <f>IF(AP46="NA","NA", IF(AR46="NA","NA",AR46/AP46))</f>
        <v>NA</v>
      </c>
      <c r="CK46" s="10" t="str">
        <f t="shared" si="20"/>
        <v>NA</v>
      </c>
      <c r="CL46" s="10" t="str">
        <f t="shared" si="21"/>
        <v>NA</v>
      </c>
      <c r="CM46" s="10">
        <f t="shared" si="22"/>
        <v>0.10707073339152869</v>
      </c>
      <c r="CN46" s="10">
        <f t="shared" si="23"/>
        <v>0.84351423704064232</v>
      </c>
      <c r="CO46" s="10" t="str">
        <f t="shared" si="24"/>
        <v>NA</v>
      </c>
      <c r="CP46" s="10">
        <f t="shared" si="25"/>
        <v>0.38119980530542708</v>
      </c>
      <c r="CQ46" s="10" t="str">
        <f t="shared" si="26"/>
        <v>NA</v>
      </c>
      <c r="CR46" s="10" t="str">
        <f t="shared" si="27"/>
        <v>NA</v>
      </c>
      <c r="CS46" s="10" t="str">
        <f t="shared" si="28"/>
        <v>NA</v>
      </c>
    </row>
    <row r="47" spans="1:97" ht="25" customHeight="1" x14ac:dyDescent="0.2">
      <c r="A47" s="44" t="s">
        <v>153</v>
      </c>
      <c r="B47" s="43" t="s">
        <v>164</v>
      </c>
      <c r="C47" s="13" t="s">
        <v>166</v>
      </c>
      <c r="D47" s="13" t="s">
        <v>463</v>
      </c>
      <c r="E47" s="13">
        <v>935.16</v>
      </c>
      <c r="F47" s="13">
        <v>1286.3</v>
      </c>
      <c r="G47" s="13" t="s">
        <v>94</v>
      </c>
      <c r="H47" s="13">
        <v>433.15</v>
      </c>
      <c r="I47" s="13">
        <v>48.92</v>
      </c>
      <c r="J47" s="13">
        <v>457.48</v>
      </c>
      <c r="K47" s="13" t="s">
        <v>94</v>
      </c>
      <c r="L47" s="13" t="s">
        <v>94</v>
      </c>
      <c r="M47" s="13" t="s">
        <v>94</v>
      </c>
      <c r="N47" s="13" t="s">
        <v>94</v>
      </c>
      <c r="O47" s="13">
        <v>22.01</v>
      </c>
      <c r="P47" s="13">
        <v>42.75</v>
      </c>
      <c r="Q47" s="13" t="s">
        <v>94</v>
      </c>
      <c r="R47" s="13" t="s">
        <v>94</v>
      </c>
      <c r="S47" s="13" t="s">
        <v>94</v>
      </c>
      <c r="T47" s="13" t="s">
        <v>94</v>
      </c>
      <c r="U47" s="13" t="s">
        <v>94</v>
      </c>
      <c r="V47" s="13" t="s">
        <v>94</v>
      </c>
      <c r="W47" s="13">
        <v>61.67</v>
      </c>
      <c r="X47" s="13" t="s">
        <v>94</v>
      </c>
      <c r="Y47" s="13" t="s">
        <v>94</v>
      </c>
      <c r="Z47" s="13" t="s">
        <v>94</v>
      </c>
      <c r="AA47" s="13" t="s">
        <v>94</v>
      </c>
      <c r="AB47" s="13" t="s">
        <v>94</v>
      </c>
      <c r="AC47" s="13">
        <v>436.57</v>
      </c>
      <c r="AD47" s="13" t="s">
        <v>94</v>
      </c>
      <c r="AE47" s="13" t="s">
        <v>94</v>
      </c>
      <c r="AF47" s="13" t="s">
        <v>94</v>
      </c>
      <c r="AG47" s="13" t="s">
        <v>95</v>
      </c>
      <c r="AH47" s="13" t="s">
        <v>94</v>
      </c>
      <c r="AI47" s="13" t="s">
        <v>94</v>
      </c>
      <c r="AJ47" s="13" t="s">
        <v>94</v>
      </c>
      <c r="AK47" s="13" t="s">
        <v>94</v>
      </c>
      <c r="AL47" s="13" t="s">
        <v>94</v>
      </c>
      <c r="AM47" s="13" t="s">
        <v>94</v>
      </c>
      <c r="AN47" s="13" t="s">
        <v>94</v>
      </c>
      <c r="AO47" s="13" t="s">
        <v>94</v>
      </c>
      <c r="AP47" s="13">
        <v>5782.68</v>
      </c>
      <c r="AQ47" s="13">
        <v>143.49</v>
      </c>
      <c r="AR47" s="13">
        <v>1718.5</v>
      </c>
      <c r="AS47" s="13">
        <v>2605.42</v>
      </c>
      <c r="AT47" s="13">
        <v>139.44</v>
      </c>
      <c r="AU47" s="13">
        <v>71.790000000000006</v>
      </c>
      <c r="AV47" s="13">
        <v>166.29</v>
      </c>
      <c r="AW47" s="13">
        <v>85.55</v>
      </c>
      <c r="AX47" s="13">
        <v>94.05</v>
      </c>
      <c r="AY47" s="13">
        <v>32.18</v>
      </c>
      <c r="AZ47" s="13">
        <v>92.76</v>
      </c>
      <c r="BA47" s="13">
        <v>44.37</v>
      </c>
      <c r="BB47" s="13">
        <v>144.84</v>
      </c>
      <c r="BC47" s="13">
        <v>500.67</v>
      </c>
      <c r="BD47" s="13" t="s">
        <v>94</v>
      </c>
      <c r="BE47" s="13" t="s">
        <v>94</v>
      </c>
      <c r="BF47" s="10" t="str">
        <f t="shared" si="0"/>
        <v>NA</v>
      </c>
      <c r="BG47" s="10" t="str">
        <f t="shared" si="1"/>
        <v>NA</v>
      </c>
      <c r="BH47" s="11">
        <f t="shared" si="31"/>
        <v>0.46318277086274007</v>
      </c>
      <c r="BI47" s="10">
        <f t="shared" si="3"/>
        <v>2.3536079387484497E-2</v>
      </c>
      <c r="BJ47" s="10">
        <f t="shared" si="34"/>
        <v>4.5714102399589375E-2</v>
      </c>
      <c r="BK47" s="10" t="str">
        <f t="shared" si="34"/>
        <v>NA</v>
      </c>
      <c r="BL47" s="10">
        <f t="shared" si="5"/>
        <v>0.48919970914068184</v>
      </c>
      <c r="BM47" s="10" t="str">
        <f t="shared" si="6"/>
        <v>NA</v>
      </c>
      <c r="BN47" s="10" t="str">
        <f t="shared" si="7"/>
        <v>NA</v>
      </c>
      <c r="BO47" s="10" t="str">
        <f t="shared" si="8"/>
        <v>NA</v>
      </c>
      <c r="BP47" s="10" t="str">
        <f t="shared" si="9"/>
        <v>NA</v>
      </c>
      <c r="BQ47" s="10" t="str">
        <f t="shared" si="10"/>
        <v>NA</v>
      </c>
      <c r="BR47" s="10" t="str">
        <f t="shared" si="11"/>
        <v>NA</v>
      </c>
      <c r="BS47" s="10" t="str">
        <f t="shared" si="12"/>
        <v>NA</v>
      </c>
      <c r="BT47" s="10" t="str">
        <f t="shared" si="13"/>
        <v>NA</v>
      </c>
      <c r="BU47" s="10" t="str">
        <f t="shared" si="14"/>
        <v>NA</v>
      </c>
      <c r="BV47" s="10">
        <f t="shared" si="15"/>
        <v>4.7943714530047428E-2</v>
      </c>
      <c r="BW47" s="10" t="str">
        <f t="shared" si="16"/>
        <v>NA</v>
      </c>
      <c r="BX47" s="10" t="str">
        <f t="shared" si="17"/>
        <v>NA</v>
      </c>
      <c r="BY47" s="13" t="s">
        <v>94</v>
      </c>
      <c r="BZ47" s="13" t="s">
        <v>94</v>
      </c>
      <c r="CA47" s="13" t="s">
        <v>94</v>
      </c>
      <c r="CB47" s="13" t="s">
        <v>94</v>
      </c>
      <c r="CC47" s="9" t="str">
        <f t="shared" si="35"/>
        <v>NA</v>
      </c>
      <c r="CD47" s="12">
        <v>0</v>
      </c>
      <c r="CE47" s="12">
        <v>1</v>
      </c>
      <c r="CF47" s="12">
        <v>0</v>
      </c>
      <c r="CG47" s="12">
        <v>0</v>
      </c>
      <c r="CH47" s="10">
        <f t="shared" si="19"/>
        <v>0.54417224323537972</v>
      </c>
      <c r="CI47" s="10">
        <f t="shared" si="29"/>
        <v>8.3497235961594418E-2</v>
      </c>
      <c r="CJ47" s="10">
        <f t="shared" si="33"/>
        <v>0.29718054604439464</v>
      </c>
      <c r="CK47" s="10">
        <f t="shared" si="20"/>
        <v>0.45055579765783338</v>
      </c>
      <c r="CL47" s="10">
        <f t="shared" si="21"/>
        <v>0.67448364888123924</v>
      </c>
      <c r="CM47" s="10">
        <f t="shared" si="22"/>
        <v>0.10840394931198009</v>
      </c>
      <c r="CN47" s="10">
        <f t="shared" si="23"/>
        <v>1.1925559380378656</v>
      </c>
      <c r="CO47" s="10">
        <f t="shared" si="24"/>
        <v>0.98628389154704954</v>
      </c>
      <c r="CP47" s="10">
        <f t="shared" si="25"/>
        <v>0.61352553069420535</v>
      </c>
      <c r="CQ47" s="10">
        <f t="shared" si="26"/>
        <v>0.47177033492822967</v>
      </c>
      <c r="CR47" s="10">
        <f t="shared" si="27"/>
        <v>0.28929234825334055</v>
      </c>
      <c r="CS47" s="10" t="str">
        <f t="shared" si="28"/>
        <v>NA</v>
      </c>
    </row>
    <row r="48" spans="1:97" ht="24" customHeight="1" x14ac:dyDescent="0.2">
      <c r="A48" s="44" t="s">
        <v>153</v>
      </c>
      <c r="B48" s="43" t="s">
        <v>167</v>
      </c>
      <c r="C48" s="13" t="s">
        <v>168</v>
      </c>
      <c r="D48" s="13" t="s">
        <v>464</v>
      </c>
      <c r="E48" s="13">
        <v>321.72000000000003</v>
      </c>
      <c r="F48" s="13">
        <v>310.85000000000002</v>
      </c>
      <c r="G48" s="13">
        <v>188.59</v>
      </c>
      <c r="H48" s="13">
        <v>11.21</v>
      </c>
      <c r="I48" s="13">
        <v>14.29</v>
      </c>
      <c r="J48" s="13">
        <v>125.09</v>
      </c>
      <c r="K48" s="13" t="s">
        <v>94</v>
      </c>
      <c r="L48" s="13">
        <v>293.89999999999998</v>
      </c>
      <c r="M48" s="13">
        <v>120.36</v>
      </c>
      <c r="N48" s="13">
        <v>14.1</v>
      </c>
      <c r="O48" s="13">
        <v>11.41</v>
      </c>
      <c r="P48" s="13">
        <v>19.100000000000001</v>
      </c>
      <c r="Q48" s="13" t="s">
        <v>94</v>
      </c>
      <c r="R48" s="13">
        <v>148.72</v>
      </c>
      <c r="S48" s="13">
        <v>27.01</v>
      </c>
      <c r="T48" s="13" t="s">
        <v>94</v>
      </c>
      <c r="U48" s="13">
        <v>101.27</v>
      </c>
      <c r="V48" s="13">
        <v>93.08</v>
      </c>
      <c r="W48" s="13">
        <v>35.130000000000003</v>
      </c>
      <c r="X48" s="13">
        <v>32.9</v>
      </c>
      <c r="Y48" s="13" t="s">
        <v>94</v>
      </c>
      <c r="Z48" s="13" t="s">
        <v>94</v>
      </c>
      <c r="AA48" s="13" t="s">
        <v>94</v>
      </c>
      <c r="AB48" s="13">
        <v>23.96</v>
      </c>
      <c r="AC48" s="13">
        <v>11.1</v>
      </c>
      <c r="AD48" s="13" t="s">
        <v>96</v>
      </c>
      <c r="AE48" s="13" t="s">
        <v>95</v>
      </c>
      <c r="AF48" s="13" t="s">
        <v>95</v>
      </c>
      <c r="AG48" s="13" t="s">
        <v>95</v>
      </c>
      <c r="AH48" s="13" t="s">
        <v>95</v>
      </c>
      <c r="AI48" s="13" t="s">
        <v>95</v>
      </c>
      <c r="AJ48" s="13">
        <v>7.9729999999999999</v>
      </c>
      <c r="AK48" s="13">
        <v>2.488</v>
      </c>
      <c r="AL48" s="13">
        <v>1.9450000000000001</v>
      </c>
      <c r="AM48" s="13">
        <v>2.38</v>
      </c>
      <c r="AN48" s="13">
        <v>2.7290000000000001</v>
      </c>
      <c r="AO48" s="13">
        <v>0.313</v>
      </c>
      <c r="AP48" s="13" t="s">
        <v>94</v>
      </c>
      <c r="AQ48" s="13" t="s">
        <v>94</v>
      </c>
      <c r="AR48" s="13" t="s">
        <v>94</v>
      </c>
      <c r="AS48" s="13" t="s">
        <v>94</v>
      </c>
      <c r="AT48" s="13">
        <v>72.430000000000007</v>
      </c>
      <c r="AU48" s="13">
        <v>27.54</v>
      </c>
      <c r="AV48" s="13">
        <v>65.97</v>
      </c>
      <c r="AW48" s="13">
        <v>34.450000000000003</v>
      </c>
      <c r="AX48" s="13" t="s">
        <v>94</v>
      </c>
      <c r="AY48" s="13" t="s">
        <v>94</v>
      </c>
      <c r="AZ48" s="13" t="s">
        <v>94</v>
      </c>
      <c r="BA48" s="13" t="s">
        <v>94</v>
      </c>
      <c r="BB48" s="13">
        <v>94.87</v>
      </c>
      <c r="BC48" s="13">
        <v>278.37</v>
      </c>
      <c r="BD48" s="13" t="s">
        <v>94</v>
      </c>
      <c r="BE48" s="13" t="s">
        <v>94</v>
      </c>
      <c r="BF48" s="10">
        <f t="shared" si="0"/>
        <v>0.60669133022358046</v>
      </c>
      <c r="BG48" s="10" t="str">
        <f t="shared" si="1"/>
        <v>NA</v>
      </c>
      <c r="BH48" s="11">
        <f t="shared" si="31"/>
        <v>3.4843963695138633E-2</v>
      </c>
      <c r="BI48" s="10">
        <f t="shared" si="3"/>
        <v>3.5465622280243685E-2</v>
      </c>
      <c r="BJ48" s="10">
        <f t="shared" si="34"/>
        <v>5.9368394877533259E-2</v>
      </c>
      <c r="BK48" s="10" t="str">
        <f t="shared" si="34"/>
        <v>NA</v>
      </c>
      <c r="BL48" s="10">
        <f t="shared" si="5"/>
        <v>0.38881636205395992</v>
      </c>
      <c r="BM48" s="10" t="str">
        <f t="shared" si="6"/>
        <v>NA</v>
      </c>
      <c r="BN48" s="10">
        <f t="shared" si="7"/>
        <v>4.7975501871384829E-2</v>
      </c>
      <c r="BO48" s="10">
        <f t="shared" si="8"/>
        <v>0.11714855433698904</v>
      </c>
      <c r="BP48" s="10">
        <f t="shared" si="9"/>
        <v>4.8621980265396395E-2</v>
      </c>
      <c r="BQ48" s="10" t="str">
        <f t="shared" si="10"/>
        <v>NA</v>
      </c>
      <c r="BR48" s="10">
        <f t="shared" si="11"/>
        <v>0.47843011098600607</v>
      </c>
      <c r="BS48" s="10">
        <f t="shared" si="12"/>
        <v>8.689078333601416E-2</v>
      </c>
      <c r="BT48" s="10">
        <f t="shared" si="13"/>
        <v>0.98209511376093961</v>
      </c>
      <c r="BU48" s="10">
        <f t="shared" si="14"/>
        <v>0.10583882901721087</v>
      </c>
      <c r="BV48" s="10">
        <f t="shared" si="15"/>
        <v>0.11301270709345343</v>
      </c>
      <c r="BW48" s="10" t="str">
        <f t="shared" si="16"/>
        <v>NA</v>
      </c>
      <c r="BX48" s="10">
        <f t="shared" si="17"/>
        <v>7.7078976998552359E-2</v>
      </c>
      <c r="BY48" s="13">
        <v>7.9729999999999999</v>
      </c>
      <c r="BZ48" s="13">
        <v>2.38</v>
      </c>
      <c r="CA48" s="13">
        <v>2.7290000000000001</v>
      </c>
      <c r="CB48" s="13">
        <v>0.313</v>
      </c>
      <c r="CC48" s="9">
        <f t="shared" si="35"/>
        <v>1.2791773778920308</v>
      </c>
      <c r="CD48" s="12">
        <v>0</v>
      </c>
      <c r="CE48" s="12">
        <v>1</v>
      </c>
      <c r="CF48" s="12">
        <v>0</v>
      </c>
      <c r="CG48" s="12">
        <v>0</v>
      </c>
      <c r="CH48" s="10" t="str">
        <f t="shared" si="19"/>
        <v>NA</v>
      </c>
      <c r="CI48" s="10" t="str">
        <f t="shared" si="29"/>
        <v>NA</v>
      </c>
      <c r="CJ48" s="10" t="str">
        <f t="shared" si="33"/>
        <v>NA</v>
      </c>
      <c r="CK48" s="10" t="str">
        <f t="shared" si="20"/>
        <v>NA</v>
      </c>
      <c r="CL48" s="10" t="str">
        <f t="shared" si="21"/>
        <v>NA</v>
      </c>
      <c r="CM48" s="10">
        <f t="shared" si="22"/>
        <v>0.23300627312208461</v>
      </c>
      <c r="CN48" s="10">
        <f t="shared" si="23"/>
        <v>0.91081043766395131</v>
      </c>
      <c r="CO48" s="10" t="str">
        <f t="shared" si="24"/>
        <v>NA</v>
      </c>
      <c r="CP48" s="10">
        <f t="shared" si="25"/>
        <v>0.47563164434626537</v>
      </c>
      <c r="CQ48" s="10" t="str">
        <f t="shared" si="26"/>
        <v>NA</v>
      </c>
      <c r="CR48" s="10">
        <f t="shared" si="27"/>
        <v>0.3408054028810576</v>
      </c>
      <c r="CS48" s="10" t="str">
        <f t="shared" si="28"/>
        <v>NA</v>
      </c>
    </row>
    <row r="49" spans="1:97" ht="27" customHeight="1" x14ac:dyDescent="0.2">
      <c r="A49" s="44" t="s">
        <v>153</v>
      </c>
      <c r="B49" s="43" t="s">
        <v>169</v>
      </c>
      <c r="C49" s="13" t="s">
        <v>170</v>
      </c>
      <c r="D49" s="13" t="s">
        <v>463</v>
      </c>
      <c r="E49" s="13" t="s">
        <v>94</v>
      </c>
      <c r="F49" s="13" t="s">
        <v>94</v>
      </c>
      <c r="G49" s="13" t="s">
        <v>94</v>
      </c>
      <c r="H49" s="13" t="s">
        <v>94</v>
      </c>
      <c r="I49" s="13" t="s">
        <v>94</v>
      </c>
      <c r="J49" s="13" t="s">
        <v>94</v>
      </c>
      <c r="K49" s="13" t="s">
        <v>94</v>
      </c>
      <c r="L49" s="13" t="s">
        <v>94</v>
      </c>
      <c r="M49" s="13" t="s">
        <v>94</v>
      </c>
      <c r="N49" s="13" t="s">
        <v>94</v>
      </c>
      <c r="O49" s="13" t="s">
        <v>94</v>
      </c>
      <c r="P49" s="13" t="s">
        <v>94</v>
      </c>
      <c r="Q49" s="13" t="s">
        <v>94</v>
      </c>
      <c r="R49" s="13" t="s">
        <v>94</v>
      </c>
      <c r="S49" s="13" t="s">
        <v>94</v>
      </c>
      <c r="T49" s="13" t="s">
        <v>94</v>
      </c>
      <c r="U49" s="13" t="s">
        <v>94</v>
      </c>
      <c r="V49" s="13" t="s">
        <v>94</v>
      </c>
      <c r="W49" s="13" t="s">
        <v>94</v>
      </c>
      <c r="X49" s="13" t="s">
        <v>94</v>
      </c>
      <c r="Y49" s="13" t="s">
        <v>94</v>
      </c>
      <c r="Z49" s="13" t="s">
        <v>94</v>
      </c>
      <c r="AA49" s="13" t="s">
        <v>94</v>
      </c>
      <c r="AB49" s="13" t="s">
        <v>94</v>
      </c>
      <c r="AC49" s="13" t="s">
        <v>94</v>
      </c>
      <c r="AD49" s="13" t="s">
        <v>96</v>
      </c>
      <c r="AE49" s="13" t="s">
        <v>95</v>
      </c>
      <c r="AF49" s="13" t="s">
        <v>95</v>
      </c>
      <c r="AG49" s="13" t="s">
        <v>95</v>
      </c>
      <c r="AH49" s="13" t="s">
        <v>95</v>
      </c>
      <c r="AI49" s="13" t="s">
        <v>95</v>
      </c>
      <c r="AJ49" s="13">
        <v>7.9429999999999996</v>
      </c>
      <c r="AK49" s="13" t="s">
        <v>94</v>
      </c>
      <c r="AL49" s="13" t="s">
        <v>94</v>
      </c>
      <c r="AM49" s="13">
        <v>3.59</v>
      </c>
      <c r="AN49" s="13">
        <v>3.2</v>
      </c>
      <c r="AO49" s="13">
        <v>0.157</v>
      </c>
      <c r="AP49" s="13" t="s">
        <v>94</v>
      </c>
      <c r="AQ49" s="13" t="s">
        <v>94</v>
      </c>
      <c r="AR49" s="13" t="s">
        <v>94</v>
      </c>
      <c r="AS49" s="13" t="s">
        <v>94</v>
      </c>
      <c r="AT49" s="13" t="s">
        <v>94</v>
      </c>
      <c r="AU49" s="13" t="s">
        <v>94</v>
      </c>
      <c r="AV49" s="13" t="s">
        <v>94</v>
      </c>
      <c r="AW49" s="13" t="s">
        <v>94</v>
      </c>
      <c r="AX49" s="13" t="s">
        <v>94</v>
      </c>
      <c r="AY49" s="13" t="s">
        <v>94</v>
      </c>
      <c r="AZ49" s="13" t="s">
        <v>94</v>
      </c>
      <c r="BA49" s="13" t="s">
        <v>94</v>
      </c>
      <c r="BB49" s="13" t="s">
        <v>94</v>
      </c>
      <c r="BC49" s="13" t="s">
        <v>94</v>
      </c>
      <c r="BD49" s="13" t="s">
        <v>94</v>
      </c>
      <c r="BE49" s="13" t="s">
        <v>94</v>
      </c>
      <c r="BF49" s="10" t="str">
        <f t="shared" si="0"/>
        <v>NA</v>
      </c>
      <c r="BG49" s="10" t="str">
        <f t="shared" si="1"/>
        <v>NA</v>
      </c>
      <c r="BH49" s="11" t="str">
        <f t="shared" si="31"/>
        <v>NA</v>
      </c>
      <c r="BI49" s="10" t="str">
        <f t="shared" si="3"/>
        <v>NA</v>
      </c>
      <c r="BJ49" s="10" t="str">
        <f t="shared" si="34"/>
        <v>NA</v>
      </c>
      <c r="BK49" s="10" t="str">
        <f t="shared" si="34"/>
        <v>NA</v>
      </c>
      <c r="BL49" s="10" t="str">
        <f t="shared" si="5"/>
        <v>NA</v>
      </c>
      <c r="BM49" s="10" t="str">
        <f t="shared" si="6"/>
        <v>NA</v>
      </c>
      <c r="BN49" s="10" t="str">
        <f t="shared" si="7"/>
        <v>NA</v>
      </c>
      <c r="BO49" s="10" t="str">
        <f t="shared" si="8"/>
        <v>NA</v>
      </c>
      <c r="BP49" s="10" t="str">
        <f t="shared" si="9"/>
        <v>NA</v>
      </c>
      <c r="BQ49" s="10" t="str">
        <f t="shared" si="10"/>
        <v>NA</v>
      </c>
      <c r="BR49" s="10" t="str">
        <f t="shared" si="11"/>
        <v>NA</v>
      </c>
      <c r="BS49" s="10" t="str">
        <f t="shared" si="12"/>
        <v>NA</v>
      </c>
      <c r="BT49" s="10" t="str">
        <f t="shared" si="13"/>
        <v>NA</v>
      </c>
      <c r="BU49" s="10" t="str">
        <f t="shared" si="14"/>
        <v>NA</v>
      </c>
      <c r="BV49" s="10" t="str">
        <f t="shared" si="15"/>
        <v>NA</v>
      </c>
      <c r="BW49" s="10" t="str">
        <f t="shared" si="16"/>
        <v>NA</v>
      </c>
      <c r="BX49" s="10" t="str">
        <f t="shared" si="17"/>
        <v>NA</v>
      </c>
      <c r="BY49" s="13">
        <v>7.9429999999999996</v>
      </c>
      <c r="BZ49" s="13">
        <v>3.59</v>
      </c>
      <c r="CA49" s="13">
        <v>3.2</v>
      </c>
      <c r="CB49" s="13">
        <v>0.157</v>
      </c>
      <c r="CC49" s="9" t="str">
        <f t="shared" si="35"/>
        <v>NA</v>
      </c>
      <c r="CD49" s="12">
        <v>0</v>
      </c>
      <c r="CE49" s="12">
        <v>1</v>
      </c>
      <c r="CF49" s="12">
        <v>0</v>
      </c>
      <c r="CG49" s="12">
        <v>0</v>
      </c>
      <c r="CH49" s="10" t="str">
        <f t="shared" si="19"/>
        <v>NA</v>
      </c>
      <c r="CI49" s="10" t="str">
        <f t="shared" si="29"/>
        <v>NA</v>
      </c>
      <c r="CJ49" s="10" t="str">
        <f t="shared" si="33"/>
        <v>NA</v>
      </c>
      <c r="CK49" s="10" t="str">
        <f t="shared" si="20"/>
        <v>NA</v>
      </c>
      <c r="CL49" s="10" t="str">
        <f t="shared" si="21"/>
        <v>NA</v>
      </c>
      <c r="CM49" s="10" t="str">
        <f t="shared" si="22"/>
        <v>NA</v>
      </c>
      <c r="CN49" s="10" t="str">
        <f t="shared" si="23"/>
        <v>NA</v>
      </c>
      <c r="CO49" s="10" t="str">
        <f t="shared" si="24"/>
        <v>NA</v>
      </c>
      <c r="CP49" s="10" t="str">
        <f t="shared" si="25"/>
        <v>NA</v>
      </c>
      <c r="CQ49" s="10" t="str">
        <f t="shared" si="26"/>
        <v>NA</v>
      </c>
      <c r="CR49" s="10" t="str">
        <f t="shared" si="27"/>
        <v>NA</v>
      </c>
      <c r="CS49" s="10" t="str">
        <f t="shared" si="28"/>
        <v>NA</v>
      </c>
    </row>
    <row r="50" spans="1:97" ht="25" customHeight="1" x14ac:dyDescent="0.2">
      <c r="A50" s="44" t="s">
        <v>153</v>
      </c>
      <c r="B50" s="43" t="s">
        <v>169</v>
      </c>
      <c r="C50" s="13" t="s">
        <v>171</v>
      </c>
      <c r="D50" s="13" t="s">
        <v>2827</v>
      </c>
      <c r="E50" s="13">
        <v>734.62</v>
      </c>
      <c r="F50" s="13">
        <v>710.68</v>
      </c>
      <c r="G50" s="13">
        <v>571.07000000000005</v>
      </c>
      <c r="H50" s="13">
        <v>0</v>
      </c>
      <c r="I50" s="13">
        <v>26.18</v>
      </c>
      <c r="J50" s="13" t="s">
        <v>94</v>
      </c>
      <c r="K50" s="13" t="s">
        <v>94</v>
      </c>
      <c r="L50" s="13" t="s">
        <v>94</v>
      </c>
      <c r="M50" s="13" t="s">
        <v>94</v>
      </c>
      <c r="N50" s="13" t="s">
        <v>94</v>
      </c>
      <c r="O50" s="13">
        <v>12.18</v>
      </c>
      <c r="P50" s="13">
        <v>20.6</v>
      </c>
      <c r="Q50" s="13">
        <v>15.59</v>
      </c>
      <c r="R50" s="13">
        <v>505.58</v>
      </c>
      <c r="S50" s="13">
        <v>45.25</v>
      </c>
      <c r="T50" s="13" t="s">
        <v>94</v>
      </c>
      <c r="U50" s="13">
        <v>113.78</v>
      </c>
      <c r="V50" s="13">
        <v>96.8</v>
      </c>
      <c r="W50" s="13">
        <v>48.78</v>
      </c>
      <c r="X50" s="13">
        <v>13.88</v>
      </c>
      <c r="Y50" s="13" t="s">
        <v>94</v>
      </c>
      <c r="Z50" s="13" t="s">
        <v>94</v>
      </c>
      <c r="AA50" s="13" t="s">
        <v>94</v>
      </c>
      <c r="AB50" s="13">
        <v>31.07</v>
      </c>
      <c r="AC50" s="13" t="s">
        <v>95</v>
      </c>
      <c r="AD50" s="13" t="s">
        <v>94</v>
      </c>
      <c r="AE50" s="13" t="s">
        <v>94</v>
      </c>
      <c r="AF50" s="13" t="s">
        <v>94</v>
      </c>
      <c r="AG50" s="13" t="s">
        <v>94</v>
      </c>
      <c r="AH50" s="13" t="s">
        <v>94</v>
      </c>
      <c r="AI50" s="13" t="s">
        <v>94</v>
      </c>
      <c r="AJ50" s="13" t="s">
        <v>94</v>
      </c>
      <c r="AK50" s="13" t="s">
        <v>94</v>
      </c>
      <c r="AL50" s="13" t="s">
        <v>94</v>
      </c>
      <c r="AM50" s="13" t="s">
        <v>94</v>
      </c>
      <c r="AN50" s="13" t="s">
        <v>94</v>
      </c>
      <c r="AO50" s="13" t="s">
        <v>94</v>
      </c>
      <c r="AP50" s="13" t="s">
        <v>94</v>
      </c>
      <c r="AQ50" s="13" t="s">
        <v>94</v>
      </c>
      <c r="AR50" s="13" t="s">
        <v>94</v>
      </c>
      <c r="AS50" s="13" t="s">
        <v>94</v>
      </c>
      <c r="AT50" s="13">
        <v>99.23</v>
      </c>
      <c r="AU50" s="13">
        <v>35.18</v>
      </c>
      <c r="AV50" s="13">
        <v>69.459999999999994</v>
      </c>
      <c r="AW50" s="13">
        <v>39.119999999999997</v>
      </c>
      <c r="AX50" s="13" t="s">
        <v>94</v>
      </c>
      <c r="AY50" s="13" t="s">
        <v>94</v>
      </c>
      <c r="AZ50" s="13" t="s">
        <v>94</v>
      </c>
      <c r="BA50" s="13" t="s">
        <v>94</v>
      </c>
      <c r="BB50" s="13" t="s">
        <v>94</v>
      </c>
      <c r="BC50" s="13" t="s">
        <v>94</v>
      </c>
      <c r="BD50" s="13" t="s">
        <v>94</v>
      </c>
      <c r="BE50" s="13" t="s">
        <v>94</v>
      </c>
      <c r="BF50" s="10">
        <f t="shared" si="0"/>
        <v>0.80355434232003164</v>
      </c>
      <c r="BG50" s="10" t="str">
        <f t="shared" si="1"/>
        <v>NA</v>
      </c>
      <c r="BH50" s="11">
        <f t="shared" si="31"/>
        <v>0</v>
      </c>
      <c r="BI50" s="10">
        <f t="shared" si="3"/>
        <v>1.6580000544499197E-2</v>
      </c>
      <c r="BJ50" s="10">
        <f t="shared" si="34"/>
        <v>2.8041708638479761E-2</v>
      </c>
      <c r="BK50" s="10">
        <f t="shared" si="34"/>
        <v>2.1936736646591997E-2</v>
      </c>
      <c r="BL50" s="10" t="str">
        <f t="shared" si="5"/>
        <v>NA</v>
      </c>
      <c r="BM50" s="10" t="str">
        <f t="shared" si="6"/>
        <v>NA</v>
      </c>
      <c r="BN50" s="10" t="str">
        <f t="shared" si="7"/>
        <v>NA</v>
      </c>
      <c r="BO50" s="10" t="str">
        <f t="shared" si="8"/>
        <v>NA</v>
      </c>
      <c r="BP50" s="10" t="str">
        <f t="shared" si="9"/>
        <v>NA</v>
      </c>
      <c r="BQ50" s="10" t="str">
        <f t="shared" si="10"/>
        <v>NA</v>
      </c>
      <c r="BR50" s="10">
        <f t="shared" si="11"/>
        <v>0.71140316316767038</v>
      </c>
      <c r="BS50" s="10">
        <f t="shared" si="12"/>
        <v>6.3671413294309684E-2</v>
      </c>
      <c r="BT50" s="10">
        <f t="shared" si="13"/>
        <v>0.46543914349140164</v>
      </c>
      <c r="BU50" s="10">
        <f t="shared" si="14"/>
        <v>1.9530590420442397E-2</v>
      </c>
      <c r="BV50" s="10">
        <f t="shared" si="15"/>
        <v>6.863848708279395E-2</v>
      </c>
      <c r="BW50" s="10" t="str">
        <f t="shared" si="16"/>
        <v>NA</v>
      </c>
      <c r="BX50" s="10">
        <f t="shared" si="17"/>
        <v>4.3718691956998935E-2</v>
      </c>
      <c r="BY50" s="13" t="s">
        <v>94</v>
      </c>
      <c r="BZ50" s="13" t="s">
        <v>94</v>
      </c>
      <c r="CA50" s="13" t="s">
        <v>94</v>
      </c>
      <c r="CB50" s="13" t="s">
        <v>94</v>
      </c>
      <c r="CC50" s="9" t="str">
        <f t="shared" si="35"/>
        <v>NA</v>
      </c>
      <c r="CD50" s="12">
        <v>0</v>
      </c>
      <c r="CE50" s="12">
        <v>1</v>
      </c>
      <c r="CF50" s="12">
        <v>0</v>
      </c>
      <c r="CG50" s="12">
        <v>0</v>
      </c>
      <c r="CH50" s="10" t="str">
        <f t="shared" si="19"/>
        <v>NA</v>
      </c>
      <c r="CI50" s="10" t="str">
        <f>IF(AR50="NA", "NA", IF(AQ50="NA", "NA", AQ50/AR50))</f>
        <v>NA</v>
      </c>
      <c r="CJ50" s="10" t="str">
        <f t="shared" si="33"/>
        <v>NA</v>
      </c>
      <c r="CK50" s="10" t="str">
        <f t="shared" si="20"/>
        <v>NA</v>
      </c>
      <c r="CL50" s="10" t="str">
        <f t="shared" si="21"/>
        <v>NA</v>
      </c>
      <c r="CM50" s="10">
        <f t="shared" si="22"/>
        <v>0.13962683626948838</v>
      </c>
      <c r="CN50" s="10">
        <f t="shared" si="23"/>
        <v>0.69998992240249913</v>
      </c>
      <c r="CO50" s="10" t="str">
        <f t="shared" si="24"/>
        <v>NA</v>
      </c>
      <c r="CP50" s="10">
        <f t="shared" si="25"/>
        <v>0.39423561422956765</v>
      </c>
      <c r="CQ50" s="10" t="str">
        <f t="shared" si="26"/>
        <v>NA</v>
      </c>
      <c r="CR50" s="10" t="str">
        <f t="shared" si="27"/>
        <v>NA</v>
      </c>
      <c r="CS50" s="10" t="str">
        <f t="shared" si="28"/>
        <v>NA</v>
      </c>
    </row>
    <row r="51" spans="1:97" ht="25" customHeight="1" x14ac:dyDescent="0.2">
      <c r="A51" s="44" t="s">
        <v>153</v>
      </c>
      <c r="B51" s="43" t="s">
        <v>169</v>
      </c>
      <c r="C51" s="13" t="s">
        <v>172</v>
      </c>
      <c r="D51" s="13" t="s">
        <v>366</v>
      </c>
      <c r="E51" s="13" t="s">
        <v>94</v>
      </c>
      <c r="F51" s="13">
        <v>612.30999999999995</v>
      </c>
      <c r="G51" s="13">
        <v>448</v>
      </c>
      <c r="H51" s="13">
        <v>0</v>
      </c>
      <c r="I51" s="13" t="s">
        <v>94</v>
      </c>
      <c r="J51" s="13" t="s">
        <v>94</v>
      </c>
      <c r="K51" s="13" t="s">
        <v>94</v>
      </c>
      <c r="L51" s="13" t="s">
        <v>94</v>
      </c>
      <c r="M51" s="13" t="s">
        <v>94</v>
      </c>
      <c r="N51" s="13" t="s">
        <v>94</v>
      </c>
      <c r="O51" s="13">
        <v>7.51</v>
      </c>
      <c r="P51" s="13" t="s">
        <v>94</v>
      </c>
      <c r="Q51" s="13">
        <v>21.57</v>
      </c>
      <c r="R51" s="13">
        <v>383.08</v>
      </c>
      <c r="S51" s="13">
        <v>44.75</v>
      </c>
      <c r="T51" s="13">
        <v>100.84</v>
      </c>
      <c r="U51" s="13" t="s">
        <v>94</v>
      </c>
      <c r="V51" s="13" t="s">
        <v>94</v>
      </c>
      <c r="W51" s="13" t="s">
        <v>94</v>
      </c>
      <c r="X51" s="13" t="s">
        <v>94</v>
      </c>
      <c r="Y51" s="13">
        <v>9.5399999999999991</v>
      </c>
      <c r="Z51" s="13">
        <v>49.04</v>
      </c>
      <c r="AA51" s="13">
        <v>26.45</v>
      </c>
      <c r="AB51" s="13">
        <v>47.58</v>
      </c>
      <c r="AC51" s="13" t="s">
        <v>95</v>
      </c>
      <c r="AD51" s="13" t="s">
        <v>94</v>
      </c>
      <c r="AE51" s="13" t="s">
        <v>94</v>
      </c>
      <c r="AF51" s="13" t="s">
        <v>94</v>
      </c>
      <c r="AG51" s="13" t="s">
        <v>94</v>
      </c>
      <c r="AH51" s="13" t="s">
        <v>94</v>
      </c>
      <c r="AI51" s="13" t="s">
        <v>94</v>
      </c>
      <c r="AJ51" s="13" t="s">
        <v>94</v>
      </c>
      <c r="AK51" s="13" t="s">
        <v>94</v>
      </c>
      <c r="AL51" s="13" t="s">
        <v>94</v>
      </c>
      <c r="AM51" s="13" t="s">
        <v>94</v>
      </c>
      <c r="AN51" s="13" t="s">
        <v>94</v>
      </c>
      <c r="AO51" s="13" t="s">
        <v>94</v>
      </c>
      <c r="AP51" s="13">
        <v>2459.52</v>
      </c>
      <c r="AQ51" s="13">
        <v>40.76</v>
      </c>
      <c r="AR51" s="13">
        <v>720.8</v>
      </c>
      <c r="AS51" s="13">
        <v>1074.95</v>
      </c>
      <c r="AT51" s="13">
        <v>108.03</v>
      </c>
      <c r="AU51" s="13">
        <v>42.07</v>
      </c>
      <c r="AV51" s="13">
        <v>86.73</v>
      </c>
      <c r="AW51" s="13">
        <v>44.85</v>
      </c>
      <c r="AX51" s="13">
        <v>75.989999999999995</v>
      </c>
      <c r="AY51" s="13">
        <v>21.36</v>
      </c>
      <c r="AZ51" s="13">
        <v>58.65</v>
      </c>
      <c r="BA51" s="13">
        <v>27.870999999999999</v>
      </c>
      <c r="BB51" s="13">
        <v>135.19999999999999</v>
      </c>
      <c r="BC51" s="13">
        <v>468.983</v>
      </c>
      <c r="BD51" s="13">
        <v>62.17</v>
      </c>
      <c r="BE51" s="13">
        <v>249</v>
      </c>
      <c r="BF51" s="10">
        <f t="shared" si="0"/>
        <v>0.73165553396155547</v>
      </c>
      <c r="BG51" s="10">
        <f t="shared" si="1"/>
        <v>0.16468782152831085</v>
      </c>
      <c r="BH51" s="11" t="str">
        <f t="shared" si="31"/>
        <v>NA</v>
      </c>
      <c r="BI51" s="10" t="str">
        <f t="shared" si="3"/>
        <v>NA</v>
      </c>
      <c r="BJ51" s="10" t="str">
        <f t="shared" si="34"/>
        <v>NA</v>
      </c>
      <c r="BK51" s="10">
        <f t="shared" si="34"/>
        <v>3.5227254168640074E-2</v>
      </c>
      <c r="BL51" s="10" t="str">
        <f t="shared" si="5"/>
        <v>NA</v>
      </c>
      <c r="BM51" s="10" t="str">
        <f t="shared" si="6"/>
        <v>NA</v>
      </c>
      <c r="BN51" s="10" t="str">
        <f t="shared" si="7"/>
        <v>NA</v>
      </c>
      <c r="BO51" s="10" t="str">
        <f t="shared" si="8"/>
        <v>NA</v>
      </c>
      <c r="BP51" s="10" t="str">
        <f t="shared" si="9"/>
        <v>NA</v>
      </c>
      <c r="BQ51" s="10" t="str">
        <f t="shared" si="10"/>
        <v>NA</v>
      </c>
      <c r="BR51" s="10">
        <f t="shared" si="11"/>
        <v>0.62563080792409076</v>
      </c>
      <c r="BS51" s="10">
        <f t="shared" si="12"/>
        <v>7.3083895412454483E-2</v>
      </c>
      <c r="BT51" s="10" t="str">
        <f t="shared" si="13"/>
        <v>NA</v>
      </c>
      <c r="BU51" s="10" t="str">
        <f t="shared" si="14"/>
        <v>NA</v>
      </c>
      <c r="BV51" s="10" t="str">
        <f t="shared" si="15"/>
        <v>NA</v>
      </c>
      <c r="BW51" s="10">
        <f t="shared" si="16"/>
        <v>1.558034329016348E-2</v>
      </c>
      <c r="BX51" s="10">
        <f t="shared" si="17"/>
        <v>7.7705737289934837E-2</v>
      </c>
      <c r="BY51" s="13" t="s">
        <v>94</v>
      </c>
      <c r="BZ51" s="13" t="s">
        <v>94</v>
      </c>
      <c r="CA51" s="13" t="s">
        <v>94</v>
      </c>
      <c r="CB51" s="13" t="s">
        <v>94</v>
      </c>
      <c r="CC51" s="9" t="str">
        <f t="shared" si="35"/>
        <v>NA</v>
      </c>
      <c r="CD51" s="12">
        <v>0</v>
      </c>
      <c r="CE51" s="12">
        <v>1</v>
      </c>
      <c r="CF51" s="12">
        <v>0</v>
      </c>
      <c r="CG51" s="12">
        <v>0</v>
      </c>
      <c r="CH51" s="10" t="str">
        <f t="shared" si="19"/>
        <v>NA</v>
      </c>
      <c r="CI51" s="10">
        <f t="shared" si="29"/>
        <v>5.6548279689234184E-2</v>
      </c>
      <c r="CJ51" s="10">
        <f t="shared" si="33"/>
        <v>0.29306531355711685</v>
      </c>
      <c r="CK51" s="10">
        <f t="shared" si="20"/>
        <v>0.43705682409575852</v>
      </c>
      <c r="CL51" s="10">
        <f t="shared" si="21"/>
        <v>0.70341571785615098</v>
      </c>
      <c r="CM51" s="10">
        <f t="shared" si="22"/>
        <v>0.1764302395845242</v>
      </c>
      <c r="CN51" s="10">
        <f t="shared" si="23"/>
        <v>0.80283254651485703</v>
      </c>
      <c r="CO51" s="10">
        <f t="shared" si="24"/>
        <v>0.77181208053691275</v>
      </c>
      <c r="CP51" s="10">
        <f t="shared" si="25"/>
        <v>0.41516245487364623</v>
      </c>
      <c r="CQ51" s="10">
        <f t="shared" si="26"/>
        <v>0.36677194367679961</v>
      </c>
      <c r="CR51" s="10">
        <f t="shared" si="27"/>
        <v>0.2882833706125808</v>
      </c>
      <c r="CS51" s="10">
        <f t="shared" si="28"/>
        <v>0.24967871485943777</v>
      </c>
    </row>
    <row r="52" spans="1:97" ht="25" customHeight="1" x14ac:dyDescent="0.2">
      <c r="A52" s="44" t="s">
        <v>153</v>
      </c>
      <c r="B52" s="43" t="s">
        <v>169</v>
      </c>
      <c r="C52" s="13" t="s">
        <v>173</v>
      </c>
      <c r="D52" s="13" t="s">
        <v>2828</v>
      </c>
      <c r="E52" s="13" t="s">
        <v>94</v>
      </c>
      <c r="F52" s="13" t="s">
        <v>94</v>
      </c>
      <c r="G52" s="13" t="s">
        <v>94</v>
      </c>
      <c r="H52" s="13" t="s">
        <v>94</v>
      </c>
      <c r="I52" s="13" t="s">
        <v>94</v>
      </c>
      <c r="J52" s="13" t="s">
        <v>94</v>
      </c>
      <c r="K52" s="13" t="s">
        <v>94</v>
      </c>
      <c r="L52" s="13" t="s">
        <v>94</v>
      </c>
      <c r="M52" s="13" t="s">
        <v>94</v>
      </c>
      <c r="N52" s="13" t="s">
        <v>94</v>
      </c>
      <c r="O52" s="13" t="s">
        <v>94</v>
      </c>
      <c r="P52" s="13" t="s">
        <v>94</v>
      </c>
      <c r="Q52" s="13" t="s">
        <v>94</v>
      </c>
      <c r="R52" s="13" t="s">
        <v>94</v>
      </c>
      <c r="S52" s="13" t="s">
        <v>94</v>
      </c>
      <c r="T52" s="13" t="s">
        <v>94</v>
      </c>
      <c r="U52" s="13" t="s">
        <v>94</v>
      </c>
      <c r="V52" s="13" t="s">
        <v>94</v>
      </c>
      <c r="W52" s="13" t="s">
        <v>94</v>
      </c>
      <c r="X52" s="13" t="s">
        <v>94</v>
      </c>
      <c r="Y52" s="13" t="s">
        <v>94</v>
      </c>
      <c r="Z52" s="13" t="s">
        <v>94</v>
      </c>
      <c r="AA52" s="13" t="s">
        <v>94</v>
      </c>
      <c r="AB52" s="13" t="s">
        <v>94</v>
      </c>
      <c r="AC52" s="13" t="s">
        <v>94</v>
      </c>
      <c r="AD52" s="13" t="s">
        <v>94</v>
      </c>
      <c r="AE52" s="13" t="s">
        <v>94</v>
      </c>
      <c r="AF52" s="13" t="s">
        <v>94</v>
      </c>
      <c r="AG52" s="13" t="s">
        <v>94</v>
      </c>
      <c r="AH52" s="13" t="s">
        <v>94</v>
      </c>
      <c r="AI52" s="13" t="s">
        <v>94</v>
      </c>
      <c r="AJ52" s="13" t="s">
        <v>94</v>
      </c>
      <c r="AK52" s="13" t="s">
        <v>94</v>
      </c>
      <c r="AL52" s="13" t="s">
        <v>94</v>
      </c>
      <c r="AM52" s="13" t="s">
        <v>94</v>
      </c>
      <c r="AN52" s="13" t="s">
        <v>94</v>
      </c>
      <c r="AO52" s="13" t="s">
        <v>94</v>
      </c>
      <c r="AP52" s="13" t="s">
        <v>94</v>
      </c>
      <c r="AQ52" s="13" t="s">
        <v>94</v>
      </c>
      <c r="AR52" s="13" t="s">
        <v>94</v>
      </c>
      <c r="AS52" s="13" t="s">
        <v>94</v>
      </c>
      <c r="AT52" s="13">
        <v>102.21899999999999</v>
      </c>
      <c r="AU52" s="13">
        <v>36.33</v>
      </c>
      <c r="AV52" s="13">
        <v>67.260000000000005</v>
      </c>
      <c r="AW52" s="13" t="s">
        <v>94</v>
      </c>
      <c r="AX52" s="13" t="s">
        <v>94</v>
      </c>
      <c r="AY52" s="13" t="s">
        <v>94</v>
      </c>
      <c r="AZ52" s="13" t="s">
        <v>94</v>
      </c>
      <c r="BA52" s="13" t="s">
        <v>94</v>
      </c>
      <c r="BB52" s="13" t="s">
        <v>94</v>
      </c>
      <c r="BC52" s="13" t="s">
        <v>94</v>
      </c>
      <c r="BD52" s="13" t="s">
        <v>94</v>
      </c>
      <c r="BE52" s="13" t="s">
        <v>94</v>
      </c>
      <c r="BF52" s="10" t="str">
        <f t="shared" si="0"/>
        <v>NA</v>
      </c>
      <c r="BG52" s="10" t="str">
        <f t="shared" si="1"/>
        <v>NA</v>
      </c>
      <c r="BH52" s="11" t="str">
        <f t="shared" si="31"/>
        <v>NA</v>
      </c>
      <c r="BI52" s="10" t="str">
        <f t="shared" si="3"/>
        <v>NA</v>
      </c>
      <c r="BJ52" s="10" t="str">
        <f t="shared" si="34"/>
        <v>NA</v>
      </c>
      <c r="BK52" s="10" t="str">
        <f t="shared" si="34"/>
        <v>NA</v>
      </c>
      <c r="BL52" s="10" t="str">
        <f t="shared" si="5"/>
        <v>NA</v>
      </c>
      <c r="BM52" s="10" t="str">
        <f t="shared" si="6"/>
        <v>NA</v>
      </c>
      <c r="BN52" s="10" t="str">
        <f t="shared" si="7"/>
        <v>NA</v>
      </c>
      <c r="BO52" s="10" t="str">
        <f t="shared" si="8"/>
        <v>NA</v>
      </c>
      <c r="BP52" s="10" t="str">
        <f t="shared" si="9"/>
        <v>NA</v>
      </c>
      <c r="BQ52" s="10" t="str">
        <f t="shared" si="10"/>
        <v>NA</v>
      </c>
      <c r="BR52" s="10" t="str">
        <f t="shared" si="11"/>
        <v>NA</v>
      </c>
      <c r="BS52" s="10" t="str">
        <f t="shared" si="12"/>
        <v>NA</v>
      </c>
      <c r="BT52" s="10" t="str">
        <f t="shared" si="13"/>
        <v>NA</v>
      </c>
      <c r="BU52" s="10" t="str">
        <f t="shared" si="14"/>
        <v>NA</v>
      </c>
      <c r="BV52" s="10" t="str">
        <f t="shared" si="15"/>
        <v>NA</v>
      </c>
      <c r="BW52" s="10" t="str">
        <f t="shared" si="16"/>
        <v>NA</v>
      </c>
      <c r="BX52" s="10" t="str">
        <f t="shared" si="17"/>
        <v>NA</v>
      </c>
      <c r="BY52" s="10" t="str">
        <f t="shared" si="17"/>
        <v>NA</v>
      </c>
      <c r="BZ52" s="10" t="str">
        <f t="shared" si="17"/>
        <v>NA</v>
      </c>
      <c r="CA52" s="10" t="str">
        <f t="shared" si="17"/>
        <v>NA</v>
      </c>
      <c r="CB52" s="10" t="str">
        <f t="shared" si="17"/>
        <v>NA</v>
      </c>
      <c r="CC52" s="10" t="str">
        <f t="shared" si="17"/>
        <v>NA</v>
      </c>
      <c r="CD52" s="10" t="str">
        <f t="shared" si="17"/>
        <v>NA</v>
      </c>
      <c r="CE52" s="10" t="str">
        <f t="shared" si="17"/>
        <v>NA</v>
      </c>
      <c r="CF52" s="10" t="str">
        <f t="shared" si="17"/>
        <v>NA</v>
      </c>
      <c r="CG52" s="10" t="str">
        <f t="shared" si="17"/>
        <v>NA</v>
      </c>
      <c r="CH52" s="10" t="str">
        <f t="shared" si="19"/>
        <v>NA</v>
      </c>
      <c r="CI52" s="10" t="str">
        <f t="shared" si="29"/>
        <v>NA</v>
      </c>
      <c r="CJ52" s="10" t="str">
        <f t="shared" si="33"/>
        <v>NA</v>
      </c>
      <c r="CK52" s="10" t="str">
        <f t="shared" si="20"/>
        <v>NA</v>
      </c>
      <c r="CL52" s="10" t="str">
        <f t="shared" si="21"/>
        <v>NA</v>
      </c>
      <c r="CM52" s="10" t="str">
        <f t="shared" si="22"/>
        <v>NA</v>
      </c>
      <c r="CN52" s="10">
        <f t="shared" si="23"/>
        <v>0.65799900214245888</v>
      </c>
      <c r="CO52" s="10" t="str">
        <f t="shared" si="24"/>
        <v>NA</v>
      </c>
      <c r="CP52" s="10" t="str">
        <f t="shared" si="25"/>
        <v>NA</v>
      </c>
      <c r="CQ52" s="10" t="str">
        <f t="shared" si="26"/>
        <v>NA</v>
      </c>
      <c r="CR52" s="10" t="str">
        <f t="shared" si="27"/>
        <v>NA</v>
      </c>
      <c r="CS52" s="10" t="str">
        <f t="shared" si="28"/>
        <v>NA</v>
      </c>
    </row>
    <row r="53" spans="1:97" ht="25" customHeight="1" x14ac:dyDescent="0.2">
      <c r="A53" s="44" t="s">
        <v>153</v>
      </c>
      <c r="B53" s="43" t="s">
        <v>169</v>
      </c>
      <c r="C53" s="13" t="s">
        <v>174</v>
      </c>
      <c r="D53" s="13" t="s">
        <v>2839</v>
      </c>
      <c r="E53" s="13">
        <v>349.76</v>
      </c>
      <c r="F53" s="13">
        <v>339.42</v>
      </c>
      <c r="G53" s="13">
        <v>221.38</v>
      </c>
      <c r="H53" s="13">
        <v>0</v>
      </c>
      <c r="I53" s="13">
        <v>13.68</v>
      </c>
      <c r="J53" s="13">
        <v>161.35</v>
      </c>
      <c r="K53" s="13">
        <v>209.71</v>
      </c>
      <c r="L53" s="13">
        <v>333.59</v>
      </c>
      <c r="M53" s="13">
        <v>117.705</v>
      </c>
      <c r="N53" s="13" t="s">
        <v>94</v>
      </c>
      <c r="O53" s="13">
        <v>8.17</v>
      </c>
      <c r="P53" s="13" t="s">
        <v>94</v>
      </c>
      <c r="Q53" s="13">
        <v>12.54</v>
      </c>
      <c r="R53" s="13">
        <v>182.86</v>
      </c>
      <c r="S53" s="13">
        <v>22.7</v>
      </c>
      <c r="T53" s="13">
        <v>69.459999999999994</v>
      </c>
      <c r="U53" s="13">
        <v>91.04</v>
      </c>
      <c r="V53" s="13">
        <v>66.650000000000006</v>
      </c>
      <c r="W53" s="13">
        <v>39.69</v>
      </c>
      <c r="X53" s="13">
        <v>5.18</v>
      </c>
      <c r="Y53" s="13" t="s">
        <v>94</v>
      </c>
      <c r="Z53" s="13">
        <v>33.15</v>
      </c>
      <c r="AA53" s="13">
        <v>23.33</v>
      </c>
      <c r="AB53" s="13">
        <v>26.14</v>
      </c>
      <c r="AC53" s="13" t="s">
        <v>95</v>
      </c>
      <c r="AD53" s="13" t="s">
        <v>96</v>
      </c>
      <c r="AE53" s="13" t="s">
        <v>95</v>
      </c>
      <c r="AF53" s="13" t="s">
        <v>95</v>
      </c>
      <c r="AG53" s="13" t="s">
        <v>95</v>
      </c>
      <c r="AH53" s="13" t="s">
        <v>95</v>
      </c>
      <c r="AI53" s="13" t="s">
        <v>95</v>
      </c>
      <c r="AJ53" s="13" t="s">
        <v>94</v>
      </c>
      <c r="AK53" s="13" t="s">
        <v>94</v>
      </c>
      <c r="AL53" s="13" t="s">
        <v>94</v>
      </c>
      <c r="AM53" s="13" t="s">
        <v>94</v>
      </c>
      <c r="AN53" s="13" t="s">
        <v>94</v>
      </c>
      <c r="AO53" s="13" t="s">
        <v>94</v>
      </c>
      <c r="AP53" s="13" t="s">
        <v>94</v>
      </c>
      <c r="AQ53" s="13" t="s">
        <v>94</v>
      </c>
      <c r="AR53" s="13" t="s">
        <v>94</v>
      </c>
      <c r="AS53" s="13" t="s">
        <v>94</v>
      </c>
      <c r="AT53" s="13" t="s">
        <v>94</v>
      </c>
      <c r="AU53" s="13" t="s">
        <v>94</v>
      </c>
      <c r="AV53" s="13" t="s">
        <v>94</v>
      </c>
      <c r="AW53" s="13" t="s">
        <v>94</v>
      </c>
      <c r="AX53" s="13" t="s">
        <v>94</v>
      </c>
      <c r="AY53" s="13" t="s">
        <v>94</v>
      </c>
      <c r="AZ53" s="13" t="s">
        <v>94</v>
      </c>
      <c r="BA53" s="13" t="s">
        <v>94</v>
      </c>
      <c r="BB53" s="13" t="s">
        <v>94</v>
      </c>
      <c r="BC53" s="13" t="s">
        <v>94</v>
      </c>
      <c r="BD53" s="13" t="s">
        <v>94</v>
      </c>
      <c r="BE53" s="13" t="s">
        <v>94</v>
      </c>
      <c r="BF53" s="10">
        <f t="shared" si="0"/>
        <v>0.65223027517529897</v>
      </c>
      <c r="BG53" s="10">
        <f t="shared" si="1"/>
        <v>0.20464321489599904</v>
      </c>
      <c r="BH53" s="11">
        <f t="shared" si="31"/>
        <v>0</v>
      </c>
      <c r="BI53" s="10">
        <f t="shared" si="3"/>
        <v>2.3358874656907593E-2</v>
      </c>
      <c r="BJ53" s="10" t="str">
        <f t="shared" si="34"/>
        <v>NA</v>
      </c>
      <c r="BK53" s="10">
        <f t="shared" si="34"/>
        <v>3.6945377408520413E-2</v>
      </c>
      <c r="BL53" s="10">
        <f t="shared" si="5"/>
        <v>0.46131633119853616</v>
      </c>
      <c r="BM53" s="10">
        <f t="shared" si="6"/>
        <v>0.59958257090576395</v>
      </c>
      <c r="BN53" s="10" t="str">
        <f t="shared" si="7"/>
        <v>NA</v>
      </c>
      <c r="BO53" s="10" t="str">
        <f t="shared" si="8"/>
        <v>NA</v>
      </c>
      <c r="BP53" s="10">
        <f t="shared" si="9"/>
        <v>4.1008423513894304E-2</v>
      </c>
      <c r="BQ53" s="10">
        <f t="shared" si="10"/>
        <v>3.161025471053631E-3</v>
      </c>
      <c r="BR53" s="10">
        <f t="shared" si="11"/>
        <v>0.53874256083907845</v>
      </c>
      <c r="BS53" s="10">
        <f t="shared" si="12"/>
        <v>6.6878793235519415E-2</v>
      </c>
      <c r="BT53" s="10">
        <f t="shared" si="13"/>
        <v>0.7297709998594285</v>
      </c>
      <c r="BU53" s="10">
        <f t="shared" si="14"/>
        <v>1.5261328148017204E-2</v>
      </c>
      <c r="BV53" s="10">
        <f t="shared" si="15"/>
        <v>0.11693477108007777</v>
      </c>
      <c r="BW53" s="10" t="str">
        <f t="shared" si="16"/>
        <v>NA</v>
      </c>
      <c r="BX53" s="10">
        <f t="shared" ref="BX53:BX78" si="36">IF(F53="NA", "NA",IF(AB53="NA", "NA", AB53/F53))</f>
        <v>7.7013729302928519E-2</v>
      </c>
      <c r="BY53" s="10" t="s">
        <v>94</v>
      </c>
      <c r="BZ53" s="10" t="s">
        <v>94</v>
      </c>
      <c r="CA53" s="10" t="s">
        <v>94</v>
      </c>
      <c r="CB53" s="10" t="s">
        <v>94</v>
      </c>
      <c r="CC53" s="10" t="s">
        <v>94</v>
      </c>
      <c r="CD53" s="12">
        <v>0</v>
      </c>
      <c r="CE53" s="12">
        <v>1</v>
      </c>
      <c r="CF53" s="12">
        <v>0</v>
      </c>
      <c r="CG53" s="12">
        <v>0</v>
      </c>
      <c r="CH53" s="10" t="str">
        <f t="shared" si="19"/>
        <v>NA</v>
      </c>
      <c r="CI53" s="10" t="str">
        <f t="shared" si="29"/>
        <v>NA</v>
      </c>
      <c r="CJ53" s="10" t="str">
        <f t="shared" si="33"/>
        <v>NA</v>
      </c>
      <c r="CK53" s="10" t="str">
        <f t="shared" si="20"/>
        <v>NA</v>
      </c>
      <c r="CL53" s="10" t="str">
        <f t="shared" si="21"/>
        <v>NA</v>
      </c>
      <c r="CM53" s="10" t="str">
        <f t="shared" si="22"/>
        <v>NA</v>
      </c>
      <c r="CN53" s="10" t="str">
        <f t="shared" si="23"/>
        <v>NA</v>
      </c>
      <c r="CO53" s="10" t="str">
        <f t="shared" si="24"/>
        <v>NA</v>
      </c>
      <c r="CP53" s="10" t="str">
        <f t="shared" si="25"/>
        <v>NA</v>
      </c>
      <c r="CQ53" s="10" t="str">
        <f t="shared" si="26"/>
        <v>NA</v>
      </c>
      <c r="CR53" s="10" t="str">
        <f t="shared" si="27"/>
        <v>NA</v>
      </c>
      <c r="CS53" s="10" t="str">
        <f t="shared" si="28"/>
        <v>NA</v>
      </c>
    </row>
    <row r="54" spans="1:97" ht="25" customHeight="1" x14ac:dyDescent="0.2">
      <c r="A54" s="44" t="s">
        <v>153</v>
      </c>
      <c r="B54" s="43" t="s">
        <v>169</v>
      </c>
      <c r="C54" s="13" t="s">
        <v>175</v>
      </c>
      <c r="D54" s="13" t="s">
        <v>366</v>
      </c>
      <c r="E54" s="13">
        <v>524.12</v>
      </c>
      <c r="F54" s="13">
        <v>524.99</v>
      </c>
      <c r="G54" s="13">
        <v>376.22</v>
      </c>
      <c r="H54" s="13">
        <v>14.51</v>
      </c>
      <c r="I54" s="13">
        <v>22.04</v>
      </c>
      <c r="J54" s="13" t="s">
        <v>94</v>
      </c>
      <c r="K54" s="13" t="s">
        <v>94</v>
      </c>
      <c r="L54" s="13">
        <v>484.54</v>
      </c>
      <c r="M54" s="13" t="s">
        <v>94</v>
      </c>
      <c r="N54" s="13" t="s">
        <v>94</v>
      </c>
      <c r="O54" s="13">
        <v>18.77</v>
      </c>
      <c r="P54" s="13">
        <v>24.48</v>
      </c>
      <c r="Q54" s="13">
        <v>19.61</v>
      </c>
      <c r="R54" s="13">
        <v>346.65</v>
      </c>
      <c r="S54" s="13">
        <v>59.79</v>
      </c>
      <c r="T54" s="13" t="s">
        <v>94</v>
      </c>
      <c r="U54" s="13">
        <v>105.74</v>
      </c>
      <c r="V54" s="13">
        <v>100.74</v>
      </c>
      <c r="W54" s="13">
        <v>36.270000000000003</v>
      </c>
      <c r="X54" s="13">
        <v>-5.2</v>
      </c>
      <c r="Y54" s="13" t="s">
        <v>94</v>
      </c>
      <c r="Z54" s="13" t="s">
        <v>94</v>
      </c>
      <c r="AA54" s="13" t="s">
        <v>94</v>
      </c>
      <c r="AB54" s="13">
        <v>37.06</v>
      </c>
      <c r="AC54" s="13" t="s">
        <v>95</v>
      </c>
      <c r="AD54" s="13" t="s">
        <v>96</v>
      </c>
      <c r="AE54" s="13" t="s">
        <v>95</v>
      </c>
      <c r="AF54" s="13" t="s">
        <v>95</v>
      </c>
      <c r="AG54" s="13" t="s">
        <v>95</v>
      </c>
      <c r="AH54" s="13" t="s">
        <v>95</v>
      </c>
      <c r="AI54" s="13" t="s">
        <v>95</v>
      </c>
      <c r="AJ54" s="13">
        <v>8.6300000000000008</v>
      </c>
      <c r="AK54" s="13">
        <v>3.45</v>
      </c>
      <c r="AL54" s="13">
        <v>2.9889999999999999</v>
      </c>
      <c r="AM54" s="13">
        <v>4</v>
      </c>
      <c r="AN54" s="13" t="s">
        <v>94</v>
      </c>
      <c r="AO54" s="13" t="s">
        <v>94</v>
      </c>
      <c r="AP54" s="13" t="s">
        <v>94</v>
      </c>
      <c r="AQ54" s="13" t="s">
        <v>94</v>
      </c>
      <c r="AR54" s="13" t="s">
        <v>94</v>
      </c>
      <c r="AS54" s="13" t="s">
        <v>94</v>
      </c>
      <c r="AT54" s="13" t="s">
        <v>94</v>
      </c>
      <c r="AU54" s="13" t="s">
        <v>94</v>
      </c>
      <c r="AV54" s="13" t="s">
        <v>94</v>
      </c>
      <c r="AW54" s="13" t="s">
        <v>94</v>
      </c>
      <c r="AX54" s="13" t="s">
        <v>94</v>
      </c>
      <c r="AY54" s="13" t="s">
        <v>94</v>
      </c>
      <c r="AZ54" s="13" t="s">
        <v>94</v>
      </c>
      <c r="BA54" s="13" t="s">
        <v>94</v>
      </c>
      <c r="BB54" s="13" t="s">
        <v>94</v>
      </c>
      <c r="BC54" s="13">
        <v>353.6</v>
      </c>
      <c r="BD54" s="13" t="s">
        <v>94</v>
      </c>
      <c r="BE54" s="13">
        <v>280.95999999999998</v>
      </c>
      <c r="BF54" s="10">
        <f t="shared" si="0"/>
        <v>0.71662317377473861</v>
      </c>
      <c r="BG54" s="10" t="str">
        <f t="shared" si="1"/>
        <v>NA</v>
      </c>
      <c r="BH54" s="11">
        <f t="shared" si="31"/>
        <v>2.7684499732885597E-2</v>
      </c>
      <c r="BI54" s="10">
        <f t="shared" si="3"/>
        <v>3.5812409371899563E-2</v>
      </c>
      <c r="BJ54" s="10">
        <f t="shared" si="34"/>
        <v>4.6706861024192935E-2</v>
      </c>
      <c r="BK54" s="10">
        <f t="shared" si="34"/>
        <v>3.7353092439855996E-2</v>
      </c>
      <c r="BL54" s="10" t="str">
        <f t="shared" si="5"/>
        <v>NA</v>
      </c>
      <c r="BM54" s="10" t="str">
        <f t="shared" si="6"/>
        <v>NA</v>
      </c>
      <c r="BN54" s="10" t="str">
        <f t="shared" si="7"/>
        <v>NA</v>
      </c>
      <c r="BO54" s="10" t="str">
        <f t="shared" si="8"/>
        <v>NA</v>
      </c>
      <c r="BP54" s="10">
        <f t="shared" si="9"/>
        <v>4.5486440747925863E-2</v>
      </c>
      <c r="BQ54" s="10" t="str">
        <f t="shared" si="10"/>
        <v>NA</v>
      </c>
      <c r="BR54" s="10">
        <f t="shared" si="11"/>
        <v>0.66029829139602658</v>
      </c>
      <c r="BS54" s="10">
        <f t="shared" si="12"/>
        <v>0.11388788357873483</v>
      </c>
      <c r="BT54" s="10">
        <f t="shared" si="13"/>
        <v>0.61779848293607531</v>
      </c>
      <c r="BU54" s="10">
        <f t="shared" si="14"/>
        <v>-9.9049505704870578E-3</v>
      </c>
      <c r="BV54" s="10">
        <f t="shared" si="15"/>
        <v>6.9087030229147223E-2</v>
      </c>
      <c r="BW54" s="10" t="str">
        <f t="shared" si="16"/>
        <v>NA</v>
      </c>
      <c r="BX54" s="10">
        <f t="shared" si="36"/>
        <v>7.0591820796586602E-2</v>
      </c>
      <c r="BY54" s="13">
        <v>8.6340000000000003</v>
      </c>
      <c r="BZ54" s="13">
        <v>3.99</v>
      </c>
      <c r="CA54" s="13" t="s">
        <v>94</v>
      </c>
      <c r="CB54" s="13" t="s">
        <v>94</v>
      </c>
      <c r="CC54" s="9">
        <f>IF(AK54="NA", "NA",IF(AL54="NA", "NA", AK54/AL54))</f>
        <v>1.1542321846771497</v>
      </c>
      <c r="CD54" s="12">
        <v>0</v>
      </c>
      <c r="CE54" s="12">
        <v>1</v>
      </c>
      <c r="CF54" s="12">
        <v>0</v>
      </c>
      <c r="CG54" s="12">
        <v>0</v>
      </c>
      <c r="CH54" s="10" t="str">
        <f t="shared" si="19"/>
        <v>NA</v>
      </c>
      <c r="CI54" s="10" t="str">
        <f t="shared" si="29"/>
        <v>NA</v>
      </c>
      <c r="CJ54" s="10" t="str">
        <f t="shared" si="33"/>
        <v>NA</v>
      </c>
      <c r="CK54" s="10" t="str">
        <f t="shared" si="20"/>
        <v>NA</v>
      </c>
      <c r="CL54" s="10" t="str">
        <f t="shared" si="21"/>
        <v>NA</v>
      </c>
      <c r="CM54" s="10" t="str">
        <f t="shared" si="22"/>
        <v>NA</v>
      </c>
      <c r="CN54" s="10" t="str">
        <f t="shared" si="23"/>
        <v>NA</v>
      </c>
      <c r="CO54" s="10" t="str">
        <f t="shared" si="24"/>
        <v>NA</v>
      </c>
      <c r="CP54" s="10" t="str">
        <f t="shared" si="25"/>
        <v>NA</v>
      </c>
      <c r="CQ54" s="10" t="str">
        <f t="shared" si="26"/>
        <v>NA</v>
      </c>
      <c r="CR54" s="10" t="str">
        <f t="shared" si="27"/>
        <v>NA</v>
      </c>
      <c r="CS54" s="10" t="str">
        <f t="shared" si="28"/>
        <v>NA</v>
      </c>
    </row>
    <row r="55" spans="1:97" ht="25" customHeight="1" x14ac:dyDescent="0.2">
      <c r="A55" s="44" t="s">
        <v>153</v>
      </c>
      <c r="B55" s="43" t="s">
        <v>169</v>
      </c>
      <c r="C55" s="13" t="s">
        <v>176</v>
      </c>
      <c r="D55" s="13" t="s">
        <v>2828</v>
      </c>
      <c r="E55" s="13">
        <v>896.26</v>
      </c>
      <c r="F55" s="13">
        <v>859.01</v>
      </c>
      <c r="G55" s="13">
        <v>643.27</v>
      </c>
      <c r="H55" s="13" t="s">
        <v>94</v>
      </c>
      <c r="I55" s="13" t="s">
        <v>94</v>
      </c>
      <c r="J55" s="13" t="s">
        <v>94</v>
      </c>
      <c r="K55" s="13" t="s">
        <v>94</v>
      </c>
      <c r="L55" s="13" t="s">
        <v>94</v>
      </c>
      <c r="M55" s="13" t="s">
        <v>94</v>
      </c>
      <c r="N55" s="13" t="s">
        <v>94</v>
      </c>
      <c r="O55" s="13" t="s">
        <v>94</v>
      </c>
      <c r="P55" s="13" t="s">
        <v>94</v>
      </c>
      <c r="Q55" s="13" t="s">
        <v>94</v>
      </c>
      <c r="R55" s="13" t="s">
        <v>94</v>
      </c>
      <c r="S55" s="13" t="s">
        <v>94</v>
      </c>
      <c r="T55" s="13" t="s">
        <v>94</v>
      </c>
      <c r="U55" s="13" t="s">
        <v>94</v>
      </c>
      <c r="V55" s="13" t="s">
        <v>94</v>
      </c>
      <c r="W55" s="13" t="s">
        <v>94</v>
      </c>
      <c r="X55" s="13" t="s">
        <v>94</v>
      </c>
      <c r="Y55" s="13" t="s">
        <v>94</v>
      </c>
      <c r="Z55" s="13" t="s">
        <v>94</v>
      </c>
      <c r="AA55" s="13" t="s">
        <v>94</v>
      </c>
      <c r="AB55" s="13" t="s">
        <v>94</v>
      </c>
      <c r="AC55" s="13" t="s">
        <v>95</v>
      </c>
      <c r="AD55" s="13" t="s">
        <v>96</v>
      </c>
      <c r="AE55" s="13" t="s">
        <v>95</v>
      </c>
      <c r="AF55" s="13" t="s">
        <v>95</v>
      </c>
      <c r="AG55" s="13" t="s">
        <v>95</v>
      </c>
      <c r="AH55" s="13" t="s">
        <v>95</v>
      </c>
      <c r="AI55" s="13" t="s">
        <v>95</v>
      </c>
      <c r="AJ55" s="13" t="s">
        <v>94</v>
      </c>
      <c r="AK55" s="13" t="s">
        <v>94</v>
      </c>
      <c r="AL55" s="13" t="s">
        <v>94</v>
      </c>
      <c r="AM55" s="13" t="s">
        <v>94</v>
      </c>
      <c r="AN55" s="13" t="s">
        <v>94</v>
      </c>
      <c r="AO55" s="13" t="s">
        <v>94</v>
      </c>
      <c r="AP55" s="13">
        <v>3700</v>
      </c>
      <c r="AQ55" s="13">
        <v>71.72</v>
      </c>
      <c r="AR55" s="13">
        <v>1170.7</v>
      </c>
      <c r="AS55" s="13">
        <v>1571.72</v>
      </c>
      <c r="AT55" s="13">
        <v>113.6</v>
      </c>
      <c r="AU55" s="13">
        <v>56.488999999999997</v>
      </c>
      <c r="AV55" s="13">
        <v>106.636</v>
      </c>
      <c r="AW55" s="13">
        <v>62.76</v>
      </c>
      <c r="AX55" s="13">
        <v>94.010999999999996</v>
      </c>
      <c r="AY55" s="13" t="s">
        <v>94</v>
      </c>
      <c r="AZ55" s="13">
        <v>58.466999999999999</v>
      </c>
      <c r="BA55" s="13">
        <v>28.498999999999999</v>
      </c>
      <c r="BB55" s="13" t="s">
        <v>94</v>
      </c>
      <c r="BC55" s="13" t="s">
        <v>94</v>
      </c>
      <c r="BD55" s="13" t="s">
        <v>94</v>
      </c>
      <c r="BE55" s="13" t="s">
        <v>94</v>
      </c>
      <c r="BF55" s="10">
        <f t="shared" ref="BF55:BF78" si="37">IF(F55="NA", "NA", IF(G55="NA", "NA", G55/F55))</f>
        <v>0.74885042083328479</v>
      </c>
      <c r="BG55" s="10" t="str">
        <f t="shared" ref="BG55:BG78" si="38">IF(F55="NA", "NA", IF(T55="NA","NA",T55/F55))</f>
        <v>NA</v>
      </c>
      <c r="BH55" s="11" t="str">
        <f t="shared" si="31"/>
        <v>NA</v>
      </c>
      <c r="BI55" s="10" t="str">
        <f t="shared" ref="BI55:BI78" si="39">IF(E55="NA", "NA",IF(O55="NA", "NA", O55/E55))</f>
        <v>NA</v>
      </c>
      <c r="BJ55" s="10" t="str">
        <f t="shared" ref="BJ55:BK78" si="40">IF(E55="NA", "NA",IF(P55="NA", "NA", P55/E55))</f>
        <v>NA</v>
      </c>
      <c r="BK55" s="10" t="str">
        <f t="shared" si="40"/>
        <v>NA</v>
      </c>
      <c r="BL55" s="10" t="str">
        <f t="shared" ref="BL55:BL78" si="41">IF(E55="NA", "NA",IF(J55="NA", "NA", J55/E55))</f>
        <v>NA</v>
      </c>
      <c r="BM55" s="10" t="str">
        <f t="shared" ref="BM55:BM78" si="42">IF(E55="NA", "NA",IF(K55="NA", "NA", K55/E55))</f>
        <v>NA</v>
      </c>
      <c r="BN55" s="10" t="str">
        <f t="shared" ref="BN55:BN78" si="43">IF(L55="NA", "NA", IF(N55="NA", "NA", N55/L55))</f>
        <v>NA</v>
      </c>
      <c r="BO55" s="10" t="str">
        <f t="shared" ref="BO55:BO78" si="44">IF(M55="NA", "NA", IF(N55="NA", "NA", N55/M55))</f>
        <v>NA</v>
      </c>
      <c r="BP55" s="10" t="str">
        <f t="shared" ref="BP55:BP78" si="45">IF(I55="NA", "NA", IF(L55="NA", "NA",I55/ L55))</f>
        <v>NA</v>
      </c>
      <c r="BQ55" s="10" t="str">
        <f t="shared" ref="BQ55:BQ78" si="46">IF(E55="NA","NA",IF(Z55="NA","NA",IF(AA55="NA","NA", ((Z55*AA55)/2)/E55^2)))</f>
        <v>NA</v>
      </c>
      <c r="BR55" s="10" t="str">
        <f t="shared" ref="BR55:BR78" si="47">IF(F55="NA", "NA",IF(R55="NA", "NA", R55/F55))</f>
        <v>NA</v>
      </c>
      <c r="BS55" s="10" t="str">
        <f t="shared" ref="BS55:BS78" si="48">IF(F55="NA", "NA",IF(S55="NA", "NA", S55/F55))</f>
        <v>NA</v>
      </c>
      <c r="BT55" s="10" t="str">
        <f t="shared" ref="BT55:BT78" si="49">IF(F55="NA","NA", IF(U55="NA","NA", IF(V55="NA","NA", (((U55+V55)/2)*PI())/F55)))</f>
        <v>NA</v>
      </c>
      <c r="BU55" s="10" t="str">
        <f t="shared" ref="BU55:BU78" si="50">IF(F55="NA", "NA",IF(X55="NA", "NA", X55/F55))</f>
        <v>NA</v>
      </c>
      <c r="BV55" s="10" t="str">
        <f t="shared" ref="BV55:BV112" si="51">IF(F55="NA", "NA",IF(W55="NA", "NA", W55/F55))</f>
        <v>NA</v>
      </c>
      <c r="BW55" s="10" t="str">
        <f t="shared" ref="BW55:BW78" si="52">IF(F55="NA", "NA",IF(Y55="NA", "NA", Y55/F55))</f>
        <v>NA</v>
      </c>
      <c r="BX55" s="10" t="str">
        <f t="shared" si="36"/>
        <v>NA</v>
      </c>
      <c r="BY55" s="13" t="s">
        <v>94</v>
      </c>
      <c r="BZ55" s="13" t="s">
        <v>94</v>
      </c>
      <c r="CA55" s="13" t="s">
        <v>94</v>
      </c>
      <c r="CB55" s="13" t="s">
        <v>94</v>
      </c>
      <c r="CC55" s="13" t="s">
        <v>94</v>
      </c>
      <c r="CD55" s="12">
        <v>0</v>
      </c>
      <c r="CE55" s="12">
        <v>1</v>
      </c>
      <c r="CF55" s="12">
        <v>0</v>
      </c>
      <c r="CG55" s="12">
        <v>0</v>
      </c>
      <c r="CH55" s="10">
        <f t="shared" si="19"/>
        <v>0.76557615102075682</v>
      </c>
      <c r="CI55" s="10">
        <f t="shared" si="29"/>
        <v>6.1262492525839235E-2</v>
      </c>
      <c r="CJ55" s="10">
        <f t="shared" si="33"/>
        <v>0.3164054054054054</v>
      </c>
      <c r="CK55" s="10">
        <f t="shared" ref="CK55:CK78" si="53">IF(AP55="NA","NA", IF(AS55="NA","NA",AS55/AP55))</f>
        <v>0.42478918918918918</v>
      </c>
      <c r="CL55" s="10">
        <f t="shared" si="21"/>
        <v>0.82756161971830988</v>
      </c>
      <c r="CM55" s="10">
        <f t="shared" ref="CM55:CM78" si="54">IF(F55="NA", "NA", IF(AT55="NA", "NA", AT55/F55))</f>
        <v>0.13224525907730991</v>
      </c>
      <c r="CN55" s="10">
        <f t="shared" si="23"/>
        <v>0.93869718309859151</v>
      </c>
      <c r="CO55" s="10">
        <f t="shared" si="24"/>
        <v>0.62191658422950502</v>
      </c>
      <c r="CP55" s="10">
        <f t="shared" si="25"/>
        <v>0.55246478873239435</v>
      </c>
      <c r="CQ55" s="10">
        <f t="shared" ref="CQ55:CQ112" si="55">IF(AX55="NA","NA", IF(BA55="NA","NA",BA55/AX55))</f>
        <v>0.3031453766048654</v>
      </c>
      <c r="CR55" s="10" t="str">
        <f t="shared" si="27"/>
        <v>NA</v>
      </c>
      <c r="CS55" s="10" t="str">
        <f t="shared" si="28"/>
        <v>NA</v>
      </c>
    </row>
    <row r="56" spans="1:97" ht="25" customHeight="1" x14ac:dyDescent="0.2">
      <c r="A56" s="43" t="s">
        <v>177</v>
      </c>
      <c r="B56" s="43" t="s">
        <v>178</v>
      </c>
      <c r="C56" s="13" t="s">
        <v>179</v>
      </c>
      <c r="D56" s="13" t="s">
        <v>2840</v>
      </c>
      <c r="E56" s="13">
        <v>474.75</v>
      </c>
      <c r="F56" s="13">
        <v>473</v>
      </c>
      <c r="G56" s="13">
        <v>312.07</v>
      </c>
      <c r="H56" s="13">
        <v>0</v>
      </c>
      <c r="I56" s="13" t="s">
        <v>94</v>
      </c>
      <c r="J56" s="13" t="s">
        <v>94</v>
      </c>
      <c r="K56" s="13" t="s">
        <v>94</v>
      </c>
      <c r="L56" s="13">
        <v>458.137</v>
      </c>
      <c r="M56" s="13" t="s">
        <v>94</v>
      </c>
      <c r="N56" s="13">
        <v>18.239999999999998</v>
      </c>
      <c r="O56" s="13">
        <v>10.487</v>
      </c>
      <c r="P56" s="13">
        <v>16.5</v>
      </c>
      <c r="Q56" s="13">
        <v>15.59</v>
      </c>
      <c r="R56" s="13">
        <v>242.4</v>
      </c>
      <c r="S56" s="13">
        <v>43.33</v>
      </c>
      <c r="T56" s="13" t="s">
        <v>94</v>
      </c>
      <c r="U56" s="13">
        <v>127.58</v>
      </c>
      <c r="V56" s="13">
        <v>97.85</v>
      </c>
      <c r="W56" s="13">
        <v>56.56</v>
      </c>
      <c r="X56" s="13">
        <v>18.57</v>
      </c>
      <c r="Y56" s="13" t="s">
        <v>94</v>
      </c>
      <c r="Z56" s="13" t="s">
        <v>94</v>
      </c>
      <c r="AA56" s="13" t="s">
        <v>94</v>
      </c>
      <c r="AB56" s="13">
        <v>35.880000000000003</v>
      </c>
      <c r="AC56" s="13">
        <v>11.32</v>
      </c>
      <c r="AD56" s="13" t="s">
        <v>96</v>
      </c>
      <c r="AE56" s="13" t="s">
        <v>95</v>
      </c>
      <c r="AF56" s="13" t="s">
        <v>95</v>
      </c>
      <c r="AG56" s="13" t="s">
        <v>95</v>
      </c>
      <c r="AH56" s="13" t="s">
        <v>95</v>
      </c>
      <c r="AI56" s="13" t="s">
        <v>95</v>
      </c>
      <c r="AJ56" s="13" t="s">
        <v>94</v>
      </c>
      <c r="AK56" s="13" t="s">
        <v>94</v>
      </c>
      <c r="AL56" s="13" t="s">
        <v>94</v>
      </c>
      <c r="AM56" s="13" t="s">
        <v>94</v>
      </c>
      <c r="AN56" s="13" t="s">
        <v>94</v>
      </c>
      <c r="AO56" s="13" t="s">
        <v>94</v>
      </c>
      <c r="AP56" s="13" t="s">
        <v>94</v>
      </c>
      <c r="AQ56" s="13" t="s">
        <v>94</v>
      </c>
      <c r="AR56" s="13" t="s">
        <v>94</v>
      </c>
      <c r="AS56" s="13" t="s">
        <v>94</v>
      </c>
      <c r="AT56" s="13" t="s">
        <v>94</v>
      </c>
      <c r="AU56" s="13" t="s">
        <v>94</v>
      </c>
      <c r="AV56" s="13" t="s">
        <v>94</v>
      </c>
      <c r="AW56" s="13" t="s">
        <v>94</v>
      </c>
      <c r="AX56" s="13" t="s">
        <v>94</v>
      </c>
      <c r="AY56" s="13" t="s">
        <v>94</v>
      </c>
      <c r="AZ56" s="13" t="s">
        <v>94</v>
      </c>
      <c r="BA56" s="13" t="s">
        <v>94</v>
      </c>
      <c r="BB56" s="13" t="s">
        <v>94</v>
      </c>
      <c r="BC56" s="13" t="s">
        <v>94</v>
      </c>
      <c r="BD56" s="13" t="s">
        <v>94</v>
      </c>
      <c r="BE56" s="13" t="s">
        <v>94</v>
      </c>
      <c r="BF56" s="10">
        <f t="shared" si="37"/>
        <v>0.6597674418604651</v>
      </c>
      <c r="BG56" s="10" t="str">
        <f t="shared" si="38"/>
        <v>NA</v>
      </c>
      <c r="BH56" s="11">
        <f t="shared" si="31"/>
        <v>0</v>
      </c>
      <c r="BI56" s="10">
        <f t="shared" si="39"/>
        <v>2.2089520800421276E-2</v>
      </c>
      <c r="BJ56" s="10">
        <f t="shared" si="40"/>
        <v>3.4755134281200632E-2</v>
      </c>
      <c r="BK56" s="10">
        <f t="shared" si="40"/>
        <v>3.2959830866807607E-2</v>
      </c>
      <c r="BL56" s="10" t="str">
        <f t="shared" si="41"/>
        <v>NA</v>
      </c>
      <c r="BM56" s="10" t="str">
        <f t="shared" si="42"/>
        <v>NA</v>
      </c>
      <c r="BN56" s="10">
        <f t="shared" si="43"/>
        <v>3.9813418256984263E-2</v>
      </c>
      <c r="BO56" s="10" t="str">
        <f t="shared" si="44"/>
        <v>NA</v>
      </c>
      <c r="BP56" s="10" t="str">
        <f t="shared" si="45"/>
        <v>NA</v>
      </c>
      <c r="BQ56" s="10" t="str">
        <f t="shared" si="46"/>
        <v>NA</v>
      </c>
      <c r="BR56" s="10">
        <f t="shared" si="47"/>
        <v>0.51247357293868923</v>
      </c>
      <c r="BS56" s="10">
        <f t="shared" si="48"/>
        <v>9.1606765327695558E-2</v>
      </c>
      <c r="BT56" s="10">
        <f t="shared" si="49"/>
        <v>0.74863555169000751</v>
      </c>
      <c r="BU56" s="10">
        <f t="shared" si="50"/>
        <v>3.9260042283298095E-2</v>
      </c>
      <c r="BV56" s="10">
        <f t="shared" si="51"/>
        <v>0.11957716701902749</v>
      </c>
      <c r="BW56" s="10" t="str">
        <f t="shared" si="52"/>
        <v>NA</v>
      </c>
      <c r="BX56" s="10">
        <f t="shared" si="36"/>
        <v>7.5856236786469355E-2</v>
      </c>
      <c r="BY56" s="13" t="s">
        <v>94</v>
      </c>
      <c r="BZ56" s="13" t="s">
        <v>94</v>
      </c>
      <c r="CA56" s="13" t="s">
        <v>94</v>
      </c>
      <c r="CB56" s="13" t="s">
        <v>94</v>
      </c>
      <c r="CC56" s="9" t="str">
        <f t="shared" ref="CC56:CC67" si="56">IF(AK56="NA", "NA",IF(AL56="NA", "NA", AK56/AL56))</f>
        <v>NA</v>
      </c>
      <c r="CD56" s="12">
        <v>0</v>
      </c>
      <c r="CE56" s="12">
        <v>1</v>
      </c>
      <c r="CF56" s="12">
        <v>0</v>
      </c>
      <c r="CG56" s="12">
        <v>0</v>
      </c>
      <c r="CH56" s="10" t="str">
        <f t="shared" ref="CH56:CH112" si="57">IF(AR56="NA", "NA", IF(E56="NA", "NA", E56/AR56))</f>
        <v>NA</v>
      </c>
      <c r="CI56" s="10" t="str">
        <f t="shared" si="29"/>
        <v>NA</v>
      </c>
      <c r="CJ56" s="10" t="str">
        <f>IF(AP56="NA","NA", IF(AR56="NA","NA",AR56/AP56))</f>
        <v>NA</v>
      </c>
      <c r="CK56" s="10" t="str">
        <f t="shared" si="53"/>
        <v>NA</v>
      </c>
      <c r="CL56" s="10" t="str">
        <f t="shared" ref="CL56:CL78" si="58">IF(AT56="NA", "NA", IF(AX56="NA", "NA", AX56/AT56))</f>
        <v>NA</v>
      </c>
      <c r="CM56" s="10" t="str">
        <f t="shared" si="54"/>
        <v>NA</v>
      </c>
      <c r="CN56" s="10" t="str">
        <f t="shared" ref="CN56:CN112" si="59">IF(AT56="NA","NA", IF(AV56="NA","NA",AV56/AT56))</f>
        <v>NA</v>
      </c>
      <c r="CO56" s="10" t="str">
        <f t="shared" ref="CO56:CO112" si="60">IF(AX56="NA","NA", IF(AZ56="NA","NA",AZ56/AX56))</f>
        <v>NA</v>
      </c>
      <c r="CP56" s="10" t="str">
        <f t="shared" ref="CP56:CP112" si="61">IF(AT56="NA","NA", IF(AW56="NA","NA",AW56/AT56))</f>
        <v>NA</v>
      </c>
      <c r="CQ56" s="10" t="str">
        <f t="shared" si="55"/>
        <v>NA</v>
      </c>
      <c r="CR56" s="10" t="str">
        <f t="shared" si="27"/>
        <v>NA</v>
      </c>
      <c r="CS56" s="10" t="str">
        <f t="shared" ref="CS56:CS112" si="62">IF(BE56="NA","NA", IF(BD56="NA","NA",BD56/BE56))</f>
        <v>NA</v>
      </c>
    </row>
    <row r="57" spans="1:97" ht="25" customHeight="1" x14ac:dyDescent="0.2">
      <c r="A57" s="43" t="s">
        <v>177</v>
      </c>
      <c r="B57" s="43" t="s">
        <v>178</v>
      </c>
      <c r="C57" s="13" t="s">
        <v>155</v>
      </c>
      <c r="D57" s="13" t="s">
        <v>2845</v>
      </c>
      <c r="E57" s="13">
        <v>368.41</v>
      </c>
      <c r="F57" s="13">
        <v>370.71</v>
      </c>
      <c r="G57" s="13">
        <v>233.88</v>
      </c>
      <c r="H57" s="13">
        <v>11.48</v>
      </c>
      <c r="I57" s="13">
        <v>17.829999999999998</v>
      </c>
      <c r="J57" s="13" t="s">
        <v>94</v>
      </c>
      <c r="K57" s="13">
        <v>213.94</v>
      </c>
      <c r="L57" s="13">
        <v>353.17</v>
      </c>
      <c r="M57" s="13">
        <v>142.52000000000001</v>
      </c>
      <c r="N57" s="13">
        <v>19.98</v>
      </c>
      <c r="O57" s="13">
        <v>7.17</v>
      </c>
      <c r="P57" s="13">
        <v>16.47</v>
      </c>
      <c r="Q57" s="13">
        <v>21.27</v>
      </c>
      <c r="R57" s="13">
        <v>169.92</v>
      </c>
      <c r="S57" s="13">
        <v>36.270000000000003</v>
      </c>
      <c r="T57" s="13" t="s">
        <v>94</v>
      </c>
      <c r="U57" s="13">
        <v>108.2</v>
      </c>
      <c r="V57" s="13">
        <v>99.82</v>
      </c>
      <c r="W57" s="13">
        <v>35.32</v>
      </c>
      <c r="X57" s="13">
        <v>2.44</v>
      </c>
      <c r="Y57" s="13" t="s">
        <v>94</v>
      </c>
      <c r="Z57" s="13">
        <v>30.69</v>
      </c>
      <c r="AA57" s="13">
        <v>15.52</v>
      </c>
      <c r="AB57" s="13">
        <v>31.02</v>
      </c>
      <c r="AC57" s="13">
        <v>15.41</v>
      </c>
      <c r="AD57" s="13" t="s">
        <v>96</v>
      </c>
      <c r="AE57" s="13" t="s">
        <v>95</v>
      </c>
      <c r="AF57" s="13" t="s">
        <v>95</v>
      </c>
      <c r="AG57" s="13" t="s">
        <v>95</v>
      </c>
      <c r="AH57" s="13" t="s">
        <v>95</v>
      </c>
      <c r="AI57" s="13" t="s">
        <v>95</v>
      </c>
      <c r="AJ57" s="13">
        <v>6.13</v>
      </c>
      <c r="AK57" s="13" t="s">
        <v>94</v>
      </c>
      <c r="AL57" s="13" t="s">
        <v>94</v>
      </c>
      <c r="AM57" s="13">
        <v>2.73</v>
      </c>
      <c r="AN57" s="13">
        <v>2.3580000000000001</v>
      </c>
      <c r="AO57" s="13">
        <v>0.19</v>
      </c>
      <c r="AP57" s="13">
        <v>1842.77</v>
      </c>
      <c r="AQ57" s="13">
        <v>46.15</v>
      </c>
      <c r="AR57" s="13">
        <v>662.2</v>
      </c>
      <c r="AS57" s="13">
        <v>764.72</v>
      </c>
      <c r="AT57" s="13">
        <v>55.1</v>
      </c>
      <c r="AU57" s="13">
        <v>22.3</v>
      </c>
      <c r="AV57" s="13">
        <v>50.28</v>
      </c>
      <c r="AW57" s="13">
        <v>23.94</v>
      </c>
      <c r="AX57" s="13">
        <v>34.549999999999997</v>
      </c>
      <c r="AY57" s="13">
        <v>13.96</v>
      </c>
      <c r="AZ57" s="13">
        <v>23.36</v>
      </c>
      <c r="BA57" s="13">
        <v>15.025</v>
      </c>
      <c r="BB57" s="13">
        <v>66.2</v>
      </c>
      <c r="BC57" s="13">
        <v>219.5</v>
      </c>
      <c r="BD57" s="13">
        <v>35.72</v>
      </c>
      <c r="BE57" s="13">
        <v>86.44</v>
      </c>
      <c r="BF57" s="10">
        <f t="shared" si="37"/>
        <v>0.63089746702274019</v>
      </c>
      <c r="BG57" s="10" t="str">
        <f t="shared" si="38"/>
        <v>NA</v>
      </c>
      <c r="BH57" s="11">
        <f t="shared" si="31"/>
        <v>3.1160934828044839E-2</v>
      </c>
      <c r="BI57" s="10">
        <f t="shared" si="39"/>
        <v>1.9462012431801522E-2</v>
      </c>
      <c r="BJ57" s="10">
        <f t="shared" si="40"/>
        <v>4.4705626883092202E-2</v>
      </c>
      <c r="BK57" s="10">
        <f t="shared" si="40"/>
        <v>5.7376385854171728E-2</v>
      </c>
      <c r="BL57" s="10" t="str">
        <f t="shared" si="41"/>
        <v>NA</v>
      </c>
      <c r="BM57" s="10">
        <f t="shared" si="42"/>
        <v>0.58071170706549768</v>
      </c>
      <c r="BN57" s="10">
        <f t="shared" si="43"/>
        <v>5.6573321629810006E-2</v>
      </c>
      <c r="BO57" s="10">
        <f t="shared" si="44"/>
        <v>0.14019085040696042</v>
      </c>
      <c r="BP57" s="10">
        <f t="shared" si="45"/>
        <v>5.0485601834810427E-2</v>
      </c>
      <c r="BQ57" s="10">
        <f t="shared" si="46"/>
        <v>1.7546713684988239E-3</v>
      </c>
      <c r="BR57" s="10">
        <f t="shared" si="47"/>
        <v>0.45836368050497694</v>
      </c>
      <c r="BS57" s="10">
        <f t="shared" si="48"/>
        <v>9.783928137897549E-2</v>
      </c>
      <c r="BT57" s="10">
        <f t="shared" si="49"/>
        <v>0.88143576353449959</v>
      </c>
      <c r="BU57" s="10">
        <f t="shared" si="50"/>
        <v>6.5819643387014107E-3</v>
      </c>
      <c r="BV57" s="10">
        <f t="shared" si="51"/>
        <v>9.5276631329071243E-2</v>
      </c>
      <c r="BW57" s="10" t="str">
        <f t="shared" si="52"/>
        <v>NA</v>
      </c>
      <c r="BX57" s="10">
        <f t="shared" si="36"/>
        <v>8.3677267945294162E-2</v>
      </c>
      <c r="BY57" s="13">
        <v>6.13</v>
      </c>
      <c r="BZ57" s="13">
        <v>2.73</v>
      </c>
      <c r="CA57" s="13">
        <v>2.3580000000000001</v>
      </c>
      <c r="CB57" s="13">
        <v>0.19</v>
      </c>
      <c r="CC57" s="9" t="str">
        <f t="shared" si="56"/>
        <v>NA</v>
      </c>
      <c r="CD57" s="12">
        <v>0</v>
      </c>
      <c r="CE57" s="12">
        <v>1</v>
      </c>
      <c r="CF57" s="12">
        <v>0</v>
      </c>
      <c r="CG57" s="12">
        <v>0</v>
      </c>
      <c r="CH57" s="10">
        <f t="shared" si="57"/>
        <v>0.55634249471458774</v>
      </c>
      <c r="CI57" s="10">
        <f t="shared" si="29"/>
        <v>6.9691935971005731E-2</v>
      </c>
      <c r="CJ57" s="10">
        <f t="shared" si="33"/>
        <v>0.35935032586812249</v>
      </c>
      <c r="CK57" s="10">
        <f t="shared" si="53"/>
        <v>0.41498396435800455</v>
      </c>
      <c r="CL57" s="10">
        <f t="shared" si="58"/>
        <v>0.62704174228675125</v>
      </c>
      <c r="CM57" s="10">
        <f t="shared" si="54"/>
        <v>0.1486337028944458</v>
      </c>
      <c r="CN57" s="10">
        <f t="shared" si="59"/>
        <v>0.91252268602540831</v>
      </c>
      <c r="CO57" s="10">
        <f t="shared" si="60"/>
        <v>0.67612156295224313</v>
      </c>
      <c r="CP57" s="10">
        <f t="shared" si="61"/>
        <v>0.43448275862068969</v>
      </c>
      <c r="CQ57" s="10">
        <f t="shared" si="55"/>
        <v>0.43487698986975404</v>
      </c>
      <c r="CR57" s="10">
        <f t="shared" ref="CR57:CR112" si="63">IF(BC57="NA","NA", IF(BB57="NA","NA",BB57/BC57))</f>
        <v>0.30159453302961275</v>
      </c>
      <c r="CS57" s="10">
        <f t="shared" si="62"/>
        <v>0.41323461360481256</v>
      </c>
    </row>
    <row r="58" spans="1:97" ht="25" customHeight="1" x14ac:dyDescent="0.2">
      <c r="A58" s="43" t="s">
        <v>177</v>
      </c>
      <c r="B58" s="43" t="s">
        <v>178</v>
      </c>
      <c r="C58" s="13" t="s">
        <v>180</v>
      </c>
      <c r="D58" s="13" t="s">
        <v>464</v>
      </c>
      <c r="E58" s="13">
        <v>605.53</v>
      </c>
      <c r="F58" s="13">
        <v>588.49</v>
      </c>
      <c r="G58" s="13">
        <v>396.91</v>
      </c>
      <c r="H58" s="13">
        <v>0</v>
      </c>
      <c r="I58" s="13">
        <v>19.75</v>
      </c>
      <c r="J58" s="13">
        <v>242.89</v>
      </c>
      <c r="K58" s="13">
        <v>408.76</v>
      </c>
      <c r="L58" s="13">
        <v>573.29</v>
      </c>
      <c r="M58" s="13">
        <v>181.66</v>
      </c>
      <c r="N58" s="13">
        <v>25.05</v>
      </c>
      <c r="O58" s="13">
        <v>16.55</v>
      </c>
      <c r="P58" s="13">
        <v>24.28</v>
      </c>
      <c r="Q58" s="13">
        <v>13.17</v>
      </c>
      <c r="R58" s="13">
        <v>339.24</v>
      </c>
      <c r="S58" s="13">
        <v>44.94</v>
      </c>
      <c r="T58" s="13" t="s">
        <v>94</v>
      </c>
      <c r="U58" s="13">
        <v>154.28899999999999</v>
      </c>
      <c r="V58" s="13">
        <v>120.92</v>
      </c>
      <c r="W58" s="13">
        <v>49.45</v>
      </c>
      <c r="X58" s="13">
        <v>17.22</v>
      </c>
      <c r="Y58" s="13" t="s">
        <v>94</v>
      </c>
      <c r="Z58" s="13" t="s">
        <v>94</v>
      </c>
      <c r="AA58" s="13" t="s">
        <v>94</v>
      </c>
      <c r="AB58" s="13">
        <v>41.13</v>
      </c>
      <c r="AC58" s="13" t="s">
        <v>95</v>
      </c>
      <c r="AD58" s="13" t="s">
        <v>96</v>
      </c>
      <c r="AE58" s="13" t="s">
        <v>95</v>
      </c>
      <c r="AF58" s="13" t="s">
        <v>95</v>
      </c>
      <c r="AG58" s="13" t="s">
        <v>95</v>
      </c>
      <c r="AH58" s="13" t="s">
        <v>95</v>
      </c>
      <c r="AI58" s="13" t="s">
        <v>95</v>
      </c>
      <c r="AJ58" s="13">
        <v>8.702</v>
      </c>
      <c r="AK58" s="13">
        <v>2.34</v>
      </c>
      <c r="AL58" s="13">
        <v>2.2170000000000001</v>
      </c>
      <c r="AM58" s="13">
        <v>2.63</v>
      </c>
      <c r="AN58" s="13" t="s">
        <v>94</v>
      </c>
      <c r="AO58" s="13" t="s">
        <v>94</v>
      </c>
      <c r="AP58" s="13">
        <v>2891.7</v>
      </c>
      <c r="AQ58" s="13">
        <v>65.599999999999994</v>
      </c>
      <c r="AR58" s="13" t="s">
        <v>94</v>
      </c>
      <c r="AS58" s="13" t="s">
        <v>94</v>
      </c>
      <c r="AT58" s="13">
        <v>73.86</v>
      </c>
      <c r="AU58" s="13">
        <v>31</v>
      </c>
      <c r="AV58" s="13">
        <v>67.41</v>
      </c>
      <c r="AW58" s="13">
        <v>35.222999999999999</v>
      </c>
      <c r="AX58" s="13">
        <v>54</v>
      </c>
      <c r="AY58" s="13">
        <v>20.78</v>
      </c>
      <c r="AZ58" s="13">
        <v>37.36</v>
      </c>
      <c r="BA58" s="13" t="s">
        <v>94</v>
      </c>
      <c r="BB58" s="13">
        <v>92.86</v>
      </c>
      <c r="BC58" s="13">
        <v>273.60000000000002</v>
      </c>
      <c r="BD58" s="13" t="s">
        <v>94</v>
      </c>
      <c r="BE58" s="13" t="s">
        <v>94</v>
      </c>
      <c r="BF58" s="10">
        <f t="shared" si="37"/>
        <v>0.67445496100188618</v>
      </c>
      <c r="BG58" s="10" t="str">
        <f t="shared" si="38"/>
        <v>NA</v>
      </c>
      <c r="BH58" s="11">
        <f t="shared" si="31"/>
        <v>0</v>
      </c>
      <c r="BI58" s="10">
        <f t="shared" si="39"/>
        <v>2.7331428665796909E-2</v>
      </c>
      <c r="BJ58" s="10">
        <f t="shared" si="40"/>
        <v>4.0097105015441024E-2</v>
      </c>
      <c r="BK58" s="10">
        <f t="shared" si="40"/>
        <v>2.2379309758874408E-2</v>
      </c>
      <c r="BL58" s="10">
        <f t="shared" si="41"/>
        <v>0.40111968028008521</v>
      </c>
      <c r="BM58" s="10">
        <f t="shared" si="42"/>
        <v>0.67504500189916272</v>
      </c>
      <c r="BN58" s="10">
        <f t="shared" si="43"/>
        <v>4.3695163006506312E-2</v>
      </c>
      <c r="BO58" s="10">
        <f t="shared" si="44"/>
        <v>0.13789496862270176</v>
      </c>
      <c r="BP58" s="10">
        <f t="shared" si="45"/>
        <v>3.4450278218702578E-2</v>
      </c>
      <c r="BQ58" s="10" t="str">
        <f t="shared" si="46"/>
        <v>NA</v>
      </c>
      <c r="BR58" s="10">
        <f t="shared" si="47"/>
        <v>0.57645839351560779</v>
      </c>
      <c r="BS58" s="10">
        <f t="shared" si="48"/>
        <v>7.6364933983585098E-2</v>
      </c>
      <c r="BT58" s="10">
        <f t="shared" si="49"/>
        <v>0.73458731040611858</v>
      </c>
      <c r="BU58" s="10">
        <f t="shared" si="50"/>
        <v>2.926132984417747E-2</v>
      </c>
      <c r="BV58" s="10">
        <f t="shared" si="51"/>
        <v>8.402861560944111E-2</v>
      </c>
      <c r="BW58" s="10" t="str">
        <f t="shared" si="52"/>
        <v>NA</v>
      </c>
      <c r="BX58" s="10">
        <f t="shared" si="36"/>
        <v>6.9890737310744452E-2</v>
      </c>
      <c r="BY58" s="13">
        <v>8.702</v>
      </c>
      <c r="BZ58" s="13">
        <v>2.63</v>
      </c>
      <c r="CA58" s="13" t="s">
        <v>94</v>
      </c>
      <c r="CB58" s="13" t="s">
        <v>94</v>
      </c>
      <c r="CC58" s="9">
        <f t="shared" si="56"/>
        <v>1.0554803788903924</v>
      </c>
      <c r="CD58" s="12">
        <v>0</v>
      </c>
      <c r="CE58" s="12">
        <v>1</v>
      </c>
      <c r="CF58" s="12">
        <v>0</v>
      </c>
      <c r="CG58" s="12">
        <v>0</v>
      </c>
      <c r="CH58" s="10" t="str">
        <f t="shared" si="57"/>
        <v>NA</v>
      </c>
      <c r="CI58" s="10" t="str">
        <f t="shared" si="29"/>
        <v>NA</v>
      </c>
      <c r="CJ58" s="10" t="str">
        <f t="shared" si="33"/>
        <v>NA</v>
      </c>
      <c r="CK58" s="10" t="str">
        <f t="shared" si="53"/>
        <v>NA</v>
      </c>
      <c r="CL58" s="10">
        <f t="shared" si="58"/>
        <v>0.73111291632818842</v>
      </c>
      <c r="CM58" s="10">
        <f t="shared" si="54"/>
        <v>0.12550765518530477</v>
      </c>
      <c r="CN58" s="10">
        <f t="shared" si="59"/>
        <v>0.91267262388302195</v>
      </c>
      <c r="CO58" s="10">
        <f t="shared" si="60"/>
        <v>0.69185185185185183</v>
      </c>
      <c r="CP58" s="10">
        <f t="shared" si="61"/>
        <v>0.47688870836718117</v>
      </c>
      <c r="CQ58" s="10" t="str">
        <f t="shared" si="55"/>
        <v>NA</v>
      </c>
      <c r="CR58" s="10">
        <f t="shared" si="63"/>
        <v>0.33940058479532159</v>
      </c>
      <c r="CS58" s="10" t="str">
        <f t="shared" si="62"/>
        <v>NA</v>
      </c>
    </row>
    <row r="59" spans="1:97" ht="25" customHeight="1" x14ac:dyDescent="0.2">
      <c r="A59" s="43" t="s">
        <v>177</v>
      </c>
      <c r="B59" s="43" t="s">
        <v>178</v>
      </c>
      <c r="C59" s="13" t="s">
        <v>181</v>
      </c>
      <c r="D59" s="13" t="s">
        <v>464</v>
      </c>
      <c r="E59" s="13">
        <v>508.83</v>
      </c>
      <c r="F59" s="13" t="s">
        <v>94</v>
      </c>
      <c r="G59" s="13" t="s">
        <v>94</v>
      </c>
      <c r="H59" s="13">
        <v>0</v>
      </c>
      <c r="I59" s="13">
        <v>18.55</v>
      </c>
      <c r="J59" s="13">
        <v>235.16</v>
      </c>
      <c r="K59" s="13">
        <v>283.95</v>
      </c>
      <c r="L59" s="13">
        <v>468.03</v>
      </c>
      <c r="M59" s="13">
        <v>145.38999999999999</v>
      </c>
      <c r="N59" s="13">
        <v>22.66</v>
      </c>
      <c r="O59" s="13">
        <v>13.56</v>
      </c>
      <c r="P59" s="13">
        <v>30.25</v>
      </c>
      <c r="Q59" s="13" t="s">
        <v>94</v>
      </c>
      <c r="R59" s="13" t="s">
        <v>94</v>
      </c>
      <c r="S59" s="13" t="s">
        <v>94</v>
      </c>
      <c r="T59" s="13" t="s">
        <v>94</v>
      </c>
      <c r="U59" s="13" t="s">
        <v>94</v>
      </c>
      <c r="V59" s="13" t="s">
        <v>94</v>
      </c>
      <c r="W59" s="13">
        <v>25.69</v>
      </c>
      <c r="X59" s="13" t="s">
        <v>94</v>
      </c>
      <c r="Y59" s="13" t="s">
        <v>94</v>
      </c>
      <c r="Z59" s="13" t="s">
        <v>94</v>
      </c>
      <c r="AA59" s="13" t="s">
        <v>94</v>
      </c>
      <c r="AB59" s="13" t="s">
        <v>94</v>
      </c>
      <c r="AC59" s="13" t="s">
        <v>95</v>
      </c>
      <c r="AD59" s="13" t="s">
        <v>96</v>
      </c>
      <c r="AE59" s="13" t="s">
        <v>95</v>
      </c>
      <c r="AF59" s="13" t="s">
        <v>95</v>
      </c>
      <c r="AG59" s="13" t="s">
        <v>95</v>
      </c>
      <c r="AH59" s="13" t="s">
        <v>95</v>
      </c>
      <c r="AI59" s="13" t="s">
        <v>95</v>
      </c>
      <c r="AJ59" s="13">
        <v>5.65</v>
      </c>
      <c r="AK59" s="13" t="s">
        <v>94</v>
      </c>
      <c r="AL59" s="13" t="s">
        <v>94</v>
      </c>
      <c r="AM59" s="13">
        <v>2.41</v>
      </c>
      <c r="AN59" s="13" t="s">
        <v>94</v>
      </c>
      <c r="AO59" s="13" t="s">
        <v>94</v>
      </c>
      <c r="AP59" s="13" t="s">
        <v>94</v>
      </c>
      <c r="AQ59" s="13" t="s">
        <v>94</v>
      </c>
      <c r="AR59" s="13" t="s">
        <v>94</v>
      </c>
      <c r="AS59" s="13" t="s">
        <v>94</v>
      </c>
      <c r="AT59" s="13" t="s">
        <v>94</v>
      </c>
      <c r="AU59" s="13" t="s">
        <v>94</v>
      </c>
      <c r="AV59" s="13" t="s">
        <v>94</v>
      </c>
      <c r="AW59" s="13">
        <v>30.13</v>
      </c>
      <c r="AX59" s="13">
        <v>49.49</v>
      </c>
      <c r="AY59" s="13">
        <v>20.309999999999999</v>
      </c>
      <c r="AZ59" s="13">
        <v>31.15</v>
      </c>
      <c r="BA59" s="13" t="s">
        <v>94</v>
      </c>
      <c r="BB59" s="13" t="s">
        <v>94</v>
      </c>
      <c r="BC59" s="13" t="s">
        <v>94</v>
      </c>
      <c r="BD59" s="13">
        <v>44.45</v>
      </c>
      <c r="BE59" s="13">
        <v>121.32</v>
      </c>
      <c r="BF59" s="10" t="str">
        <f t="shared" si="37"/>
        <v>NA</v>
      </c>
      <c r="BG59" s="10" t="str">
        <f t="shared" si="38"/>
        <v>NA</v>
      </c>
      <c r="BH59" s="11">
        <f t="shared" si="31"/>
        <v>0</v>
      </c>
      <c r="BI59" s="10">
        <f t="shared" si="39"/>
        <v>2.6649372088909853E-2</v>
      </c>
      <c r="BJ59" s="10">
        <f t="shared" si="40"/>
        <v>5.9450111039050374E-2</v>
      </c>
      <c r="BK59" s="10" t="str">
        <f t="shared" si="40"/>
        <v>NA</v>
      </c>
      <c r="BL59" s="10">
        <f t="shared" si="41"/>
        <v>0.46215828469233339</v>
      </c>
      <c r="BM59" s="10">
        <f t="shared" si="42"/>
        <v>0.55804492659630922</v>
      </c>
      <c r="BN59" s="10">
        <f t="shared" si="43"/>
        <v>4.8415699848300325E-2</v>
      </c>
      <c r="BO59" s="10">
        <f t="shared" si="44"/>
        <v>0.15585666139349338</v>
      </c>
      <c r="BP59" s="10">
        <f t="shared" si="45"/>
        <v>3.9634211482169952E-2</v>
      </c>
      <c r="BQ59" s="10" t="str">
        <f t="shared" si="46"/>
        <v>NA</v>
      </c>
      <c r="BR59" s="10" t="str">
        <f t="shared" si="47"/>
        <v>NA</v>
      </c>
      <c r="BS59" s="10" t="str">
        <f t="shared" si="48"/>
        <v>NA</v>
      </c>
      <c r="BT59" s="10" t="str">
        <f t="shared" si="49"/>
        <v>NA</v>
      </c>
      <c r="BU59" s="10" t="str">
        <f t="shared" si="50"/>
        <v>NA</v>
      </c>
      <c r="BV59" s="10" t="str">
        <f t="shared" si="51"/>
        <v>NA</v>
      </c>
      <c r="BW59" s="10" t="str">
        <f t="shared" si="52"/>
        <v>NA</v>
      </c>
      <c r="BX59" s="10" t="str">
        <f t="shared" si="36"/>
        <v>NA</v>
      </c>
      <c r="BY59" s="13">
        <v>5.65</v>
      </c>
      <c r="BZ59" s="13">
        <v>2.41</v>
      </c>
      <c r="CA59" s="13" t="s">
        <v>94</v>
      </c>
      <c r="CB59" s="13" t="s">
        <v>94</v>
      </c>
      <c r="CC59" s="9" t="str">
        <f t="shared" si="56"/>
        <v>NA</v>
      </c>
      <c r="CD59" s="12">
        <v>0</v>
      </c>
      <c r="CE59" s="12">
        <v>1</v>
      </c>
      <c r="CF59" s="12">
        <v>0</v>
      </c>
      <c r="CG59" s="12">
        <v>0</v>
      </c>
      <c r="CH59" s="10" t="str">
        <f t="shared" si="57"/>
        <v>NA</v>
      </c>
      <c r="CI59" s="10" t="str">
        <f t="shared" si="29"/>
        <v>NA</v>
      </c>
      <c r="CJ59" s="10" t="str">
        <f t="shared" si="33"/>
        <v>NA</v>
      </c>
      <c r="CK59" s="10" t="str">
        <f t="shared" si="53"/>
        <v>NA</v>
      </c>
      <c r="CL59" s="10" t="str">
        <f t="shared" si="58"/>
        <v>NA</v>
      </c>
      <c r="CM59" s="10" t="str">
        <f t="shared" si="54"/>
        <v>NA</v>
      </c>
      <c r="CN59" s="10" t="str">
        <f t="shared" si="59"/>
        <v>NA</v>
      </c>
      <c r="CO59" s="10">
        <f t="shared" si="60"/>
        <v>0.62942008486562939</v>
      </c>
      <c r="CP59" s="10" t="str">
        <f t="shared" si="61"/>
        <v>NA</v>
      </c>
      <c r="CQ59" s="10" t="str">
        <f t="shared" si="55"/>
        <v>NA</v>
      </c>
      <c r="CR59" s="10" t="str">
        <f t="shared" si="63"/>
        <v>NA</v>
      </c>
      <c r="CS59" s="10">
        <f t="shared" si="62"/>
        <v>0.36638641608968026</v>
      </c>
    </row>
    <row r="60" spans="1:97" ht="25" customHeight="1" x14ac:dyDescent="0.2">
      <c r="A60" s="44" t="s">
        <v>182</v>
      </c>
      <c r="B60" s="43" t="s">
        <v>183</v>
      </c>
      <c r="C60" s="13" t="s">
        <v>184</v>
      </c>
      <c r="D60" s="13" t="s">
        <v>366</v>
      </c>
      <c r="E60" s="13">
        <v>282.23</v>
      </c>
      <c r="F60" s="13">
        <v>274.33999999999997</v>
      </c>
      <c r="G60" s="13">
        <v>187.21</v>
      </c>
      <c r="H60" s="13">
        <v>0</v>
      </c>
      <c r="I60" s="13">
        <v>11.35</v>
      </c>
      <c r="J60" s="13" t="s">
        <v>94</v>
      </c>
      <c r="K60" s="13">
        <v>164.94</v>
      </c>
      <c r="L60" s="13">
        <v>269.41000000000003</v>
      </c>
      <c r="M60" s="13">
        <v>104.37</v>
      </c>
      <c r="N60" s="13">
        <v>14.6</v>
      </c>
      <c r="O60" s="13">
        <v>6.84</v>
      </c>
      <c r="P60" s="13">
        <v>11.16</v>
      </c>
      <c r="Q60" s="13">
        <v>14.45</v>
      </c>
      <c r="R60" s="13">
        <v>158.41</v>
      </c>
      <c r="S60" s="13">
        <v>22.34</v>
      </c>
      <c r="T60" s="13" t="s">
        <v>94</v>
      </c>
      <c r="U60" s="13">
        <v>64.290000000000006</v>
      </c>
      <c r="V60" s="13">
        <v>41.91</v>
      </c>
      <c r="W60" s="13">
        <v>17.96</v>
      </c>
      <c r="X60" s="13">
        <v>-7.65</v>
      </c>
      <c r="Y60" s="13">
        <v>6.25</v>
      </c>
      <c r="Z60" s="13" t="s">
        <v>94</v>
      </c>
      <c r="AA60" s="13" t="s">
        <v>94</v>
      </c>
      <c r="AB60" s="13">
        <v>24.3</v>
      </c>
      <c r="AC60" s="13" t="s">
        <v>95</v>
      </c>
      <c r="AD60" s="13" t="s">
        <v>95</v>
      </c>
      <c r="AE60" s="13" t="s">
        <v>95</v>
      </c>
      <c r="AF60" s="13" t="s">
        <v>95</v>
      </c>
      <c r="AG60" s="13" t="s">
        <v>95</v>
      </c>
      <c r="AH60" s="13" t="s">
        <v>95</v>
      </c>
      <c r="AI60" s="13" t="s">
        <v>95</v>
      </c>
      <c r="AJ60" s="13">
        <v>6.407</v>
      </c>
      <c r="AK60" s="9" t="s">
        <v>94</v>
      </c>
      <c r="AL60" s="9">
        <v>1.5</v>
      </c>
      <c r="AM60" s="13">
        <v>2.2200000000000002</v>
      </c>
      <c r="AN60" s="13" t="s">
        <v>94</v>
      </c>
      <c r="AO60" s="13" t="s">
        <v>94</v>
      </c>
      <c r="AP60" s="13">
        <v>1044.58</v>
      </c>
      <c r="AQ60" s="13">
        <v>22.98</v>
      </c>
      <c r="AR60" s="13">
        <v>365.5</v>
      </c>
      <c r="AS60" s="13">
        <v>391.2</v>
      </c>
      <c r="AT60" s="13">
        <v>28.1</v>
      </c>
      <c r="AU60" s="13">
        <v>17.100000000000001</v>
      </c>
      <c r="AV60" s="13">
        <v>24.9</v>
      </c>
      <c r="AW60" s="13">
        <v>9.6839999999999993</v>
      </c>
      <c r="AX60" s="13">
        <v>15.7</v>
      </c>
      <c r="AY60" s="13">
        <v>9.0269999999999992</v>
      </c>
      <c r="AZ60" s="13">
        <v>11.5</v>
      </c>
      <c r="BA60" s="13" t="s">
        <v>94</v>
      </c>
      <c r="BB60" s="13">
        <v>46.393999999999998</v>
      </c>
      <c r="BC60" s="13">
        <v>144.49</v>
      </c>
      <c r="BD60" s="13" t="s">
        <v>94</v>
      </c>
      <c r="BE60" s="13" t="s">
        <v>94</v>
      </c>
      <c r="BF60" s="10">
        <f t="shared" si="37"/>
        <v>0.68240139972297154</v>
      </c>
      <c r="BG60" s="10" t="str">
        <f t="shared" si="38"/>
        <v>NA</v>
      </c>
      <c r="BH60" s="11">
        <f t="shared" si="31"/>
        <v>0</v>
      </c>
      <c r="BI60" s="10">
        <f t="shared" si="39"/>
        <v>2.4235552563512026E-2</v>
      </c>
      <c r="BJ60" s="10">
        <f t="shared" si="40"/>
        <v>3.9542217340466992E-2</v>
      </c>
      <c r="BK60" s="10">
        <f t="shared" si="40"/>
        <v>5.2671867026317709E-2</v>
      </c>
      <c r="BL60" s="10" t="str">
        <f t="shared" si="41"/>
        <v>NA</v>
      </c>
      <c r="BM60" s="10">
        <f t="shared" si="42"/>
        <v>0.5844169648867944</v>
      </c>
      <c r="BN60" s="10">
        <f t="shared" si="43"/>
        <v>5.4192494710664035E-2</v>
      </c>
      <c r="BO60" s="10">
        <f t="shared" si="44"/>
        <v>0.13988694069176966</v>
      </c>
      <c r="BP60" s="10">
        <f t="shared" si="45"/>
        <v>4.2129096915481973E-2</v>
      </c>
      <c r="BQ60" s="10" t="str">
        <f t="shared" si="46"/>
        <v>NA</v>
      </c>
      <c r="BR60" s="10">
        <f t="shared" si="47"/>
        <v>0.57742217686082964</v>
      </c>
      <c r="BS60" s="10">
        <f t="shared" si="48"/>
        <v>8.1431799956258669E-2</v>
      </c>
      <c r="BT60" s="10">
        <f t="shared" si="49"/>
        <v>0.60807235512728008</v>
      </c>
      <c r="BU60" s="10">
        <f t="shared" si="50"/>
        <v>-2.7885106072756436E-2</v>
      </c>
      <c r="BV60" s="10">
        <f t="shared" si="51"/>
        <v>6.5466209812641257E-2</v>
      </c>
      <c r="BW60" s="10">
        <f t="shared" si="52"/>
        <v>2.2781949405846762E-2</v>
      </c>
      <c r="BX60" s="10">
        <f t="shared" si="36"/>
        <v>8.8576219289932215E-2</v>
      </c>
      <c r="BY60" s="13">
        <v>6.407</v>
      </c>
      <c r="BZ60" s="13">
        <v>2.2200000000000002</v>
      </c>
      <c r="CA60" s="13" t="s">
        <v>94</v>
      </c>
      <c r="CB60" s="13" t="s">
        <v>94</v>
      </c>
      <c r="CC60" s="9" t="str">
        <f t="shared" si="56"/>
        <v>NA</v>
      </c>
      <c r="CD60" s="12">
        <v>0</v>
      </c>
      <c r="CE60" s="12">
        <v>0</v>
      </c>
      <c r="CF60" s="12">
        <v>0</v>
      </c>
      <c r="CG60" s="12">
        <v>1</v>
      </c>
      <c r="CH60" s="10">
        <f t="shared" si="57"/>
        <v>0.77217510259917921</v>
      </c>
      <c r="CI60" s="10">
        <f t="shared" si="29"/>
        <v>6.2872777017783862E-2</v>
      </c>
      <c r="CJ60" s="10">
        <f t="shared" si="33"/>
        <v>0.34990139577629287</v>
      </c>
      <c r="CK60" s="10">
        <f t="shared" si="53"/>
        <v>0.37450458557506366</v>
      </c>
      <c r="CL60" s="10">
        <f t="shared" si="58"/>
        <v>0.55871886120996439</v>
      </c>
      <c r="CM60" s="10">
        <f t="shared" si="54"/>
        <v>0.10242764452868705</v>
      </c>
      <c r="CN60" s="10">
        <f t="shared" si="59"/>
        <v>0.88612099644128106</v>
      </c>
      <c r="CO60" s="10">
        <f t="shared" si="60"/>
        <v>0.73248407643312108</v>
      </c>
      <c r="CP60" s="10">
        <f t="shared" si="61"/>
        <v>0.34462633451957292</v>
      </c>
      <c r="CQ60" s="10" t="str">
        <f t="shared" si="55"/>
        <v>NA</v>
      </c>
      <c r="CR60" s="10">
        <f t="shared" si="63"/>
        <v>0.32108796456502176</v>
      </c>
      <c r="CS60" s="10" t="str">
        <f t="shared" si="62"/>
        <v>NA</v>
      </c>
    </row>
    <row r="61" spans="1:97" ht="25" customHeight="1" x14ac:dyDescent="0.2">
      <c r="A61" s="44" t="s">
        <v>182</v>
      </c>
      <c r="B61" s="43" t="s">
        <v>185</v>
      </c>
      <c r="C61" s="13" t="s">
        <v>186</v>
      </c>
      <c r="D61" s="13" t="s">
        <v>459</v>
      </c>
      <c r="E61" s="13">
        <v>208.06</v>
      </c>
      <c r="F61" s="13">
        <v>194.69</v>
      </c>
      <c r="G61" s="13">
        <v>114.66</v>
      </c>
      <c r="H61" s="13">
        <v>0</v>
      </c>
      <c r="I61" s="13">
        <v>8.64</v>
      </c>
      <c r="J61" s="13" t="s">
        <v>94</v>
      </c>
      <c r="K61" s="13">
        <v>107.43</v>
      </c>
      <c r="L61" s="13">
        <v>186.19</v>
      </c>
      <c r="M61" s="13">
        <v>80.7</v>
      </c>
      <c r="N61" s="13">
        <v>10.58</v>
      </c>
      <c r="O61" s="13">
        <v>7.21</v>
      </c>
      <c r="P61" s="13">
        <v>11.21</v>
      </c>
      <c r="Q61" s="13">
        <v>13.47</v>
      </c>
      <c r="R61" s="13">
        <v>87.23</v>
      </c>
      <c r="S61" s="13">
        <v>16.75</v>
      </c>
      <c r="T61" s="13" t="s">
        <v>94</v>
      </c>
      <c r="U61" s="13">
        <v>55.84</v>
      </c>
      <c r="V61" s="13">
        <v>42.16</v>
      </c>
      <c r="W61" s="13" t="s">
        <v>94</v>
      </c>
      <c r="X61" s="13">
        <v>4.2300000000000004</v>
      </c>
      <c r="Y61" s="13" t="s">
        <v>94</v>
      </c>
      <c r="Z61" s="13">
        <v>29.79</v>
      </c>
      <c r="AA61" s="13">
        <v>13.01</v>
      </c>
      <c r="AB61" s="13">
        <v>23.68</v>
      </c>
      <c r="AC61" s="13" t="s">
        <v>95</v>
      </c>
      <c r="AD61" s="13" t="s">
        <v>95</v>
      </c>
      <c r="AE61" s="13" t="s">
        <v>95</v>
      </c>
      <c r="AF61" s="13" t="s">
        <v>95</v>
      </c>
      <c r="AG61" s="13" t="s">
        <v>95</v>
      </c>
      <c r="AH61" s="13" t="s">
        <v>95</v>
      </c>
      <c r="AI61" s="13" t="s">
        <v>96</v>
      </c>
      <c r="AJ61" s="9">
        <v>5.42</v>
      </c>
      <c r="AK61" s="9" t="s">
        <v>94</v>
      </c>
      <c r="AL61" s="9" t="s">
        <v>94</v>
      </c>
      <c r="AM61" s="9">
        <v>2.1</v>
      </c>
      <c r="AN61" s="13" t="s">
        <v>94</v>
      </c>
      <c r="AO61" s="13" t="s">
        <v>94</v>
      </c>
      <c r="AP61" s="13" t="s">
        <v>94</v>
      </c>
      <c r="AQ61" s="13">
        <v>18.02</v>
      </c>
      <c r="AR61" s="13">
        <v>287.60000000000002</v>
      </c>
      <c r="AS61" s="13" t="s">
        <v>94</v>
      </c>
      <c r="AT61" s="13">
        <v>31.29</v>
      </c>
      <c r="AU61" s="13">
        <v>15.59</v>
      </c>
      <c r="AV61" s="13">
        <v>27.34</v>
      </c>
      <c r="AW61" s="13">
        <v>8.4600000000000009</v>
      </c>
      <c r="AX61" s="13" t="s">
        <v>94</v>
      </c>
      <c r="AY61" s="13" t="s">
        <v>94</v>
      </c>
      <c r="AZ61" s="13" t="s">
        <v>94</v>
      </c>
      <c r="BA61" s="13" t="s">
        <v>94</v>
      </c>
      <c r="BB61" s="13">
        <v>34.979999999999997</v>
      </c>
      <c r="BC61" s="13" t="s">
        <v>94</v>
      </c>
      <c r="BD61" s="13" t="s">
        <v>94</v>
      </c>
      <c r="BE61" s="13" t="s">
        <v>94</v>
      </c>
      <c r="BF61" s="10">
        <f t="shared" si="37"/>
        <v>0.58893625764035129</v>
      </c>
      <c r="BG61" s="10" t="str">
        <f t="shared" si="38"/>
        <v>NA</v>
      </c>
      <c r="BH61" s="11">
        <f t="shared" si="31"/>
        <v>0</v>
      </c>
      <c r="BI61" s="10">
        <f t="shared" si="39"/>
        <v>3.465346534653465E-2</v>
      </c>
      <c r="BJ61" s="10">
        <f t="shared" si="40"/>
        <v>5.3878688839757764E-2</v>
      </c>
      <c r="BK61" s="10">
        <f t="shared" si="40"/>
        <v>6.9186912527608002E-2</v>
      </c>
      <c r="BL61" s="10" t="str">
        <f t="shared" si="41"/>
        <v>NA</v>
      </c>
      <c r="BM61" s="10">
        <f t="shared" si="42"/>
        <v>0.51634143996923965</v>
      </c>
      <c r="BN61" s="10">
        <f t="shared" si="43"/>
        <v>5.6823674740856117E-2</v>
      </c>
      <c r="BO61" s="10">
        <f t="shared" si="44"/>
        <v>0.13110285006195788</v>
      </c>
      <c r="BP61" s="10">
        <f t="shared" si="45"/>
        <v>4.6404210752457174E-2</v>
      </c>
      <c r="BQ61" s="10">
        <f t="shared" si="46"/>
        <v>4.4765208931913537E-3</v>
      </c>
      <c r="BR61" s="10">
        <f t="shared" si="47"/>
        <v>0.4480456109712877</v>
      </c>
      <c r="BS61" s="10">
        <f t="shared" si="48"/>
        <v>8.6034208228465761E-2</v>
      </c>
      <c r="BT61" s="10">
        <f t="shared" si="49"/>
        <v>0.79068282924597999</v>
      </c>
      <c r="BU61" s="10">
        <f t="shared" si="50"/>
        <v>2.1726847809337924E-2</v>
      </c>
      <c r="BV61" s="10" t="str">
        <f t="shared" si="51"/>
        <v>NA</v>
      </c>
      <c r="BW61" s="10" t="str">
        <f t="shared" si="52"/>
        <v>NA</v>
      </c>
      <c r="BX61" s="10">
        <f t="shared" si="36"/>
        <v>0.12162925676716832</v>
      </c>
      <c r="BY61" s="13">
        <v>5.42</v>
      </c>
      <c r="BZ61" s="13">
        <v>2.1</v>
      </c>
      <c r="CA61" s="13" t="s">
        <v>94</v>
      </c>
      <c r="CB61" s="13" t="s">
        <v>94</v>
      </c>
      <c r="CC61" s="9" t="str">
        <f t="shared" si="56"/>
        <v>NA</v>
      </c>
      <c r="CD61" s="12">
        <v>0</v>
      </c>
      <c r="CE61" s="12">
        <v>0</v>
      </c>
      <c r="CF61" s="12">
        <v>0</v>
      </c>
      <c r="CG61" s="12">
        <v>0</v>
      </c>
      <c r="CH61" s="10">
        <f t="shared" si="57"/>
        <v>0.72343532684283718</v>
      </c>
      <c r="CI61" s="10">
        <f t="shared" si="29"/>
        <v>6.2656467315716266E-2</v>
      </c>
      <c r="CJ61" s="10" t="str">
        <f t="shared" si="33"/>
        <v>NA</v>
      </c>
      <c r="CK61" s="10" t="str">
        <f t="shared" si="53"/>
        <v>NA</v>
      </c>
      <c r="CL61" s="10" t="str">
        <f t="shared" si="58"/>
        <v>NA</v>
      </c>
      <c r="CM61" s="10">
        <f t="shared" si="54"/>
        <v>0.16071703734141454</v>
      </c>
      <c r="CN61" s="10">
        <f t="shared" si="59"/>
        <v>0.87376158517098113</v>
      </c>
      <c r="CO61" s="10" t="str">
        <f t="shared" si="60"/>
        <v>NA</v>
      </c>
      <c r="CP61" s="10">
        <f t="shared" si="61"/>
        <v>0.27037392138063282</v>
      </c>
      <c r="CQ61" s="10" t="str">
        <f t="shared" si="55"/>
        <v>NA</v>
      </c>
      <c r="CR61" s="10" t="str">
        <f t="shared" si="63"/>
        <v>NA</v>
      </c>
      <c r="CS61" s="10" t="str">
        <f t="shared" si="62"/>
        <v>NA</v>
      </c>
    </row>
    <row r="62" spans="1:97" ht="25" customHeight="1" x14ac:dyDescent="0.2">
      <c r="A62" s="44" t="s">
        <v>182</v>
      </c>
      <c r="B62" s="43" t="s">
        <v>185</v>
      </c>
      <c r="C62" s="13" t="s">
        <v>187</v>
      </c>
      <c r="D62" s="13" t="s">
        <v>459</v>
      </c>
      <c r="E62" s="13">
        <v>226.35</v>
      </c>
      <c r="F62" s="13">
        <v>222.47</v>
      </c>
      <c r="G62" s="13">
        <v>125.25</v>
      </c>
      <c r="H62" s="13">
        <v>0</v>
      </c>
      <c r="I62" s="13">
        <v>7.44</v>
      </c>
      <c r="J62" s="13" t="s">
        <v>94</v>
      </c>
      <c r="K62" s="13">
        <v>103.93</v>
      </c>
      <c r="L62" s="13">
        <v>206.55</v>
      </c>
      <c r="M62" s="13" t="s">
        <v>94</v>
      </c>
      <c r="N62" s="13">
        <v>11.82</v>
      </c>
      <c r="O62" s="13">
        <v>10.25</v>
      </c>
      <c r="P62" s="13">
        <v>12.5</v>
      </c>
      <c r="Q62" s="13">
        <v>17.16</v>
      </c>
      <c r="R62" s="13">
        <v>94.84</v>
      </c>
      <c r="S62" s="13">
        <v>22.59</v>
      </c>
      <c r="T62" s="13" t="s">
        <v>94</v>
      </c>
      <c r="U62" s="13">
        <v>75.900000000000006</v>
      </c>
      <c r="V62" s="13">
        <v>50.25</v>
      </c>
      <c r="W62" s="13">
        <v>21.45</v>
      </c>
      <c r="X62" s="13">
        <v>-6.43</v>
      </c>
      <c r="Y62" s="13" t="s">
        <v>94</v>
      </c>
      <c r="Z62" s="13">
        <v>30.47</v>
      </c>
      <c r="AA62" s="13">
        <v>19.28</v>
      </c>
      <c r="AB62" s="13">
        <v>26.02</v>
      </c>
      <c r="AC62" s="13" t="s">
        <v>95</v>
      </c>
      <c r="AD62" s="13" t="s">
        <v>95</v>
      </c>
      <c r="AE62" s="13" t="s">
        <v>95</v>
      </c>
      <c r="AF62" s="13" t="s">
        <v>95</v>
      </c>
      <c r="AG62" s="13" t="s">
        <v>95</v>
      </c>
      <c r="AH62" s="13" t="s">
        <v>95</v>
      </c>
      <c r="AI62" s="9" t="s">
        <v>94</v>
      </c>
      <c r="AJ62" s="9" t="s">
        <v>94</v>
      </c>
      <c r="AK62" s="9" t="s">
        <v>94</v>
      </c>
      <c r="AL62" s="9" t="s">
        <v>94</v>
      </c>
      <c r="AM62" s="9" t="s">
        <v>94</v>
      </c>
      <c r="AN62" s="13" t="s">
        <v>94</v>
      </c>
      <c r="AO62" s="13" t="s">
        <v>94</v>
      </c>
      <c r="AP62" s="13" t="s">
        <v>94</v>
      </c>
      <c r="AQ62" s="13" t="s">
        <v>94</v>
      </c>
      <c r="AR62" s="13" t="s">
        <v>94</v>
      </c>
      <c r="AS62" s="13" t="s">
        <v>94</v>
      </c>
      <c r="AT62" s="13" t="s">
        <v>94</v>
      </c>
      <c r="AU62" s="13" t="s">
        <v>94</v>
      </c>
      <c r="AV62" s="13" t="s">
        <v>94</v>
      </c>
      <c r="AW62" s="13" t="s">
        <v>94</v>
      </c>
      <c r="AX62" s="13" t="s">
        <v>94</v>
      </c>
      <c r="AY62" s="13" t="s">
        <v>94</v>
      </c>
      <c r="AZ62" s="13" t="s">
        <v>94</v>
      </c>
      <c r="BA62" s="13" t="s">
        <v>94</v>
      </c>
      <c r="BB62" s="13" t="s">
        <v>94</v>
      </c>
      <c r="BC62" s="13" t="s">
        <v>94</v>
      </c>
      <c r="BD62" s="13" t="s">
        <v>94</v>
      </c>
      <c r="BE62" s="13" t="s">
        <v>94</v>
      </c>
      <c r="BF62" s="10">
        <f t="shared" si="37"/>
        <v>0.56299725805726619</v>
      </c>
      <c r="BG62" s="10" t="str">
        <f t="shared" si="38"/>
        <v>NA</v>
      </c>
      <c r="BH62" s="11">
        <f t="shared" si="31"/>
        <v>0</v>
      </c>
      <c r="BI62" s="10">
        <f t="shared" si="39"/>
        <v>4.52838524409101E-2</v>
      </c>
      <c r="BJ62" s="10">
        <f t="shared" si="40"/>
        <v>5.5224210293792798E-2</v>
      </c>
      <c r="BK62" s="10">
        <f t="shared" si="40"/>
        <v>7.7133995594911672E-2</v>
      </c>
      <c r="BL62" s="10" t="str">
        <f t="shared" si="41"/>
        <v>NA</v>
      </c>
      <c r="BM62" s="10">
        <f t="shared" si="42"/>
        <v>0.45915617406671089</v>
      </c>
      <c r="BN62" s="10">
        <f t="shared" si="43"/>
        <v>5.7225853304284674E-2</v>
      </c>
      <c r="BO62" s="10" t="str">
        <f t="shared" si="44"/>
        <v>NA</v>
      </c>
      <c r="BP62" s="10">
        <f t="shared" si="45"/>
        <v>3.6020334059549748E-2</v>
      </c>
      <c r="BQ62" s="10">
        <f t="shared" si="46"/>
        <v>5.733086448054427E-3</v>
      </c>
      <c r="BR62" s="10">
        <f t="shared" si="47"/>
        <v>0.42630467029262376</v>
      </c>
      <c r="BS62" s="10">
        <f t="shared" si="48"/>
        <v>0.10154178091428058</v>
      </c>
      <c r="BT62" s="10">
        <f t="shared" si="49"/>
        <v>0.89070866465220566</v>
      </c>
      <c r="BU62" s="10">
        <f t="shared" si="50"/>
        <v>-2.8902773407650469E-2</v>
      </c>
      <c r="BV62" s="10">
        <f t="shared" si="51"/>
        <v>9.6417494493639594E-2</v>
      </c>
      <c r="BW62" s="10" t="str">
        <f t="shared" si="52"/>
        <v>NA</v>
      </c>
      <c r="BX62" s="10">
        <f t="shared" si="36"/>
        <v>0.11695959005708635</v>
      </c>
      <c r="BY62" s="9" t="s">
        <v>94</v>
      </c>
      <c r="BZ62" s="9" t="s">
        <v>94</v>
      </c>
      <c r="CA62" s="9" t="s">
        <v>94</v>
      </c>
      <c r="CB62" s="9" t="s">
        <v>94</v>
      </c>
      <c r="CC62" s="9" t="str">
        <f t="shared" si="56"/>
        <v>NA</v>
      </c>
      <c r="CD62" s="12">
        <v>0</v>
      </c>
      <c r="CE62" s="12">
        <v>0</v>
      </c>
      <c r="CF62" s="12">
        <v>0</v>
      </c>
      <c r="CG62" s="12">
        <v>0</v>
      </c>
      <c r="CH62" s="10" t="str">
        <f t="shared" si="57"/>
        <v>NA</v>
      </c>
      <c r="CI62" s="10" t="str">
        <f>IF(AR62="NA", "NA", IF(AQ62="NA", "NA", AQ62/AR62))</f>
        <v>NA</v>
      </c>
      <c r="CJ62" s="10" t="str">
        <f t="shared" si="33"/>
        <v>NA</v>
      </c>
      <c r="CK62" s="10" t="str">
        <f t="shared" si="53"/>
        <v>NA</v>
      </c>
      <c r="CL62" s="10" t="str">
        <f t="shared" si="58"/>
        <v>NA</v>
      </c>
      <c r="CM62" s="10" t="str">
        <f t="shared" si="54"/>
        <v>NA</v>
      </c>
      <c r="CN62" s="10" t="str">
        <f t="shared" si="59"/>
        <v>NA</v>
      </c>
      <c r="CO62" s="10" t="str">
        <f t="shared" si="60"/>
        <v>NA</v>
      </c>
      <c r="CP62" s="10" t="str">
        <f t="shared" si="61"/>
        <v>NA</v>
      </c>
      <c r="CQ62" s="10" t="str">
        <f t="shared" si="55"/>
        <v>NA</v>
      </c>
      <c r="CR62" s="10" t="str">
        <f t="shared" si="63"/>
        <v>NA</v>
      </c>
      <c r="CS62" s="10" t="str">
        <f t="shared" si="62"/>
        <v>NA</v>
      </c>
    </row>
    <row r="63" spans="1:97" ht="25" customHeight="1" x14ac:dyDescent="0.2">
      <c r="A63" s="44" t="s">
        <v>182</v>
      </c>
      <c r="B63" s="43" t="s">
        <v>185</v>
      </c>
      <c r="C63" s="13" t="s">
        <v>188</v>
      </c>
      <c r="D63" s="13" t="s">
        <v>2828</v>
      </c>
      <c r="E63" s="13">
        <v>186.4</v>
      </c>
      <c r="F63" s="13">
        <v>177.36</v>
      </c>
      <c r="G63" s="13">
        <v>106.8</v>
      </c>
      <c r="H63" s="13">
        <v>0</v>
      </c>
      <c r="I63" s="13">
        <v>8.65</v>
      </c>
      <c r="J63" s="13" t="s">
        <v>94</v>
      </c>
      <c r="K63" s="13">
        <v>112.2</v>
      </c>
      <c r="L63" s="13">
        <v>176.04</v>
      </c>
      <c r="M63" s="13">
        <v>64.83</v>
      </c>
      <c r="N63" s="13">
        <v>9.56</v>
      </c>
      <c r="O63" s="13">
        <v>8.9</v>
      </c>
      <c r="P63" s="13">
        <v>10.47</v>
      </c>
      <c r="Q63" s="13">
        <v>11.27</v>
      </c>
      <c r="R63" s="13">
        <v>74.031999999999996</v>
      </c>
      <c r="S63" s="13">
        <v>19.3</v>
      </c>
      <c r="T63" s="13" t="s">
        <v>94</v>
      </c>
      <c r="U63" s="13">
        <v>55.33</v>
      </c>
      <c r="V63" s="13">
        <v>45.807000000000002</v>
      </c>
      <c r="W63" s="13">
        <v>22.401</v>
      </c>
      <c r="X63" s="13">
        <v>9.89</v>
      </c>
      <c r="Y63" s="13" t="s">
        <v>94</v>
      </c>
      <c r="Z63" s="13">
        <v>28.699000000000002</v>
      </c>
      <c r="AA63" s="13" t="s">
        <v>94</v>
      </c>
      <c r="AB63" s="13">
        <v>22.265999999999998</v>
      </c>
      <c r="AC63" s="13" t="s">
        <v>95</v>
      </c>
      <c r="AD63" s="13" t="s">
        <v>95</v>
      </c>
      <c r="AE63" s="13" t="s">
        <v>95</v>
      </c>
      <c r="AF63" s="13" t="s">
        <v>95</v>
      </c>
      <c r="AG63" s="13" t="s">
        <v>95</v>
      </c>
      <c r="AH63" s="13" t="s">
        <v>95</v>
      </c>
      <c r="AI63" s="13" t="s">
        <v>96</v>
      </c>
      <c r="AJ63" s="13">
        <v>5.7430000000000003</v>
      </c>
      <c r="AK63" s="13">
        <v>2.21</v>
      </c>
      <c r="AL63" s="13">
        <v>2.21</v>
      </c>
      <c r="AM63" s="13">
        <v>2.2349999999999999</v>
      </c>
      <c r="AN63" s="13">
        <v>2.68</v>
      </c>
      <c r="AO63" s="13">
        <v>0.34</v>
      </c>
      <c r="AP63" s="13" t="s">
        <v>94</v>
      </c>
      <c r="AQ63" s="13" t="s">
        <v>94</v>
      </c>
      <c r="AR63" s="13" t="s">
        <v>94</v>
      </c>
      <c r="AS63" s="13" t="s">
        <v>94</v>
      </c>
      <c r="AT63" s="13" t="s">
        <v>94</v>
      </c>
      <c r="AU63" s="13" t="s">
        <v>94</v>
      </c>
      <c r="AV63" s="13" t="s">
        <v>94</v>
      </c>
      <c r="AW63" s="13" t="s">
        <v>94</v>
      </c>
      <c r="AX63" s="13" t="s">
        <v>94</v>
      </c>
      <c r="AY63" s="13" t="s">
        <v>94</v>
      </c>
      <c r="AZ63" s="13" t="s">
        <v>94</v>
      </c>
      <c r="BA63" s="13" t="s">
        <v>94</v>
      </c>
      <c r="BB63" s="13" t="s">
        <v>94</v>
      </c>
      <c r="BC63" s="13" t="s">
        <v>94</v>
      </c>
      <c r="BD63" s="13" t="s">
        <v>94</v>
      </c>
      <c r="BE63" s="13" t="s">
        <v>94</v>
      </c>
      <c r="BF63" s="10">
        <f t="shared" si="37"/>
        <v>0.60216508795669821</v>
      </c>
      <c r="BG63" s="10" t="str">
        <f t="shared" si="38"/>
        <v>NA</v>
      </c>
      <c r="BH63" s="11">
        <f t="shared" si="31"/>
        <v>0</v>
      </c>
      <c r="BI63" s="10">
        <f t="shared" si="39"/>
        <v>4.7746781115879829E-2</v>
      </c>
      <c r="BJ63" s="10">
        <f t="shared" si="40"/>
        <v>5.6169527896995711E-2</v>
      </c>
      <c r="BK63" s="10">
        <f t="shared" si="40"/>
        <v>6.3543076229138462E-2</v>
      </c>
      <c r="BL63" s="10" t="str">
        <f t="shared" si="41"/>
        <v>NA</v>
      </c>
      <c r="BM63" s="10">
        <f t="shared" si="42"/>
        <v>0.60193133047210301</v>
      </c>
      <c r="BN63" s="10">
        <f t="shared" si="43"/>
        <v>5.4305839581913207E-2</v>
      </c>
      <c r="BO63" s="10">
        <f t="shared" si="44"/>
        <v>0.14746259447786519</v>
      </c>
      <c r="BP63" s="10">
        <f t="shared" si="45"/>
        <v>4.9136559872756197E-2</v>
      </c>
      <c r="BQ63" s="10" t="str">
        <f t="shared" si="46"/>
        <v>NA</v>
      </c>
      <c r="BR63" s="10">
        <f t="shared" si="47"/>
        <v>0.41741091565178162</v>
      </c>
      <c r="BS63" s="10">
        <f t="shared" si="48"/>
        <v>0.10881822282363554</v>
      </c>
      <c r="BT63" s="10">
        <f t="shared" si="49"/>
        <v>0.89572410973757022</v>
      </c>
      <c r="BU63" s="10">
        <f t="shared" si="50"/>
        <v>5.5762291384754172E-2</v>
      </c>
      <c r="BV63" s="10">
        <f t="shared" si="51"/>
        <v>0.12630243572395128</v>
      </c>
      <c r="BW63" s="10" t="str">
        <f t="shared" si="52"/>
        <v>NA</v>
      </c>
      <c r="BX63" s="10">
        <f t="shared" si="36"/>
        <v>0.12554127198917453</v>
      </c>
      <c r="BY63" s="13">
        <v>5.7430000000000003</v>
      </c>
      <c r="BZ63" s="13">
        <v>2.2349999999999999</v>
      </c>
      <c r="CA63" s="13">
        <v>2.68</v>
      </c>
      <c r="CB63" s="13">
        <v>0.34</v>
      </c>
      <c r="CC63" s="9">
        <f t="shared" si="56"/>
        <v>1</v>
      </c>
      <c r="CD63" s="12">
        <v>0</v>
      </c>
      <c r="CE63" s="12">
        <v>0</v>
      </c>
      <c r="CF63" s="12">
        <v>0</v>
      </c>
      <c r="CG63" s="12">
        <v>0</v>
      </c>
      <c r="CH63" s="10" t="str">
        <f t="shared" si="57"/>
        <v>NA</v>
      </c>
      <c r="CI63" s="10" t="str">
        <f t="shared" si="29"/>
        <v>NA</v>
      </c>
      <c r="CJ63" s="10" t="str">
        <f t="shared" si="33"/>
        <v>NA</v>
      </c>
      <c r="CK63" s="10" t="str">
        <f t="shared" si="53"/>
        <v>NA</v>
      </c>
      <c r="CL63" s="10" t="str">
        <f t="shared" si="58"/>
        <v>NA</v>
      </c>
      <c r="CM63" s="10" t="str">
        <f t="shared" si="54"/>
        <v>NA</v>
      </c>
      <c r="CN63" s="10" t="str">
        <f t="shared" si="59"/>
        <v>NA</v>
      </c>
      <c r="CO63" s="10" t="str">
        <f t="shared" si="60"/>
        <v>NA</v>
      </c>
      <c r="CP63" s="10" t="str">
        <f t="shared" si="61"/>
        <v>NA</v>
      </c>
      <c r="CQ63" s="10" t="str">
        <f t="shared" si="55"/>
        <v>NA</v>
      </c>
      <c r="CR63" s="10" t="str">
        <f t="shared" si="63"/>
        <v>NA</v>
      </c>
      <c r="CS63" s="10" t="str">
        <f t="shared" si="62"/>
        <v>NA</v>
      </c>
    </row>
    <row r="64" spans="1:97" ht="25" customHeight="1" x14ac:dyDescent="0.2">
      <c r="A64" s="44" t="s">
        <v>182</v>
      </c>
      <c r="B64" s="43" t="s">
        <v>276</v>
      </c>
      <c r="C64" s="13" t="s">
        <v>189</v>
      </c>
      <c r="D64" s="13" t="s">
        <v>459</v>
      </c>
      <c r="E64" s="13">
        <v>251.8</v>
      </c>
      <c r="F64" s="13">
        <v>239.04</v>
      </c>
      <c r="G64" s="13">
        <v>138.69</v>
      </c>
      <c r="H64" s="13">
        <v>0</v>
      </c>
      <c r="I64" s="13">
        <v>12.61</v>
      </c>
      <c r="J64" s="13" t="s">
        <v>94</v>
      </c>
      <c r="K64" s="13">
        <v>146.69</v>
      </c>
      <c r="L64" s="13">
        <v>235.74</v>
      </c>
      <c r="M64" s="13">
        <v>90.23</v>
      </c>
      <c r="N64" s="13">
        <v>14.63</v>
      </c>
      <c r="O64" s="13">
        <v>7.12</v>
      </c>
      <c r="P64" s="13">
        <v>9.1199999999999992</v>
      </c>
      <c r="Q64" s="13">
        <v>19.5</v>
      </c>
      <c r="R64" s="13">
        <v>94.07</v>
      </c>
      <c r="S64" s="13">
        <v>24.53</v>
      </c>
      <c r="T64" s="13" t="s">
        <v>94</v>
      </c>
      <c r="U64" s="13">
        <v>73.48</v>
      </c>
      <c r="V64" s="13">
        <v>51.44</v>
      </c>
      <c r="W64" s="13" t="s">
        <v>94</v>
      </c>
      <c r="X64" s="13">
        <v>-4.91</v>
      </c>
      <c r="Y64" s="13">
        <v>8.31</v>
      </c>
      <c r="Z64" s="13">
        <v>27.674800000000001</v>
      </c>
      <c r="AA64" s="13">
        <v>13.62</v>
      </c>
      <c r="AB64" s="13">
        <v>30.18</v>
      </c>
      <c r="AC64" s="13" t="s">
        <v>95</v>
      </c>
      <c r="AD64" s="13" t="s">
        <v>95</v>
      </c>
      <c r="AE64" s="13" t="s">
        <v>95</v>
      </c>
      <c r="AF64" s="13" t="s">
        <v>95</v>
      </c>
      <c r="AG64" s="13" t="s">
        <v>95</v>
      </c>
      <c r="AH64" s="13" t="s">
        <v>95</v>
      </c>
      <c r="AI64" s="13" t="s">
        <v>94</v>
      </c>
      <c r="AJ64" s="13" t="s">
        <v>94</v>
      </c>
      <c r="AK64" s="13" t="s">
        <v>94</v>
      </c>
      <c r="AL64" s="13" t="s">
        <v>94</v>
      </c>
      <c r="AM64" s="13" t="s">
        <v>94</v>
      </c>
      <c r="AN64" s="13" t="s">
        <v>94</v>
      </c>
      <c r="AO64" s="13" t="s">
        <v>94</v>
      </c>
      <c r="AP64" s="13">
        <v>1247.3399999999999</v>
      </c>
      <c r="AQ64" s="13">
        <v>29.95</v>
      </c>
      <c r="AR64" s="13">
        <v>402.5</v>
      </c>
      <c r="AS64" s="13">
        <v>576.30999999999995</v>
      </c>
      <c r="AT64" s="13">
        <v>49.41</v>
      </c>
      <c r="AU64" s="13">
        <v>25.79</v>
      </c>
      <c r="AV64" s="13">
        <v>31.72</v>
      </c>
      <c r="AW64" s="13">
        <v>15.06</v>
      </c>
      <c r="AX64" s="13">
        <v>28.49</v>
      </c>
      <c r="AY64" s="13">
        <v>14.37</v>
      </c>
      <c r="AZ64" s="13">
        <v>19.350000000000001</v>
      </c>
      <c r="BA64" s="13">
        <v>7.41</v>
      </c>
      <c r="BB64" s="13">
        <v>62.41</v>
      </c>
      <c r="BC64" s="13">
        <v>193.12</v>
      </c>
      <c r="BD64" s="13">
        <v>29.04</v>
      </c>
      <c r="BE64" s="13">
        <v>87.603999999999999</v>
      </c>
      <c r="BF64" s="10">
        <f t="shared" si="37"/>
        <v>0.58019578313253017</v>
      </c>
      <c r="BG64" s="10" t="str">
        <f t="shared" si="38"/>
        <v>NA</v>
      </c>
      <c r="BH64" s="11">
        <f t="shared" si="31"/>
        <v>0</v>
      </c>
      <c r="BI64" s="10">
        <f t="shared" si="39"/>
        <v>2.8276409849086574E-2</v>
      </c>
      <c r="BJ64" s="10">
        <f t="shared" si="40"/>
        <v>3.6219221604447967E-2</v>
      </c>
      <c r="BK64" s="10">
        <f t="shared" si="40"/>
        <v>8.1576305220883535E-2</v>
      </c>
      <c r="BL64" s="10" t="str">
        <f t="shared" si="41"/>
        <v>NA</v>
      </c>
      <c r="BM64" s="10">
        <f t="shared" si="42"/>
        <v>0.58256552819698171</v>
      </c>
      <c r="BN64" s="10">
        <f t="shared" si="43"/>
        <v>6.2059896496139813E-2</v>
      </c>
      <c r="BO64" s="10">
        <f t="shared" si="44"/>
        <v>0.16214119472459271</v>
      </c>
      <c r="BP64" s="10">
        <f t="shared" si="45"/>
        <v>5.3491134300500544E-2</v>
      </c>
      <c r="BQ64" s="10">
        <f t="shared" si="46"/>
        <v>2.9724882829331744E-3</v>
      </c>
      <c r="BR64" s="10">
        <f t="shared" si="47"/>
        <v>0.39353246318607765</v>
      </c>
      <c r="BS64" s="10">
        <f t="shared" si="48"/>
        <v>0.10261880856760376</v>
      </c>
      <c r="BT64" s="10">
        <f t="shared" si="49"/>
        <v>0.82088302017745352</v>
      </c>
      <c r="BU64" s="10">
        <f t="shared" si="50"/>
        <v>-2.0540495314591702E-2</v>
      </c>
      <c r="BV64" s="10" t="str">
        <f t="shared" si="51"/>
        <v>NA</v>
      </c>
      <c r="BW64" s="10">
        <f t="shared" si="52"/>
        <v>3.47640562248996E-2</v>
      </c>
      <c r="BX64" s="10">
        <f t="shared" si="36"/>
        <v>0.1262550200803213</v>
      </c>
      <c r="BY64" s="13" t="s">
        <v>94</v>
      </c>
      <c r="BZ64" s="13" t="s">
        <v>94</v>
      </c>
      <c r="CA64" s="13" t="s">
        <v>94</v>
      </c>
      <c r="CB64" s="13" t="s">
        <v>94</v>
      </c>
      <c r="CC64" s="9" t="str">
        <f t="shared" si="56"/>
        <v>NA</v>
      </c>
      <c r="CD64" s="12">
        <v>0</v>
      </c>
      <c r="CE64" s="12">
        <v>0</v>
      </c>
      <c r="CF64" s="12">
        <v>0</v>
      </c>
      <c r="CG64" s="12">
        <v>0</v>
      </c>
      <c r="CH64" s="10">
        <f t="shared" si="57"/>
        <v>0.62559006211180124</v>
      </c>
      <c r="CI64" s="10">
        <f t="shared" si="29"/>
        <v>7.440993788819876E-2</v>
      </c>
      <c r="CJ64" s="10">
        <f t="shared" si="33"/>
        <v>0.32268667724918632</v>
      </c>
      <c r="CK64" s="10">
        <f t="shared" si="53"/>
        <v>0.46203120239870443</v>
      </c>
      <c r="CL64" s="10">
        <f t="shared" si="58"/>
        <v>0.57660392633070234</v>
      </c>
      <c r="CM64" s="10">
        <f t="shared" si="54"/>
        <v>0.20670180722891565</v>
      </c>
      <c r="CN64" s="10">
        <f t="shared" si="59"/>
        <v>0.64197530864197538</v>
      </c>
      <c r="CO64" s="10">
        <f t="shared" si="60"/>
        <v>0.67918567918567929</v>
      </c>
      <c r="CP64" s="10">
        <f t="shared" si="61"/>
        <v>0.30479659987856711</v>
      </c>
      <c r="CQ64" s="10">
        <f t="shared" si="55"/>
        <v>0.2600912600912601</v>
      </c>
      <c r="CR64" s="10">
        <f t="shared" si="63"/>
        <v>0.32316694283347142</v>
      </c>
      <c r="CS64" s="10">
        <f t="shared" si="62"/>
        <v>0.33149171270718231</v>
      </c>
    </row>
    <row r="65" spans="1:97" ht="25" customHeight="1" x14ac:dyDescent="0.2">
      <c r="A65" s="44" t="s">
        <v>182</v>
      </c>
      <c r="B65" s="43" t="s">
        <v>276</v>
      </c>
      <c r="C65" s="13" t="s">
        <v>190</v>
      </c>
      <c r="D65" s="13" t="s">
        <v>459</v>
      </c>
      <c r="E65" s="13">
        <v>311.57</v>
      </c>
      <c r="F65" s="13">
        <v>293.05</v>
      </c>
      <c r="G65" s="13">
        <v>196.57</v>
      </c>
      <c r="H65" s="13">
        <v>0</v>
      </c>
      <c r="I65" s="13">
        <v>21.35</v>
      </c>
      <c r="J65" s="13">
        <v>116.69</v>
      </c>
      <c r="K65" s="13">
        <v>192.29</v>
      </c>
      <c r="L65" s="13">
        <v>282.14999999999998</v>
      </c>
      <c r="M65" s="13">
        <v>92.53</v>
      </c>
      <c r="N65" s="13" t="s">
        <v>94</v>
      </c>
      <c r="O65" s="13">
        <v>13.38</v>
      </c>
      <c r="P65" s="13">
        <v>16.37</v>
      </c>
      <c r="Q65" s="13">
        <v>15.62</v>
      </c>
      <c r="R65" s="13">
        <v>161.38999999999999</v>
      </c>
      <c r="S65" s="13">
        <v>14.25</v>
      </c>
      <c r="T65" s="13" t="s">
        <v>94</v>
      </c>
      <c r="U65" s="13">
        <v>71.59</v>
      </c>
      <c r="V65" s="13">
        <v>54.55</v>
      </c>
      <c r="W65" s="13">
        <v>29.92</v>
      </c>
      <c r="X65" s="13">
        <v>14.8</v>
      </c>
      <c r="Y65" s="13" t="s">
        <v>94</v>
      </c>
      <c r="Z65" s="13" t="s">
        <v>94</v>
      </c>
      <c r="AA65" s="13" t="s">
        <v>94</v>
      </c>
      <c r="AB65" s="13">
        <v>28.89</v>
      </c>
      <c r="AC65" s="13" t="s">
        <v>95</v>
      </c>
      <c r="AD65" s="13" t="s">
        <v>95</v>
      </c>
      <c r="AE65" s="13" t="s">
        <v>94</v>
      </c>
      <c r="AF65" s="13" t="s">
        <v>94</v>
      </c>
      <c r="AG65" s="13" t="s">
        <v>95</v>
      </c>
      <c r="AH65" s="13" t="s">
        <v>94</v>
      </c>
      <c r="AI65" s="13" t="s">
        <v>94</v>
      </c>
      <c r="AJ65" s="13" t="s">
        <v>94</v>
      </c>
      <c r="AK65" s="13" t="s">
        <v>94</v>
      </c>
      <c r="AL65" s="13" t="s">
        <v>94</v>
      </c>
      <c r="AM65" s="13" t="s">
        <v>94</v>
      </c>
      <c r="AN65" s="13" t="s">
        <v>94</v>
      </c>
      <c r="AO65" s="13" t="s">
        <v>94</v>
      </c>
      <c r="AP65" s="13">
        <v>1293.92</v>
      </c>
      <c r="AQ65" s="13">
        <v>37.06</v>
      </c>
      <c r="AR65" s="13">
        <v>403.5</v>
      </c>
      <c r="AS65" s="13">
        <v>563.07000000000005</v>
      </c>
      <c r="AT65" s="13">
        <v>44.59</v>
      </c>
      <c r="AU65" s="13">
        <v>26.37</v>
      </c>
      <c r="AV65" s="13">
        <v>48.15</v>
      </c>
      <c r="AW65" s="13" t="s">
        <v>94</v>
      </c>
      <c r="AX65" s="13">
        <v>27.66</v>
      </c>
      <c r="AY65" s="13">
        <v>15.45</v>
      </c>
      <c r="AZ65" s="13" t="s">
        <v>94</v>
      </c>
      <c r="BA65" s="13" t="s">
        <v>94</v>
      </c>
      <c r="BB65" s="13">
        <v>66.84</v>
      </c>
      <c r="BC65" s="13">
        <v>150.35</v>
      </c>
      <c r="BD65" s="13">
        <v>26.42</v>
      </c>
      <c r="BE65" s="13">
        <v>81.33</v>
      </c>
      <c r="BF65" s="10">
        <f t="shared" si="37"/>
        <v>0.67077290564750036</v>
      </c>
      <c r="BG65" s="10" t="str">
        <f t="shared" si="38"/>
        <v>NA</v>
      </c>
      <c r="BH65" s="11">
        <f t="shared" si="31"/>
        <v>0</v>
      </c>
      <c r="BI65" s="10">
        <f t="shared" si="39"/>
        <v>4.2943800751035086E-2</v>
      </c>
      <c r="BJ65" s="10">
        <f t="shared" si="40"/>
        <v>5.25403601116924E-2</v>
      </c>
      <c r="BK65" s="10">
        <f t="shared" si="40"/>
        <v>5.3301484388329629E-2</v>
      </c>
      <c r="BL65" s="10">
        <f t="shared" si="41"/>
        <v>0.37452257919568638</v>
      </c>
      <c r="BM65" s="10">
        <f t="shared" si="42"/>
        <v>0.61716468209391151</v>
      </c>
      <c r="BN65" s="10" t="str">
        <f t="shared" si="43"/>
        <v>NA</v>
      </c>
      <c r="BO65" s="10" t="str">
        <f t="shared" si="44"/>
        <v>NA</v>
      </c>
      <c r="BP65" s="10">
        <f t="shared" si="45"/>
        <v>7.5668970405812525E-2</v>
      </c>
      <c r="BQ65" s="10" t="str">
        <f t="shared" si="46"/>
        <v>NA</v>
      </c>
      <c r="BR65" s="10">
        <f t="shared" si="47"/>
        <v>0.55072513222999486</v>
      </c>
      <c r="BS65" s="10">
        <f t="shared" si="48"/>
        <v>4.8626514246715574E-2</v>
      </c>
      <c r="BT65" s="10">
        <f t="shared" si="49"/>
        <v>0.67613120171270513</v>
      </c>
      <c r="BU65" s="10">
        <f t="shared" si="50"/>
        <v>5.0503327077290563E-2</v>
      </c>
      <c r="BV65" s="10">
        <f t="shared" si="51"/>
        <v>0.10209861798327931</v>
      </c>
      <c r="BW65" s="10" t="str">
        <f t="shared" si="52"/>
        <v>NA</v>
      </c>
      <c r="BX65" s="10">
        <f t="shared" si="36"/>
        <v>9.8583859409657054E-2</v>
      </c>
      <c r="BY65" s="13" t="s">
        <v>94</v>
      </c>
      <c r="BZ65" s="13" t="s">
        <v>94</v>
      </c>
      <c r="CA65" s="13" t="s">
        <v>94</v>
      </c>
      <c r="CB65" s="13" t="s">
        <v>94</v>
      </c>
      <c r="CC65" s="9" t="str">
        <f t="shared" si="56"/>
        <v>NA</v>
      </c>
      <c r="CD65" s="12">
        <v>0</v>
      </c>
      <c r="CE65" s="12">
        <v>0</v>
      </c>
      <c r="CF65" s="12">
        <v>0</v>
      </c>
      <c r="CG65" s="12">
        <v>0</v>
      </c>
      <c r="CH65" s="10">
        <f t="shared" si="57"/>
        <v>0.77216852540272618</v>
      </c>
      <c r="CI65" s="10">
        <f t="shared" si="29"/>
        <v>9.1846344485749701E-2</v>
      </c>
      <c r="CJ65" s="10">
        <f t="shared" si="33"/>
        <v>0.31184308148880918</v>
      </c>
      <c r="CK65" s="10">
        <f t="shared" si="53"/>
        <v>0.43516600717200449</v>
      </c>
      <c r="CL65" s="10">
        <f t="shared" si="58"/>
        <v>0.62031845705315092</v>
      </c>
      <c r="CM65" s="10">
        <f t="shared" si="54"/>
        <v>0.15215833475516125</v>
      </c>
      <c r="CN65" s="10">
        <f t="shared" si="59"/>
        <v>1.0798385288181205</v>
      </c>
      <c r="CO65" s="10" t="str">
        <f t="shared" si="60"/>
        <v>NA</v>
      </c>
      <c r="CP65" s="10" t="str">
        <f t="shared" si="61"/>
        <v>NA</v>
      </c>
      <c r="CQ65" s="10" t="str">
        <f t="shared" si="55"/>
        <v>NA</v>
      </c>
      <c r="CR65" s="10">
        <f t="shared" si="63"/>
        <v>0.44456268706351848</v>
      </c>
      <c r="CS65" s="10">
        <f t="shared" si="62"/>
        <v>0.32484937907291284</v>
      </c>
    </row>
    <row r="66" spans="1:97" ht="25" customHeight="1" x14ac:dyDescent="0.2">
      <c r="A66" s="44" t="s">
        <v>182</v>
      </c>
      <c r="B66" s="43" t="s">
        <v>276</v>
      </c>
      <c r="C66" s="13" t="s">
        <v>192</v>
      </c>
      <c r="D66" s="13" t="s">
        <v>366</v>
      </c>
      <c r="E66" s="13">
        <v>274.35000000000002</v>
      </c>
      <c r="F66" s="13">
        <v>263.95</v>
      </c>
      <c r="G66" s="13">
        <v>164.67</v>
      </c>
      <c r="H66" s="13">
        <v>0</v>
      </c>
      <c r="I66" s="13">
        <v>16.34</v>
      </c>
      <c r="J66" s="13" t="s">
        <v>94</v>
      </c>
      <c r="K66" s="13">
        <v>140.55000000000001</v>
      </c>
      <c r="L66" s="13">
        <v>247.75</v>
      </c>
      <c r="M66" s="13">
        <v>90.41</v>
      </c>
      <c r="N66" s="13">
        <v>12.89</v>
      </c>
      <c r="O66" s="13">
        <v>13.14</v>
      </c>
      <c r="P66" s="13">
        <v>15.08</v>
      </c>
      <c r="Q66" s="13">
        <v>18.170000000000002</v>
      </c>
      <c r="R66" s="13">
        <v>127.26</v>
      </c>
      <c r="S66" s="13">
        <v>21.38</v>
      </c>
      <c r="T66" s="13" t="s">
        <v>94</v>
      </c>
      <c r="U66" s="13">
        <v>72.209999999999994</v>
      </c>
      <c r="V66" s="13">
        <v>56.91</v>
      </c>
      <c r="W66" s="13">
        <v>29.83</v>
      </c>
      <c r="X66" s="13">
        <v>5.0999999999999996</v>
      </c>
      <c r="Y66" s="13" t="s">
        <v>94</v>
      </c>
      <c r="Z66" s="13" t="s">
        <v>94</v>
      </c>
      <c r="AA66" s="13" t="s">
        <v>94</v>
      </c>
      <c r="AB66" s="13">
        <v>29.62</v>
      </c>
      <c r="AC66" s="13">
        <v>9.57</v>
      </c>
      <c r="AD66" s="13" t="s">
        <v>94</v>
      </c>
      <c r="AE66" s="13" t="s">
        <v>95</v>
      </c>
      <c r="AF66" s="13" t="s">
        <v>95</v>
      </c>
      <c r="AG66" s="13" t="s">
        <v>95</v>
      </c>
      <c r="AH66" s="13" t="s">
        <v>95</v>
      </c>
      <c r="AI66" s="13" t="s">
        <v>96</v>
      </c>
      <c r="AJ66" s="13" t="s">
        <v>94</v>
      </c>
      <c r="AK66" s="13" t="s">
        <v>94</v>
      </c>
      <c r="AL66" s="13" t="s">
        <v>94</v>
      </c>
      <c r="AM66" s="13" t="s">
        <v>94</v>
      </c>
      <c r="AN66" s="13" t="s">
        <v>94</v>
      </c>
      <c r="AO66" s="13" t="s">
        <v>94</v>
      </c>
      <c r="AP66" s="13" t="s">
        <v>94</v>
      </c>
      <c r="AQ66" s="13">
        <v>37.979999999999997</v>
      </c>
      <c r="AR66" s="13">
        <v>407.9</v>
      </c>
      <c r="AS66" s="13" t="s">
        <v>94</v>
      </c>
      <c r="AT66" s="13">
        <v>43.45</v>
      </c>
      <c r="AU66" s="13">
        <v>18.61</v>
      </c>
      <c r="AV66" s="13">
        <v>27.77</v>
      </c>
      <c r="AW66" s="13">
        <v>13.14</v>
      </c>
      <c r="AX66" s="13">
        <v>29.4</v>
      </c>
      <c r="AY66" s="13">
        <v>12.5</v>
      </c>
      <c r="AZ66" s="13">
        <v>19.329999999999998</v>
      </c>
      <c r="BA66" s="13">
        <v>6.52</v>
      </c>
      <c r="BB66" s="13">
        <v>57.83</v>
      </c>
      <c r="BC66" s="13" t="s">
        <v>94</v>
      </c>
      <c r="BD66" s="13">
        <v>27.18</v>
      </c>
      <c r="BE66" s="13">
        <v>72.290000000000006</v>
      </c>
      <c r="BF66" s="10">
        <f t="shared" si="37"/>
        <v>0.62386815684788788</v>
      </c>
      <c r="BG66" s="10" t="str">
        <f t="shared" si="38"/>
        <v>NA</v>
      </c>
      <c r="BH66" s="11">
        <f t="shared" si="31"/>
        <v>0</v>
      </c>
      <c r="BI66" s="10">
        <f t="shared" si="39"/>
        <v>4.7895024603608526E-2</v>
      </c>
      <c r="BJ66" s="10">
        <f t="shared" si="40"/>
        <v>5.4966283943867315E-2</v>
      </c>
      <c r="BK66" s="10">
        <f t="shared" si="40"/>
        <v>6.883879522636864E-2</v>
      </c>
      <c r="BL66" s="10" t="str">
        <f t="shared" si="41"/>
        <v>NA</v>
      </c>
      <c r="BM66" s="10">
        <f t="shared" si="42"/>
        <v>0.51230180426462546</v>
      </c>
      <c r="BN66" s="10">
        <f t="shared" si="43"/>
        <v>5.2028254288597378E-2</v>
      </c>
      <c r="BO66" s="10">
        <f t="shared" si="44"/>
        <v>0.14257272425616638</v>
      </c>
      <c r="BP66" s="10">
        <f t="shared" si="45"/>
        <v>6.5953582240161457E-2</v>
      </c>
      <c r="BQ66" s="10" t="str">
        <f t="shared" si="46"/>
        <v>NA</v>
      </c>
      <c r="BR66" s="10">
        <f t="shared" si="47"/>
        <v>0.48213676832733476</v>
      </c>
      <c r="BS66" s="10">
        <f t="shared" si="48"/>
        <v>8.1000189429816252E-2</v>
      </c>
      <c r="BT66" s="10">
        <f t="shared" si="49"/>
        <v>0.76840773523681405</v>
      </c>
      <c r="BU66" s="10">
        <f t="shared" si="50"/>
        <v>1.9321841257813978E-2</v>
      </c>
      <c r="BV66" s="10">
        <f t="shared" si="51"/>
        <v>0.11301382837658647</v>
      </c>
      <c r="BW66" s="10" t="str">
        <f t="shared" si="52"/>
        <v>NA</v>
      </c>
      <c r="BX66" s="10">
        <f t="shared" si="36"/>
        <v>0.11221822314832355</v>
      </c>
      <c r="BY66" s="13" t="s">
        <v>94</v>
      </c>
      <c r="BZ66" s="13" t="s">
        <v>94</v>
      </c>
      <c r="CA66" s="13" t="s">
        <v>94</v>
      </c>
      <c r="CB66" s="13" t="s">
        <v>94</v>
      </c>
      <c r="CC66" s="9" t="str">
        <f t="shared" si="56"/>
        <v>NA</v>
      </c>
      <c r="CD66" s="12">
        <v>0</v>
      </c>
      <c r="CE66" s="12">
        <v>0</v>
      </c>
      <c r="CF66" s="12">
        <v>0</v>
      </c>
      <c r="CG66" s="12">
        <v>0</v>
      </c>
      <c r="CH66" s="10">
        <f t="shared" si="57"/>
        <v>0.6725913214023046</v>
      </c>
      <c r="CI66" s="10">
        <f t="shared" ref="CI66:CI75" si="64">IF(AR66="NA", "NA", IF(AQ66="NA", "NA", AQ66/AR66))</f>
        <v>9.3111056631527328E-2</v>
      </c>
      <c r="CJ66" s="10" t="str">
        <f>IF(AP66="NA","NA", IF(AR66="NA","NA",AR66/AP66))</f>
        <v>NA</v>
      </c>
      <c r="CK66" s="10" t="str">
        <f t="shared" si="53"/>
        <v>NA</v>
      </c>
      <c r="CL66" s="10">
        <f t="shared" si="58"/>
        <v>0.67663981588032218</v>
      </c>
      <c r="CM66" s="10">
        <f t="shared" si="54"/>
        <v>0.16461451032392502</v>
      </c>
      <c r="CN66" s="10">
        <f t="shared" si="59"/>
        <v>0.63912543153049473</v>
      </c>
      <c r="CO66" s="10">
        <f t="shared" si="60"/>
        <v>0.65748299319727888</v>
      </c>
      <c r="CP66" s="10">
        <f t="shared" si="61"/>
        <v>0.30241657077100115</v>
      </c>
      <c r="CQ66" s="10">
        <f t="shared" si="55"/>
        <v>0.22176870748299318</v>
      </c>
      <c r="CR66" s="10" t="str">
        <f t="shared" si="63"/>
        <v>NA</v>
      </c>
      <c r="CS66" s="10">
        <f t="shared" si="62"/>
        <v>0.37598561350117576</v>
      </c>
    </row>
    <row r="67" spans="1:97" ht="25" customHeight="1" x14ac:dyDescent="0.2">
      <c r="A67" s="44" t="s">
        <v>182</v>
      </c>
      <c r="B67" s="43" t="s">
        <v>276</v>
      </c>
      <c r="C67" s="13" t="s">
        <v>193</v>
      </c>
      <c r="D67" s="13" t="s">
        <v>366</v>
      </c>
      <c r="E67" s="13" t="s">
        <v>94</v>
      </c>
      <c r="F67" s="13" t="s">
        <v>94</v>
      </c>
      <c r="G67" s="13" t="s">
        <v>94</v>
      </c>
      <c r="H67" s="13" t="s">
        <v>94</v>
      </c>
      <c r="I67" s="13" t="s">
        <v>94</v>
      </c>
      <c r="J67" s="13" t="s">
        <v>94</v>
      </c>
      <c r="K67" s="13" t="s">
        <v>94</v>
      </c>
      <c r="L67" s="13" t="s">
        <v>94</v>
      </c>
      <c r="M67" s="13" t="s">
        <v>94</v>
      </c>
      <c r="N67" s="13" t="s">
        <v>94</v>
      </c>
      <c r="O67" s="13" t="s">
        <v>94</v>
      </c>
      <c r="P67" s="13" t="s">
        <v>94</v>
      </c>
      <c r="Q67" s="13" t="s">
        <v>94</v>
      </c>
      <c r="R67" s="13" t="s">
        <v>94</v>
      </c>
      <c r="S67" s="13" t="s">
        <v>94</v>
      </c>
      <c r="T67" s="13" t="s">
        <v>94</v>
      </c>
      <c r="U67" s="13" t="s">
        <v>94</v>
      </c>
      <c r="V67" s="13" t="s">
        <v>94</v>
      </c>
      <c r="W67" s="13" t="s">
        <v>94</v>
      </c>
      <c r="X67" s="13" t="s">
        <v>94</v>
      </c>
      <c r="Y67" s="13" t="s">
        <v>94</v>
      </c>
      <c r="Z67" s="13" t="s">
        <v>94</v>
      </c>
      <c r="AA67" s="13" t="s">
        <v>94</v>
      </c>
      <c r="AB67" s="13" t="s">
        <v>94</v>
      </c>
      <c r="AC67" s="13" t="s">
        <v>95</v>
      </c>
      <c r="AD67" s="13" t="s">
        <v>95</v>
      </c>
      <c r="AE67" s="13" t="s">
        <v>94</v>
      </c>
      <c r="AF67" s="13" t="s">
        <v>95</v>
      </c>
      <c r="AG67" s="13" t="s">
        <v>95</v>
      </c>
      <c r="AH67" s="13" t="s">
        <v>95</v>
      </c>
      <c r="AI67" s="13" t="s">
        <v>96</v>
      </c>
      <c r="AJ67" s="13">
        <v>17.239999999999998</v>
      </c>
      <c r="AK67" s="13">
        <v>1.667</v>
      </c>
      <c r="AL67" s="13" t="s">
        <v>94</v>
      </c>
      <c r="AM67" s="13">
        <v>1.667</v>
      </c>
      <c r="AN67" s="13" t="s">
        <v>94</v>
      </c>
      <c r="AO67" s="13" t="s">
        <v>94</v>
      </c>
      <c r="AP67" s="13" t="s">
        <v>94</v>
      </c>
      <c r="AQ67" s="13" t="s">
        <v>94</v>
      </c>
      <c r="AR67" s="13" t="s">
        <v>94</v>
      </c>
      <c r="AS67" s="13" t="s">
        <v>94</v>
      </c>
      <c r="AT67" s="13" t="s">
        <v>94</v>
      </c>
      <c r="AU67" s="13" t="s">
        <v>94</v>
      </c>
      <c r="AV67" s="13" t="s">
        <v>94</v>
      </c>
      <c r="AW67" s="13" t="s">
        <v>94</v>
      </c>
      <c r="AX67" s="13" t="s">
        <v>94</v>
      </c>
      <c r="AY67" s="13" t="s">
        <v>94</v>
      </c>
      <c r="AZ67" s="13" t="s">
        <v>94</v>
      </c>
      <c r="BA67" s="13" t="s">
        <v>94</v>
      </c>
      <c r="BB67" s="13" t="s">
        <v>94</v>
      </c>
      <c r="BC67" s="13" t="s">
        <v>94</v>
      </c>
      <c r="BD67" s="13" t="s">
        <v>94</v>
      </c>
      <c r="BE67" s="13" t="s">
        <v>94</v>
      </c>
      <c r="BF67" s="10" t="str">
        <f t="shared" si="37"/>
        <v>NA</v>
      </c>
      <c r="BG67" s="10" t="str">
        <f t="shared" si="38"/>
        <v>NA</v>
      </c>
      <c r="BH67" s="11" t="str">
        <f t="shared" ref="BH67:BH77" si="65">IF(E67="NA", "NA", IF(H67="NA","NA",H67/E67))</f>
        <v>NA</v>
      </c>
      <c r="BI67" s="10" t="str">
        <f t="shared" si="39"/>
        <v>NA</v>
      </c>
      <c r="BJ67" s="10" t="str">
        <f t="shared" si="40"/>
        <v>NA</v>
      </c>
      <c r="BK67" s="10" t="str">
        <f t="shared" si="40"/>
        <v>NA</v>
      </c>
      <c r="BL67" s="10" t="str">
        <f t="shared" si="41"/>
        <v>NA</v>
      </c>
      <c r="BM67" s="10" t="str">
        <f t="shared" si="42"/>
        <v>NA</v>
      </c>
      <c r="BN67" s="10" t="str">
        <f t="shared" si="43"/>
        <v>NA</v>
      </c>
      <c r="BO67" s="10" t="str">
        <f t="shared" si="44"/>
        <v>NA</v>
      </c>
      <c r="BP67" s="10" t="str">
        <f t="shared" si="45"/>
        <v>NA</v>
      </c>
      <c r="BQ67" s="10" t="str">
        <f t="shared" si="46"/>
        <v>NA</v>
      </c>
      <c r="BR67" s="10" t="str">
        <f t="shared" si="47"/>
        <v>NA</v>
      </c>
      <c r="BS67" s="10" t="str">
        <f t="shared" si="48"/>
        <v>NA</v>
      </c>
      <c r="BT67" s="10" t="str">
        <f t="shared" si="49"/>
        <v>NA</v>
      </c>
      <c r="BU67" s="10" t="str">
        <f t="shared" si="50"/>
        <v>NA</v>
      </c>
      <c r="BV67" s="10" t="str">
        <f t="shared" si="51"/>
        <v>NA</v>
      </c>
      <c r="BW67" s="10" t="str">
        <f t="shared" si="52"/>
        <v>NA</v>
      </c>
      <c r="BX67" s="10" t="str">
        <f t="shared" si="36"/>
        <v>NA</v>
      </c>
      <c r="BY67" s="13">
        <v>17.239999999999998</v>
      </c>
      <c r="BZ67" s="13">
        <v>1.667</v>
      </c>
      <c r="CA67" s="13" t="s">
        <v>94</v>
      </c>
      <c r="CB67" s="13" t="s">
        <v>94</v>
      </c>
      <c r="CC67" s="9" t="str">
        <f t="shared" si="56"/>
        <v>NA</v>
      </c>
      <c r="CD67" s="12">
        <v>0</v>
      </c>
      <c r="CE67" s="12">
        <v>0</v>
      </c>
      <c r="CF67" s="12">
        <v>0</v>
      </c>
      <c r="CG67" s="12">
        <v>0</v>
      </c>
      <c r="CH67" s="10" t="str">
        <f t="shared" si="57"/>
        <v>NA</v>
      </c>
      <c r="CI67" s="10" t="str">
        <f t="shared" si="64"/>
        <v>NA</v>
      </c>
      <c r="CJ67" s="10" t="str">
        <f t="shared" si="33"/>
        <v>NA</v>
      </c>
      <c r="CK67" s="10" t="str">
        <f t="shared" si="53"/>
        <v>NA</v>
      </c>
      <c r="CL67" s="10" t="str">
        <f t="shared" si="58"/>
        <v>NA</v>
      </c>
      <c r="CM67" s="10" t="str">
        <f t="shared" si="54"/>
        <v>NA</v>
      </c>
      <c r="CN67" s="10" t="str">
        <f t="shared" si="59"/>
        <v>NA</v>
      </c>
      <c r="CO67" s="10" t="str">
        <f t="shared" si="60"/>
        <v>NA</v>
      </c>
      <c r="CP67" s="10" t="str">
        <f t="shared" si="61"/>
        <v>NA</v>
      </c>
      <c r="CQ67" s="10" t="str">
        <f t="shared" si="55"/>
        <v>NA</v>
      </c>
      <c r="CR67" s="10" t="str">
        <f t="shared" si="63"/>
        <v>NA</v>
      </c>
      <c r="CS67" s="10" t="str">
        <f t="shared" si="62"/>
        <v>NA</v>
      </c>
    </row>
    <row r="68" spans="1:97" ht="25" customHeight="1" x14ac:dyDescent="0.2">
      <c r="A68" s="44" t="s">
        <v>182</v>
      </c>
      <c r="B68" s="43" t="s">
        <v>276</v>
      </c>
      <c r="C68" s="13" t="s">
        <v>194</v>
      </c>
      <c r="D68" s="13" t="s">
        <v>459</v>
      </c>
      <c r="E68" s="13">
        <v>456.803</v>
      </c>
      <c r="F68" s="13">
        <v>438.31400000000002</v>
      </c>
      <c r="G68" s="13">
        <v>274.49299999999999</v>
      </c>
      <c r="H68" s="13">
        <v>0</v>
      </c>
      <c r="I68" s="13">
        <v>23.57</v>
      </c>
      <c r="J68" s="13" t="s">
        <v>94</v>
      </c>
      <c r="K68" s="13" t="s">
        <v>94</v>
      </c>
      <c r="L68" s="13">
        <v>4427.18</v>
      </c>
      <c r="M68" s="13" t="s">
        <v>94</v>
      </c>
      <c r="N68" s="13" t="s">
        <v>94</v>
      </c>
      <c r="O68" s="13">
        <v>17.71</v>
      </c>
      <c r="P68" s="13">
        <v>21.75</v>
      </c>
      <c r="Q68" s="13">
        <v>30.64</v>
      </c>
      <c r="R68" s="13">
        <v>212.73</v>
      </c>
      <c r="S68" s="13">
        <v>55.82</v>
      </c>
      <c r="T68" s="13" t="s">
        <v>94</v>
      </c>
      <c r="U68" s="13">
        <v>111.29600000000001</v>
      </c>
      <c r="V68" s="13" t="s">
        <v>94</v>
      </c>
      <c r="W68" s="13" t="s">
        <v>94</v>
      </c>
      <c r="X68" s="13" t="s">
        <v>94</v>
      </c>
      <c r="Y68" s="13">
        <v>14.44</v>
      </c>
      <c r="Z68" s="13">
        <v>55.08</v>
      </c>
      <c r="AA68" s="13">
        <v>30.22</v>
      </c>
      <c r="AB68" s="13" t="s">
        <v>94</v>
      </c>
      <c r="AC68" s="13" t="s">
        <v>95</v>
      </c>
      <c r="AD68" s="13" t="s">
        <v>95</v>
      </c>
      <c r="AE68" s="13" t="s">
        <v>95</v>
      </c>
      <c r="AF68" s="13" t="s">
        <v>95</v>
      </c>
      <c r="AG68" s="13" t="s">
        <v>95</v>
      </c>
      <c r="AH68" s="13" t="s">
        <v>95</v>
      </c>
      <c r="AI68" s="13" t="s">
        <v>94</v>
      </c>
      <c r="AJ68" s="13" t="s">
        <v>94</v>
      </c>
      <c r="AK68" s="13" t="s">
        <v>94</v>
      </c>
      <c r="AL68" s="13" t="s">
        <v>94</v>
      </c>
      <c r="AM68" s="13" t="s">
        <v>94</v>
      </c>
      <c r="AN68" s="13" t="s">
        <v>94</v>
      </c>
      <c r="AO68" s="13" t="s">
        <v>94</v>
      </c>
      <c r="AP68" s="13">
        <v>2309.864</v>
      </c>
      <c r="AQ68" s="13">
        <v>82.850999999999999</v>
      </c>
      <c r="AR68" s="13">
        <v>767.9</v>
      </c>
      <c r="AS68" s="13">
        <v>995.01</v>
      </c>
      <c r="AT68" s="13">
        <v>75.03</v>
      </c>
      <c r="AU68" s="13">
        <v>39.79</v>
      </c>
      <c r="AV68" s="13">
        <v>56.85</v>
      </c>
      <c r="AW68" s="13">
        <v>28.641999999999999</v>
      </c>
      <c r="AX68" s="13">
        <v>65.12</v>
      </c>
      <c r="AY68" s="13">
        <v>55.5</v>
      </c>
      <c r="AZ68" s="13">
        <v>36.502099999999999</v>
      </c>
      <c r="BA68" s="13">
        <v>17.77</v>
      </c>
      <c r="BB68" s="13">
        <v>97.79</v>
      </c>
      <c r="BC68" s="13">
        <v>293.447</v>
      </c>
      <c r="BD68" s="13">
        <v>45.3</v>
      </c>
      <c r="BE68" s="13">
        <v>181.68799999999999</v>
      </c>
      <c r="BF68" s="10">
        <f t="shared" si="37"/>
        <v>0.62624739342115465</v>
      </c>
      <c r="BG68" s="10" t="str">
        <f t="shared" si="38"/>
        <v>NA</v>
      </c>
      <c r="BH68" s="11">
        <f t="shared" si="65"/>
        <v>0</v>
      </c>
      <c r="BI68" s="10">
        <f t="shared" si="39"/>
        <v>3.8769447661245661E-2</v>
      </c>
      <c r="BJ68" s="10">
        <f t="shared" si="40"/>
        <v>4.7613522678266122E-2</v>
      </c>
      <c r="BK68" s="10">
        <f t="shared" si="40"/>
        <v>6.9904223912537589E-2</v>
      </c>
      <c r="BL68" s="10" t="str">
        <f t="shared" si="41"/>
        <v>NA</v>
      </c>
      <c r="BM68" s="10" t="str">
        <f t="shared" si="42"/>
        <v>NA</v>
      </c>
      <c r="BN68" s="10" t="str">
        <f t="shared" si="43"/>
        <v>NA</v>
      </c>
      <c r="BO68" s="10" t="str">
        <f t="shared" si="44"/>
        <v>NA</v>
      </c>
      <c r="BP68" s="10">
        <f t="shared" si="45"/>
        <v>5.3239308092284474E-3</v>
      </c>
      <c r="BQ68" s="10">
        <f t="shared" si="46"/>
        <v>3.9884164707824372E-3</v>
      </c>
      <c r="BR68" s="10">
        <f t="shared" si="47"/>
        <v>0.48533699585228851</v>
      </c>
      <c r="BS68" s="10">
        <f t="shared" si="48"/>
        <v>0.12735162463439451</v>
      </c>
      <c r="BT68" s="10" t="str">
        <f t="shared" si="49"/>
        <v>NA</v>
      </c>
      <c r="BU68" s="10" t="str">
        <f t="shared" si="50"/>
        <v>NA</v>
      </c>
      <c r="BV68" s="10" t="str">
        <f t="shared" si="51"/>
        <v>NA</v>
      </c>
      <c r="BW68" s="10">
        <f t="shared" si="52"/>
        <v>3.2944418841287293E-2</v>
      </c>
      <c r="BX68" s="10" t="str">
        <f t="shared" si="36"/>
        <v>NA</v>
      </c>
      <c r="BY68" s="10" t="s">
        <v>94</v>
      </c>
      <c r="BZ68" s="10" t="s">
        <v>94</v>
      </c>
      <c r="CA68" s="10" t="s">
        <v>94</v>
      </c>
      <c r="CB68" s="13" t="s">
        <v>94</v>
      </c>
      <c r="CC68" s="9" t="s">
        <v>94</v>
      </c>
      <c r="CD68" s="12">
        <v>0</v>
      </c>
      <c r="CE68" s="12">
        <v>0</v>
      </c>
      <c r="CF68" s="12">
        <v>0</v>
      </c>
      <c r="CG68" s="12">
        <v>0</v>
      </c>
      <c r="CH68" s="10">
        <f t="shared" si="57"/>
        <v>0.5948730303424925</v>
      </c>
      <c r="CI68" s="10">
        <f t="shared" si="64"/>
        <v>0.10789295481182445</v>
      </c>
      <c r="CJ68" s="10">
        <f t="shared" si="33"/>
        <v>0.33244381487394925</v>
      </c>
      <c r="CK68" s="10">
        <f t="shared" si="53"/>
        <v>0.430765620833088</v>
      </c>
      <c r="CL68" s="10">
        <f t="shared" si="58"/>
        <v>0.86791949886711983</v>
      </c>
      <c r="CM68" s="10">
        <f t="shared" si="54"/>
        <v>0.17117865274666105</v>
      </c>
      <c r="CN68" s="10">
        <f t="shared" si="59"/>
        <v>0.75769692123150745</v>
      </c>
      <c r="CO68" s="10">
        <f t="shared" si="60"/>
        <v>0.56053593366093357</v>
      </c>
      <c r="CP68" s="10">
        <f t="shared" si="61"/>
        <v>0.38174063707850192</v>
      </c>
      <c r="CQ68" s="10">
        <f t="shared" si="55"/>
        <v>0.27288083538083535</v>
      </c>
      <c r="CR68" s="10">
        <f t="shared" si="63"/>
        <v>0.33324586722644978</v>
      </c>
      <c r="CS68" s="10">
        <f t="shared" si="62"/>
        <v>0.24932851921976135</v>
      </c>
    </row>
    <row r="69" spans="1:97" ht="25" customHeight="1" x14ac:dyDescent="0.2">
      <c r="A69" s="44" t="s">
        <v>182</v>
      </c>
      <c r="B69" s="43" t="s">
        <v>276</v>
      </c>
      <c r="C69" s="13" t="s">
        <v>195</v>
      </c>
      <c r="D69" s="13" t="s">
        <v>459</v>
      </c>
      <c r="E69" s="13">
        <v>522.53099999999995</v>
      </c>
      <c r="F69" s="13">
        <v>494.49299999999999</v>
      </c>
      <c r="G69" s="13">
        <v>328.76299999999998</v>
      </c>
      <c r="H69" s="13">
        <v>0</v>
      </c>
      <c r="I69" s="13">
        <v>31.4</v>
      </c>
      <c r="J69" s="13" t="s">
        <v>94</v>
      </c>
      <c r="K69" s="13" t="s">
        <v>94</v>
      </c>
      <c r="L69" s="13">
        <v>482.08</v>
      </c>
      <c r="M69" s="13" t="s">
        <v>94</v>
      </c>
      <c r="N69" s="13">
        <v>22.8</v>
      </c>
      <c r="O69" s="13">
        <v>26.9</v>
      </c>
      <c r="P69" s="13" t="s">
        <v>94</v>
      </c>
      <c r="Q69" s="13" t="s">
        <v>94</v>
      </c>
      <c r="R69" s="13">
        <v>260.31</v>
      </c>
      <c r="S69" s="13">
        <v>48.76</v>
      </c>
      <c r="T69" s="13" t="s">
        <v>94</v>
      </c>
      <c r="U69" s="13">
        <v>110.11</v>
      </c>
      <c r="V69" s="13">
        <v>84.9</v>
      </c>
      <c r="W69" s="13">
        <v>32.74</v>
      </c>
      <c r="X69" s="13" t="s">
        <v>94</v>
      </c>
      <c r="Y69" s="13" t="s">
        <v>94</v>
      </c>
      <c r="Z69" s="13" t="s">
        <v>94</v>
      </c>
      <c r="AA69" s="13" t="s">
        <v>94</v>
      </c>
      <c r="AB69" s="13">
        <v>54.22</v>
      </c>
      <c r="AC69" s="13" t="s">
        <v>95</v>
      </c>
      <c r="AD69" s="13" t="s">
        <v>94</v>
      </c>
      <c r="AE69" s="13" t="s">
        <v>94</v>
      </c>
      <c r="AF69" s="13" t="s">
        <v>94</v>
      </c>
      <c r="AG69" s="13" t="s">
        <v>95</v>
      </c>
      <c r="AH69" s="13" t="s">
        <v>94</v>
      </c>
      <c r="AI69" s="13" t="s">
        <v>94</v>
      </c>
      <c r="AJ69" s="13" t="s">
        <v>94</v>
      </c>
      <c r="AK69" s="13" t="s">
        <v>94</v>
      </c>
      <c r="AL69" s="13" t="s">
        <v>94</v>
      </c>
      <c r="AM69" s="13" t="s">
        <v>94</v>
      </c>
      <c r="AN69" s="13" t="s">
        <v>94</v>
      </c>
      <c r="AO69" s="13" t="s">
        <v>94</v>
      </c>
      <c r="AP69" s="13">
        <v>2392.7139999999999</v>
      </c>
      <c r="AQ69" s="13">
        <v>81.283000000000001</v>
      </c>
      <c r="AR69" s="13">
        <v>734.8</v>
      </c>
      <c r="AS69" s="13">
        <v>1081.52</v>
      </c>
      <c r="AT69" s="13">
        <v>78.67</v>
      </c>
      <c r="AU69" s="13">
        <v>46.41</v>
      </c>
      <c r="AV69" s="13">
        <v>59.2</v>
      </c>
      <c r="AW69" s="13">
        <v>26.355</v>
      </c>
      <c r="AX69" s="13">
        <v>65.521000000000001</v>
      </c>
      <c r="AY69" s="13">
        <v>22.96</v>
      </c>
      <c r="AZ69" s="13">
        <v>35.22</v>
      </c>
      <c r="BA69" s="13">
        <v>19.739999999999998</v>
      </c>
      <c r="BB69" s="13">
        <v>100.79</v>
      </c>
      <c r="BC69" s="13">
        <v>276.99</v>
      </c>
      <c r="BD69" s="13">
        <v>59.56</v>
      </c>
      <c r="BE69" s="13">
        <v>182.5</v>
      </c>
      <c r="BF69" s="10">
        <f t="shared" si="37"/>
        <v>0.66484864295348967</v>
      </c>
      <c r="BG69" s="10" t="str">
        <f t="shared" si="38"/>
        <v>NA</v>
      </c>
      <c r="BH69" s="11">
        <f t="shared" si="65"/>
        <v>0</v>
      </c>
      <c r="BI69" s="10">
        <f t="shared" si="39"/>
        <v>5.1480199260905093E-2</v>
      </c>
      <c r="BJ69" s="10" t="str">
        <f t="shared" si="40"/>
        <v>NA</v>
      </c>
      <c r="BK69" s="10" t="str">
        <f t="shared" si="40"/>
        <v>NA</v>
      </c>
      <c r="BL69" s="10" t="str">
        <f t="shared" si="41"/>
        <v>NA</v>
      </c>
      <c r="BM69" s="10" t="str">
        <f t="shared" si="42"/>
        <v>NA</v>
      </c>
      <c r="BN69" s="10">
        <f t="shared" si="43"/>
        <v>4.7295054762694994E-2</v>
      </c>
      <c r="BO69" s="10" t="str">
        <f t="shared" si="44"/>
        <v>NA</v>
      </c>
      <c r="BP69" s="10">
        <f t="shared" si="45"/>
        <v>6.5134417524062391E-2</v>
      </c>
      <c r="BQ69" s="10" t="str">
        <f t="shared" si="46"/>
        <v>NA</v>
      </c>
      <c r="BR69" s="10">
        <f t="shared" si="47"/>
        <v>0.52641796749397873</v>
      </c>
      <c r="BS69" s="10">
        <f t="shared" si="48"/>
        <v>9.8606047001676467E-2</v>
      </c>
      <c r="BT69" s="10">
        <f t="shared" si="49"/>
        <v>0.61946476833498709</v>
      </c>
      <c r="BU69" s="10" t="str">
        <f t="shared" si="50"/>
        <v>NA</v>
      </c>
      <c r="BV69" s="10">
        <f t="shared" si="51"/>
        <v>6.6209228442060869E-2</v>
      </c>
      <c r="BW69" s="10" t="str">
        <f t="shared" si="52"/>
        <v>NA</v>
      </c>
      <c r="BX69" s="10">
        <f t="shared" si="36"/>
        <v>0.1096476593197477</v>
      </c>
      <c r="BY69" s="13" t="s">
        <v>94</v>
      </c>
      <c r="BZ69" s="13" t="s">
        <v>94</v>
      </c>
      <c r="CA69" s="13" t="s">
        <v>94</v>
      </c>
      <c r="CB69" s="13" t="s">
        <v>94</v>
      </c>
      <c r="CC69" s="13" t="s">
        <v>94</v>
      </c>
      <c r="CD69" s="12">
        <v>0</v>
      </c>
      <c r="CE69" s="12">
        <v>0</v>
      </c>
      <c r="CF69" s="12" t="s">
        <v>94</v>
      </c>
      <c r="CG69" s="12">
        <v>0</v>
      </c>
      <c r="CH69" s="10">
        <f t="shared" si="57"/>
        <v>0.71112003266194879</v>
      </c>
      <c r="CI69" s="10">
        <f t="shared" si="64"/>
        <v>0.1106192161132281</v>
      </c>
      <c r="CJ69" s="10">
        <f t="shared" si="33"/>
        <v>0.30709896795020214</v>
      </c>
      <c r="CK69" s="10">
        <f t="shared" si="53"/>
        <v>0.45200554683927957</v>
      </c>
      <c r="CL69" s="10">
        <f t="shared" si="58"/>
        <v>0.83285877717045886</v>
      </c>
      <c r="CM69" s="10">
        <f t="shared" si="54"/>
        <v>0.15909224195286889</v>
      </c>
      <c r="CN69" s="10">
        <f t="shared" si="59"/>
        <v>0.75251048684377786</v>
      </c>
      <c r="CO69" s="10">
        <f t="shared" si="60"/>
        <v>0.53753758337021718</v>
      </c>
      <c r="CP69" s="10">
        <f t="shared" si="61"/>
        <v>0.3350069912291852</v>
      </c>
      <c r="CQ69" s="10">
        <f t="shared" si="55"/>
        <v>0.3012774530303261</v>
      </c>
      <c r="CR69" s="10">
        <f t="shared" si="63"/>
        <v>0.36387595220044044</v>
      </c>
      <c r="CS69" s="10">
        <f t="shared" si="62"/>
        <v>0.32635616438356163</v>
      </c>
    </row>
    <row r="70" spans="1:97" ht="25" customHeight="1" x14ac:dyDescent="0.2">
      <c r="A70" s="44" t="s">
        <v>182</v>
      </c>
      <c r="B70" s="43" t="s">
        <v>276</v>
      </c>
      <c r="C70" s="13" t="s">
        <v>196</v>
      </c>
      <c r="D70" s="13" t="s">
        <v>459</v>
      </c>
      <c r="E70" s="13">
        <v>497.25</v>
      </c>
      <c r="F70" s="13">
        <v>464.82</v>
      </c>
      <c r="G70" s="13">
        <v>304.38</v>
      </c>
      <c r="H70" s="13">
        <v>0</v>
      </c>
      <c r="I70" s="13">
        <v>28.73</v>
      </c>
      <c r="J70" s="13" t="s">
        <v>94</v>
      </c>
      <c r="K70" s="13">
        <v>258.39</v>
      </c>
      <c r="L70" s="13">
        <v>455.16</v>
      </c>
      <c r="M70" s="13">
        <v>197.84</v>
      </c>
      <c r="N70" s="13">
        <v>23.75</v>
      </c>
      <c r="O70" s="13">
        <v>26.92</v>
      </c>
      <c r="P70" s="13">
        <v>31.04</v>
      </c>
      <c r="Q70" s="13">
        <v>33.01</v>
      </c>
      <c r="R70" s="13">
        <v>232.92</v>
      </c>
      <c r="S70" s="13">
        <v>43.6</v>
      </c>
      <c r="T70" s="13" t="s">
        <v>94</v>
      </c>
      <c r="U70" s="13">
        <v>99.07</v>
      </c>
      <c r="V70" s="13">
        <v>69.180000000000007</v>
      </c>
      <c r="W70" s="13">
        <v>34.46</v>
      </c>
      <c r="X70" s="13">
        <v>-4.3099999999999996</v>
      </c>
      <c r="Y70" s="13" t="s">
        <v>94</v>
      </c>
      <c r="Z70" s="13" t="s">
        <v>94</v>
      </c>
      <c r="AA70" s="13" t="s">
        <v>94</v>
      </c>
      <c r="AB70" s="13">
        <v>64.83</v>
      </c>
      <c r="AC70" s="13" t="s">
        <v>95</v>
      </c>
      <c r="AD70" s="13" t="s">
        <v>95</v>
      </c>
      <c r="AE70" s="13" t="s">
        <v>95</v>
      </c>
      <c r="AF70" s="13" t="s">
        <v>95</v>
      </c>
      <c r="AG70" s="13" t="s">
        <v>95</v>
      </c>
      <c r="AH70" s="13" t="s">
        <v>95</v>
      </c>
      <c r="AI70" s="13" t="s">
        <v>96</v>
      </c>
      <c r="AJ70" s="13">
        <v>9.56</v>
      </c>
      <c r="AK70" s="13">
        <v>1.843</v>
      </c>
      <c r="AL70" s="13">
        <v>1.534</v>
      </c>
      <c r="AM70" s="13">
        <v>1.774</v>
      </c>
      <c r="AN70" s="13" t="s">
        <v>94</v>
      </c>
      <c r="AO70" s="13" t="s">
        <v>94</v>
      </c>
      <c r="AP70" s="13" t="s">
        <v>94</v>
      </c>
      <c r="AQ70" s="13" t="s">
        <v>94</v>
      </c>
      <c r="AR70" s="13" t="s">
        <v>94</v>
      </c>
      <c r="AS70" s="13" t="s">
        <v>94</v>
      </c>
      <c r="AT70" s="13" t="s">
        <v>94</v>
      </c>
      <c r="AU70" s="13" t="s">
        <v>94</v>
      </c>
      <c r="AV70" s="13" t="s">
        <v>94</v>
      </c>
      <c r="AW70" s="13" t="s">
        <v>94</v>
      </c>
      <c r="AX70" s="13" t="s">
        <v>94</v>
      </c>
      <c r="AY70" s="13" t="s">
        <v>94</v>
      </c>
      <c r="AZ70" s="13" t="s">
        <v>94</v>
      </c>
      <c r="BA70" s="13" t="s">
        <v>94</v>
      </c>
      <c r="BB70" s="13" t="s">
        <v>94</v>
      </c>
      <c r="BC70" s="13" t="s">
        <v>94</v>
      </c>
      <c r="BD70" s="13" t="s">
        <v>94</v>
      </c>
      <c r="BE70" s="13" t="s">
        <v>94</v>
      </c>
      <c r="BF70" s="10">
        <f t="shared" si="37"/>
        <v>0.65483412934038987</v>
      </c>
      <c r="BG70" s="10" t="str">
        <f t="shared" si="38"/>
        <v>NA</v>
      </c>
      <c r="BH70" s="11">
        <f t="shared" si="65"/>
        <v>0</v>
      </c>
      <c r="BI70" s="10">
        <f t="shared" si="39"/>
        <v>5.4137757667169432E-2</v>
      </c>
      <c r="BJ70" s="10">
        <f t="shared" si="40"/>
        <v>6.2423328305681244E-2</v>
      </c>
      <c r="BK70" s="10">
        <f t="shared" si="40"/>
        <v>7.1016737661890622E-2</v>
      </c>
      <c r="BL70" s="10" t="str">
        <f t="shared" si="41"/>
        <v>NA</v>
      </c>
      <c r="BM70" s="10">
        <f t="shared" si="42"/>
        <v>0.51963800904977375</v>
      </c>
      <c r="BN70" s="10">
        <f t="shared" si="43"/>
        <v>5.217945337903155E-2</v>
      </c>
      <c r="BO70" s="10">
        <f t="shared" si="44"/>
        <v>0.12004650222401941</v>
      </c>
      <c r="BP70" s="10">
        <f t="shared" si="45"/>
        <v>6.3120660866508471E-2</v>
      </c>
      <c r="BQ70" s="10" t="str">
        <f t="shared" si="46"/>
        <v>NA</v>
      </c>
      <c r="BR70" s="10">
        <f t="shared" si="47"/>
        <v>0.50109719891570925</v>
      </c>
      <c r="BS70" s="10">
        <f t="shared" si="48"/>
        <v>9.3799750441030935E-2</v>
      </c>
      <c r="BT70" s="10">
        <f t="shared" si="49"/>
        <v>0.56857812052674439</v>
      </c>
      <c r="BU70" s="10">
        <f t="shared" si="50"/>
        <v>-9.2724065229551223E-3</v>
      </c>
      <c r="BV70" s="10">
        <f t="shared" si="51"/>
        <v>7.4136224775181794E-2</v>
      </c>
      <c r="BW70" s="10" t="str">
        <f t="shared" si="52"/>
        <v>NA</v>
      </c>
      <c r="BX70" s="10">
        <f t="shared" si="36"/>
        <v>0.13947334452045954</v>
      </c>
      <c r="BY70" s="13">
        <v>9.56</v>
      </c>
      <c r="BZ70" s="13">
        <v>1.774</v>
      </c>
      <c r="CA70" s="13" t="s">
        <v>94</v>
      </c>
      <c r="CB70" s="13" t="s">
        <v>94</v>
      </c>
      <c r="CC70" s="9">
        <f>IF(AK70="NA", "NA",IF(AL70="NA", "NA", AK70/AL70))</f>
        <v>1.2014341590612776</v>
      </c>
      <c r="CD70" s="12">
        <v>0</v>
      </c>
      <c r="CE70" s="12">
        <v>0</v>
      </c>
      <c r="CF70" s="12">
        <v>0</v>
      </c>
      <c r="CG70" s="12">
        <v>0</v>
      </c>
      <c r="CH70" s="10" t="str">
        <f t="shared" si="57"/>
        <v>NA</v>
      </c>
      <c r="CI70" s="10" t="str">
        <f t="shared" si="64"/>
        <v>NA</v>
      </c>
      <c r="CJ70" s="10" t="str">
        <f t="shared" si="33"/>
        <v>NA</v>
      </c>
      <c r="CK70" s="10" t="str">
        <f t="shared" si="53"/>
        <v>NA</v>
      </c>
      <c r="CL70" s="10" t="str">
        <f t="shared" si="58"/>
        <v>NA</v>
      </c>
      <c r="CM70" s="10" t="str">
        <f t="shared" si="54"/>
        <v>NA</v>
      </c>
      <c r="CN70" s="10" t="str">
        <f t="shared" si="59"/>
        <v>NA</v>
      </c>
      <c r="CO70" s="10" t="str">
        <f t="shared" si="60"/>
        <v>NA</v>
      </c>
      <c r="CP70" s="10" t="str">
        <f t="shared" si="61"/>
        <v>NA</v>
      </c>
      <c r="CQ70" s="10" t="str">
        <f t="shared" si="55"/>
        <v>NA</v>
      </c>
      <c r="CR70" s="10" t="str">
        <f t="shared" si="63"/>
        <v>NA</v>
      </c>
      <c r="CS70" s="10" t="str">
        <f t="shared" si="62"/>
        <v>NA</v>
      </c>
    </row>
    <row r="71" spans="1:97" ht="25" customHeight="1" x14ac:dyDescent="0.2">
      <c r="A71" s="44" t="s">
        <v>182</v>
      </c>
      <c r="B71" s="43" t="s">
        <v>276</v>
      </c>
      <c r="C71" s="13" t="s">
        <v>197</v>
      </c>
      <c r="D71" s="13" t="s">
        <v>366</v>
      </c>
      <c r="E71" s="13">
        <v>263.97399999999999</v>
      </c>
      <c r="F71" s="13">
        <v>245.691</v>
      </c>
      <c r="G71" s="13">
        <v>162.31200000000001</v>
      </c>
      <c r="H71" s="13" t="s">
        <v>94</v>
      </c>
      <c r="I71" s="13">
        <v>17.88</v>
      </c>
      <c r="J71" s="13" t="s">
        <v>94</v>
      </c>
      <c r="K71" s="13">
        <v>146.23099999999999</v>
      </c>
      <c r="L71" s="13">
        <v>247.62100000000001</v>
      </c>
      <c r="M71" s="13">
        <v>102.84</v>
      </c>
      <c r="N71" s="13">
        <v>12.17</v>
      </c>
      <c r="O71" s="13" t="s">
        <v>94</v>
      </c>
      <c r="P71" s="13" t="s">
        <v>94</v>
      </c>
      <c r="Q71" s="13">
        <v>14.22</v>
      </c>
      <c r="R71" s="13">
        <v>126.77</v>
      </c>
      <c r="S71" s="13">
        <v>28.716000000000001</v>
      </c>
      <c r="T71" s="13" t="s">
        <v>94</v>
      </c>
      <c r="U71" s="13">
        <v>56.28</v>
      </c>
      <c r="V71" s="13">
        <v>39.03</v>
      </c>
      <c r="W71" s="13" t="s">
        <v>94</v>
      </c>
      <c r="X71" s="13" t="s">
        <v>94</v>
      </c>
      <c r="Y71" s="13" t="s">
        <v>94</v>
      </c>
      <c r="Z71" s="13" t="s">
        <v>94</v>
      </c>
      <c r="AA71" s="13" t="s">
        <v>94</v>
      </c>
      <c r="AB71" s="13">
        <v>25.46</v>
      </c>
      <c r="AC71" s="13" t="s">
        <v>94</v>
      </c>
      <c r="AD71" s="13" t="s">
        <v>95</v>
      </c>
      <c r="AE71" s="13" t="s">
        <v>95</v>
      </c>
      <c r="AF71" s="13" t="s">
        <v>95</v>
      </c>
      <c r="AG71" s="13" t="s">
        <v>95</v>
      </c>
      <c r="AH71" s="13" t="s">
        <v>95</v>
      </c>
      <c r="AI71" s="13" t="s">
        <v>96</v>
      </c>
      <c r="AJ71" s="13">
        <v>6.22</v>
      </c>
      <c r="AK71" s="13">
        <v>2.2599999999999998</v>
      </c>
      <c r="AL71" s="13" t="s">
        <v>94</v>
      </c>
      <c r="AM71" s="13">
        <v>2.0259999999999998</v>
      </c>
      <c r="AN71" s="13" t="s">
        <v>94</v>
      </c>
      <c r="AO71" s="13" t="s">
        <v>94</v>
      </c>
      <c r="AP71" s="13" t="s">
        <v>94</v>
      </c>
      <c r="AQ71" s="13" t="s">
        <v>94</v>
      </c>
      <c r="AR71" s="13" t="s">
        <v>94</v>
      </c>
      <c r="AS71" s="13" t="s">
        <v>94</v>
      </c>
      <c r="AT71" s="13" t="s">
        <v>94</v>
      </c>
      <c r="AU71" s="13" t="s">
        <v>94</v>
      </c>
      <c r="AV71" s="13" t="s">
        <v>94</v>
      </c>
      <c r="AW71" s="13" t="s">
        <v>94</v>
      </c>
      <c r="AX71" s="13" t="s">
        <v>94</v>
      </c>
      <c r="AY71" s="13" t="s">
        <v>94</v>
      </c>
      <c r="AZ71" s="13" t="s">
        <v>94</v>
      </c>
      <c r="BA71" s="13" t="s">
        <v>94</v>
      </c>
      <c r="BB71" s="13" t="s">
        <v>94</v>
      </c>
      <c r="BC71" s="13" t="s">
        <v>94</v>
      </c>
      <c r="BD71" s="13" t="s">
        <v>94</v>
      </c>
      <c r="BE71" s="13" t="s">
        <v>94</v>
      </c>
      <c r="BF71" s="10">
        <f t="shared" si="37"/>
        <v>0.6606346996837491</v>
      </c>
      <c r="BG71" s="10" t="str">
        <f t="shared" si="38"/>
        <v>NA</v>
      </c>
      <c r="BH71" s="11" t="str">
        <f t="shared" si="65"/>
        <v>NA</v>
      </c>
      <c r="BI71" s="10" t="str">
        <f t="shared" si="39"/>
        <v>NA</v>
      </c>
      <c r="BJ71" s="10" t="str">
        <f t="shared" si="40"/>
        <v>NA</v>
      </c>
      <c r="BK71" s="10">
        <f t="shared" si="40"/>
        <v>5.787757793325763E-2</v>
      </c>
      <c r="BL71" s="10" t="str">
        <f t="shared" si="41"/>
        <v>NA</v>
      </c>
      <c r="BM71" s="10">
        <f t="shared" si="42"/>
        <v>0.55395985968315065</v>
      </c>
      <c r="BN71" s="10">
        <f t="shared" si="43"/>
        <v>4.9147689412448861E-2</v>
      </c>
      <c r="BO71" s="10">
        <f t="shared" si="44"/>
        <v>0.11833916763905095</v>
      </c>
      <c r="BP71" s="10">
        <f t="shared" si="45"/>
        <v>7.220712298229956E-2</v>
      </c>
      <c r="BQ71" s="10" t="str">
        <f t="shared" si="46"/>
        <v>NA</v>
      </c>
      <c r="BR71" s="10">
        <f t="shared" si="47"/>
        <v>0.51597331607588393</v>
      </c>
      <c r="BS71" s="10">
        <f t="shared" si="48"/>
        <v>0.11687851813863756</v>
      </c>
      <c r="BT71" s="10">
        <f t="shared" si="49"/>
        <v>0.60935320344180943</v>
      </c>
      <c r="BU71" s="10" t="str">
        <f t="shared" si="50"/>
        <v>NA</v>
      </c>
      <c r="BV71" s="10" t="str">
        <f t="shared" si="51"/>
        <v>NA</v>
      </c>
      <c r="BW71" s="10" t="str">
        <f t="shared" si="52"/>
        <v>NA</v>
      </c>
      <c r="BX71" s="10">
        <f t="shared" si="36"/>
        <v>0.10362609945012231</v>
      </c>
      <c r="BY71" s="13">
        <v>6.22</v>
      </c>
      <c r="BZ71" s="13">
        <v>2.0259999999999998</v>
      </c>
      <c r="CA71" s="13" t="s">
        <v>94</v>
      </c>
      <c r="CB71" s="13" t="s">
        <v>94</v>
      </c>
      <c r="CC71" s="9" t="str">
        <f>IF(AK71="NA", "NA",IF(AL71="NA", "NA", AK71/AL71))</f>
        <v>NA</v>
      </c>
      <c r="CD71" s="12">
        <v>0</v>
      </c>
      <c r="CE71" s="12">
        <v>0</v>
      </c>
      <c r="CF71" s="12">
        <v>0</v>
      </c>
      <c r="CG71" s="12">
        <v>0</v>
      </c>
      <c r="CH71" s="10" t="str">
        <f t="shared" si="57"/>
        <v>NA</v>
      </c>
      <c r="CI71" s="10" t="str">
        <f t="shared" si="64"/>
        <v>NA</v>
      </c>
      <c r="CJ71" s="10" t="str">
        <f t="shared" si="33"/>
        <v>NA</v>
      </c>
      <c r="CK71" s="10" t="str">
        <f t="shared" si="53"/>
        <v>NA</v>
      </c>
      <c r="CL71" s="10" t="str">
        <f t="shared" si="58"/>
        <v>NA</v>
      </c>
      <c r="CM71" s="10" t="str">
        <f t="shared" si="54"/>
        <v>NA</v>
      </c>
      <c r="CN71" s="10" t="str">
        <f t="shared" si="59"/>
        <v>NA</v>
      </c>
      <c r="CO71" s="10" t="str">
        <f t="shared" si="60"/>
        <v>NA</v>
      </c>
      <c r="CP71" s="10" t="str">
        <f t="shared" si="61"/>
        <v>NA</v>
      </c>
      <c r="CQ71" s="10" t="str">
        <f t="shared" si="55"/>
        <v>NA</v>
      </c>
      <c r="CR71" s="10" t="str">
        <f t="shared" si="63"/>
        <v>NA</v>
      </c>
      <c r="CS71" s="10" t="str">
        <f t="shared" si="62"/>
        <v>NA</v>
      </c>
    </row>
    <row r="72" spans="1:97" ht="25" customHeight="1" x14ac:dyDescent="0.2">
      <c r="A72" s="44" t="s">
        <v>182</v>
      </c>
      <c r="B72" s="43" t="s">
        <v>276</v>
      </c>
      <c r="C72" s="13" t="s">
        <v>198</v>
      </c>
      <c r="D72" s="13" t="s">
        <v>459</v>
      </c>
      <c r="E72" s="13">
        <v>407.56</v>
      </c>
      <c r="F72" s="13">
        <v>383.28</v>
      </c>
      <c r="G72" s="13">
        <v>239.88</v>
      </c>
      <c r="H72" s="13">
        <v>0</v>
      </c>
      <c r="I72" s="13">
        <v>20.58</v>
      </c>
      <c r="J72" s="13" t="s">
        <v>94</v>
      </c>
      <c r="K72" s="13">
        <v>226.53</v>
      </c>
      <c r="L72" s="13">
        <v>377.45</v>
      </c>
      <c r="M72" s="13">
        <v>151.9</v>
      </c>
      <c r="N72" s="13">
        <v>22.37</v>
      </c>
      <c r="O72" s="13">
        <v>19.36</v>
      </c>
      <c r="P72" s="13">
        <v>21.63</v>
      </c>
      <c r="Q72" s="13">
        <v>26.75</v>
      </c>
      <c r="R72" s="13">
        <v>203.75</v>
      </c>
      <c r="S72" s="13">
        <v>26.02</v>
      </c>
      <c r="T72" s="13" t="s">
        <v>94</v>
      </c>
      <c r="U72" s="13">
        <v>91.77</v>
      </c>
      <c r="V72" s="13">
        <v>68.739999999999995</v>
      </c>
      <c r="W72" s="13">
        <v>37.479999999999997</v>
      </c>
      <c r="X72" s="13">
        <v>-13.04</v>
      </c>
      <c r="Y72" s="13" t="s">
        <v>94</v>
      </c>
      <c r="Z72" s="13">
        <v>48.85</v>
      </c>
      <c r="AA72" s="13" t="s">
        <v>94</v>
      </c>
      <c r="AB72" s="13">
        <v>47.19</v>
      </c>
      <c r="AC72" s="13" t="s">
        <v>95</v>
      </c>
      <c r="AD72" s="13" t="s">
        <v>95</v>
      </c>
      <c r="AE72" s="13" t="s">
        <v>95</v>
      </c>
      <c r="AF72" s="13" t="s">
        <v>95</v>
      </c>
      <c r="AG72" s="13" t="s">
        <v>95</v>
      </c>
      <c r="AH72" s="13" t="s">
        <v>95</v>
      </c>
      <c r="AI72" s="13" t="s">
        <v>96</v>
      </c>
      <c r="AJ72" s="13">
        <v>9.5419999999999998</v>
      </c>
      <c r="AK72" s="13" t="s">
        <v>94</v>
      </c>
      <c r="AL72" s="13" t="s">
        <v>94</v>
      </c>
      <c r="AM72" s="13">
        <v>1.93</v>
      </c>
      <c r="AN72" s="13" t="s">
        <v>94</v>
      </c>
      <c r="AO72" s="13" t="s">
        <v>94</v>
      </c>
      <c r="AP72" s="13" t="s">
        <v>94</v>
      </c>
      <c r="AQ72" s="13" t="s">
        <v>94</v>
      </c>
      <c r="AR72" s="13" t="s">
        <v>94</v>
      </c>
      <c r="AS72" s="13" t="s">
        <v>94</v>
      </c>
      <c r="AT72" s="13" t="s">
        <v>94</v>
      </c>
      <c r="AU72" s="13" t="s">
        <v>94</v>
      </c>
      <c r="AV72" s="13" t="s">
        <v>94</v>
      </c>
      <c r="AW72" s="13" t="s">
        <v>94</v>
      </c>
      <c r="AX72" s="13" t="s">
        <v>94</v>
      </c>
      <c r="AY72" s="13" t="s">
        <v>94</v>
      </c>
      <c r="AZ72" s="13" t="s">
        <v>94</v>
      </c>
      <c r="BA72" s="13" t="s">
        <v>94</v>
      </c>
      <c r="BB72" s="13" t="s">
        <v>94</v>
      </c>
      <c r="BC72" s="13" t="s">
        <v>94</v>
      </c>
      <c r="BD72" s="13" t="s">
        <v>94</v>
      </c>
      <c r="BE72" s="13" t="s">
        <v>94</v>
      </c>
      <c r="BF72" s="10">
        <f t="shared" si="37"/>
        <v>0.62586098935504075</v>
      </c>
      <c r="BG72" s="10" t="str">
        <f t="shared" si="38"/>
        <v>NA</v>
      </c>
      <c r="BH72" s="11">
        <f t="shared" si="65"/>
        <v>0</v>
      </c>
      <c r="BI72" s="10">
        <f t="shared" si="39"/>
        <v>4.7502208263813912E-2</v>
      </c>
      <c r="BJ72" s="10">
        <f t="shared" si="40"/>
        <v>5.307194032780449E-2</v>
      </c>
      <c r="BK72" s="10">
        <f t="shared" si="40"/>
        <v>6.9792318931329575E-2</v>
      </c>
      <c r="BL72" s="10" t="str">
        <f t="shared" si="41"/>
        <v>NA</v>
      </c>
      <c r="BM72" s="10">
        <f t="shared" si="42"/>
        <v>0.55582000196290116</v>
      </c>
      <c r="BN72" s="10">
        <f t="shared" si="43"/>
        <v>5.926612796396874E-2</v>
      </c>
      <c r="BO72" s="10">
        <f t="shared" si="44"/>
        <v>0.14726793943383806</v>
      </c>
      <c r="BP72" s="10">
        <f t="shared" si="45"/>
        <v>5.4523777983838916E-2</v>
      </c>
      <c r="BQ72" s="10" t="str">
        <f t="shared" si="46"/>
        <v>NA</v>
      </c>
      <c r="BR72" s="10">
        <f t="shared" si="47"/>
        <v>0.53159570027134218</v>
      </c>
      <c r="BS72" s="10">
        <f t="shared" si="48"/>
        <v>6.7887706115633481E-2</v>
      </c>
      <c r="BT72" s="10">
        <f t="shared" si="49"/>
        <v>0.65781809229244637</v>
      </c>
      <c r="BU72" s="10">
        <f t="shared" si="50"/>
        <v>-3.4022124817365898E-2</v>
      </c>
      <c r="BV72" s="10">
        <f t="shared" si="51"/>
        <v>9.7787518263410561E-2</v>
      </c>
      <c r="BW72" s="10" t="str">
        <f t="shared" si="52"/>
        <v>NA</v>
      </c>
      <c r="BX72" s="10">
        <f t="shared" si="36"/>
        <v>0.12312147777082029</v>
      </c>
      <c r="BY72" s="13">
        <v>9.5419999999999998</v>
      </c>
      <c r="BZ72" s="13">
        <v>1.93</v>
      </c>
      <c r="CA72" s="13" t="s">
        <v>94</v>
      </c>
      <c r="CB72" s="13" t="s">
        <v>94</v>
      </c>
      <c r="CC72" s="9" t="str">
        <f>IF(AK72="NA", "NA",IF(AL72="NA", "NA", AK72/AL72))</f>
        <v>NA</v>
      </c>
      <c r="CD72" s="12">
        <v>0</v>
      </c>
      <c r="CE72" s="12">
        <v>0</v>
      </c>
      <c r="CF72" s="12">
        <v>0</v>
      </c>
      <c r="CG72" s="12">
        <v>1</v>
      </c>
      <c r="CH72" s="10" t="str">
        <f t="shared" si="57"/>
        <v>NA</v>
      </c>
      <c r="CI72" s="10" t="str">
        <f t="shared" si="64"/>
        <v>NA</v>
      </c>
      <c r="CJ72" s="10" t="str">
        <f t="shared" ref="CJ72:CJ77" si="66">IF(AP72="NA","NA", IF(AR72="NA","NA",AR72/AP72))</f>
        <v>NA</v>
      </c>
      <c r="CK72" s="10" t="str">
        <f t="shared" si="53"/>
        <v>NA</v>
      </c>
      <c r="CL72" s="10" t="str">
        <f t="shared" si="58"/>
        <v>NA</v>
      </c>
      <c r="CM72" s="10" t="str">
        <f t="shared" si="54"/>
        <v>NA</v>
      </c>
      <c r="CN72" s="10" t="str">
        <f t="shared" si="59"/>
        <v>NA</v>
      </c>
      <c r="CO72" s="10" t="str">
        <f t="shared" si="60"/>
        <v>NA</v>
      </c>
      <c r="CP72" s="10" t="str">
        <f t="shared" si="61"/>
        <v>NA</v>
      </c>
      <c r="CQ72" s="10" t="str">
        <f t="shared" si="55"/>
        <v>NA</v>
      </c>
      <c r="CR72" s="10" t="str">
        <f t="shared" si="63"/>
        <v>NA</v>
      </c>
      <c r="CS72" s="10" t="str">
        <f t="shared" si="62"/>
        <v>NA</v>
      </c>
    </row>
    <row r="73" spans="1:97" ht="26" customHeight="1" x14ac:dyDescent="0.2">
      <c r="A73" s="44" t="s">
        <v>182</v>
      </c>
      <c r="B73" s="43" t="s">
        <v>199</v>
      </c>
      <c r="C73" s="13" t="s">
        <v>200</v>
      </c>
      <c r="D73" s="13" t="s">
        <v>2842</v>
      </c>
      <c r="E73" s="13">
        <v>238.93700000000001</v>
      </c>
      <c r="F73" s="13">
        <v>224.16</v>
      </c>
      <c r="G73" s="13">
        <v>152.32599999999999</v>
      </c>
      <c r="H73" s="13">
        <v>0</v>
      </c>
      <c r="I73" s="13">
        <v>14.96</v>
      </c>
      <c r="J73" s="13" t="s">
        <v>94</v>
      </c>
      <c r="K73" s="13">
        <v>157.61099999999999</v>
      </c>
      <c r="L73" s="13">
        <v>217.25</v>
      </c>
      <c r="M73" s="13">
        <v>59.872999999999998</v>
      </c>
      <c r="N73" s="13">
        <v>9.3000000000000007</v>
      </c>
      <c r="O73" s="13">
        <v>6.86</v>
      </c>
      <c r="P73" s="13">
        <v>9.65</v>
      </c>
      <c r="Q73" s="13">
        <v>9.99</v>
      </c>
      <c r="R73" s="13">
        <v>122.46</v>
      </c>
      <c r="S73" s="13">
        <v>22.492000000000001</v>
      </c>
      <c r="T73" s="13" t="s">
        <v>94</v>
      </c>
      <c r="U73" s="13">
        <v>54.55</v>
      </c>
      <c r="V73" s="13">
        <v>43.5</v>
      </c>
      <c r="W73" s="13">
        <v>21.695</v>
      </c>
      <c r="X73" s="13">
        <v>8.99</v>
      </c>
      <c r="Y73" s="13" t="s">
        <v>94</v>
      </c>
      <c r="Z73" s="13">
        <v>27.03</v>
      </c>
      <c r="AA73" s="13">
        <v>17.64</v>
      </c>
      <c r="AB73" s="13">
        <v>17.510000000000002</v>
      </c>
      <c r="AC73" s="13" t="s">
        <v>95</v>
      </c>
      <c r="AD73" s="13" t="s">
        <v>95</v>
      </c>
      <c r="AE73" s="13" t="s">
        <v>146</v>
      </c>
      <c r="AF73" s="13" t="s">
        <v>95</v>
      </c>
      <c r="AG73" s="13" t="s">
        <v>95</v>
      </c>
      <c r="AH73" s="13" t="s">
        <v>95</v>
      </c>
      <c r="AI73" s="13" t="s">
        <v>94</v>
      </c>
      <c r="AJ73" s="13">
        <v>3.06</v>
      </c>
      <c r="AK73" s="13">
        <v>1.98</v>
      </c>
      <c r="AL73" s="13">
        <v>1.67</v>
      </c>
      <c r="AM73" s="13">
        <v>1.91</v>
      </c>
      <c r="AN73" s="13" t="s">
        <v>94</v>
      </c>
      <c r="AO73" s="13" t="s">
        <v>94</v>
      </c>
      <c r="AP73" s="13" t="s">
        <v>94</v>
      </c>
      <c r="AQ73" s="13" t="s">
        <v>94</v>
      </c>
      <c r="AR73" s="13" t="s">
        <v>94</v>
      </c>
      <c r="AS73" s="13" t="s">
        <v>94</v>
      </c>
      <c r="AT73" s="13">
        <v>26.271000000000001</v>
      </c>
      <c r="AU73" s="13">
        <v>15.238</v>
      </c>
      <c r="AV73" s="13">
        <v>21.7</v>
      </c>
      <c r="AW73" s="13" t="s">
        <v>94</v>
      </c>
      <c r="AX73" s="13">
        <v>19</v>
      </c>
      <c r="AY73" s="13">
        <v>8.1999999999999993</v>
      </c>
      <c r="AZ73" s="13">
        <v>14</v>
      </c>
      <c r="BA73" s="13">
        <v>5.89</v>
      </c>
      <c r="BB73" s="13" t="s">
        <v>94</v>
      </c>
      <c r="BC73" s="13" t="s">
        <v>94</v>
      </c>
      <c r="BD73" s="13">
        <v>19.61</v>
      </c>
      <c r="BE73" s="13">
        <v>54.48</v>
      </c>
      <c r="BF73" s="10">
        <f t="shared" si="37"/>
        <v>0.67954139900071375</v>
      </c>
      <c r="BG73" s="10" t="str">
        <f t="shared" si="38"/>
        <v>NA</v>
      </c>
      <c r="BH73" s="11">
        <f t="shared" si="65"/>
        <v>0</v>
      </c>
      <c r="BI73" s="10">
        <f t="shared" si="39"/>
        <v>2.8710496909227119E-2</v>
      </c>
      <c r="BJ73" s="10">
        <f t="shared" si="40"/>
        <v>4.0387215039947771E-2</v>
      </c>
      <c r="BK73" s="10">
        <f t="shared" si="40"/>
        <v>4.456638115631692E-2</v>
      </c>
      <c r="BL73" s="10" t="str">
        <f t="shared" si="41"/>
        <v>NA</v>
      </c>
      <c r="BM73" s="10">
        <f t="shared" si="42"/>
        <v>0.6596341294985707</v>
      </c>
      <c r="BN73" s="10">
        <f t="shared" si="43"/>
        <v>4.2807825086306102E-2</v>
      </c>
      <c r="BO73" s="10">
        <f t="shared" si="44"/>
        <v>0.15532877924941127</v>
      </c>
      <c r="BP73" s="10">
        <f t="shared" si="45"/>
        <v>6.8860759493670889E-2</v>
      </c>
      <c r="BQ73" s="10">
        <f t="shared" si="46"/>
        <v>4.1758781502522074E-3</v>
      </c>
      <c r="BR73" s="10">
        <f t="shared" si="47"/>
        <v>0.54630620985010703</v>
      </c>
      <c r="BS73" s="10">
        <f t="shared" si="48"/>
        <v>0.10033904354032834</v>
      </c>
      <c r="BT73" s="10">
        <f t="shared" si="49"/>
        <v>0.68708324340756421</v>
      </c>
      <c r="BU73" s="10">
        <f t="shared" si="50"/>
        <v>4.010528194147038E-2</v>
      </c>
      <c r="BV73" s="10">
        <f t="shared" si="51"/>
        <v>9.6783547466095646E-2</v>
      </c>
      <c r="BW73" s="10" t="str">
        <f t="shared" si="52"/>
        <v>NA</v>
      </c>
      <c r="BX73" s="10">
        <f t="shared" si="36"/>
        <v>7.8113847251962895E-2</v>
      </c>
      <c r="BY73" s="13">
        <v>3.1</v>
      </c>
      <c r="BZ73" s="13">
        <v>1.9</v>
      </c>
      <c r="CA73" s="13" t="s">
        <v>94</v>
      </c>
      <c r="CB73" s="13" t="s">
        <v>94</v>
      </c>
      <c r="CC73" s="9">
        <f>IF(AK73="NA", "NA",IF(AL73="NA", "NA", AK73/AL73))</f>
        <v>1.1856287425149701</v>
      </c>
      <c r="CD73" s="12">
        <v>0</v>
      </c>
      <c r="CE73" s="12">
        <v>0</v>
      </c>
      <c r="CF73" s="12">
        <v>0</v>
      </c>
      <c r="CG73" s="12">
        <v>0</v>
      </c>
      <c r="CH73" s="10" t="str">
        <f t="shared" si="57"/>
        <v>NA</v>
      </c>
      <c r="CI73" s="10" t="str">
        <f t="shared" si="64"/>
        <v>NA</v>
      </c>
      <c r="CJ73" s="10" t="str">
        <f t="shared" si="66"/>
        <v>NA</v>
      </c>
      <c r="CK73" s="10" t="str">
        <f t="shared" si="53"/>
        <v>NA</v>
      </c>
      <c r="CL73" s="10">
        <f t="shared" si="58"/>
        <v>0.72323093905827718</v>
      </c>
      <c r="CM73" s="10">
        <f t="shared" si="54"/>
        <v>0.11719753747323342</v>
      </c>
      <c r="CN73" s="10">
        <f t="shared" si="59"/>
        <v>0.82600586197708492</v>
      </c>
      <c r="CO73" s="10">
        <f t="shared" si="60"/>
        <v>0.73684210526315785</v>
      </c>
      <c r="CP73" s="10" t="str">
        <f>IF(AT73="NA","NA", IF(AW73="NA","NA",AW73/AT73))</f>
        <v>NA</v>
      </c>
      <c r="CQ73" s="10">
        <f t="shared" si="55"/>
        <v>0.31</v>
      </c>
      <c r="CR73" s="10" t="str">
        <f t="shared" si="63"/>
        <v>NA</v>
      </c>
      <c r="CS73" s="10">
        <f t="shared" si="62"/>
        <v>0.35994860499265785</v>
      </c>
    </row>
    <row r="74" spans="1:97" ht="25" customHeight="1" x14ac:dyDescent="0.2">
      <c r="A74" s="44" t="s">
        <v>182</v>
      </c>
      <c r="B74" s="43" t="s">
        <v>199</v>
      </c>
      <c r="C74" s="13" t="s">
        <v>201</v>
      </c>
      <c r="D74" s="13" t="s">
        <v>2841</v>
      </c>
      <c r="E74" s="13" t="s">
        <v>94</v>
      </c>
      <c r="F74" s="13">
        <v>247.34800000000001</v>
      </c>
      <c r="G74" s="13">
        <v>179.44300000000001</v>
      </c>
      <c r="H74" s="13" t="s">
        <v>94</v>
      </c>
      <c r="I74" s="13" t="s">
        <v>94</v>
      </c>
      <c r="J74" s="13" t="s">
        <v>94</v>
      </c>
      <c r="K74" s="13" t="s">
        <v>94</v>
      </c>
      <c r="L74" s="13" t="s">
        <v>94</v>
      </c>
      <c r="M74" s="13" t="s">
        <v>94</v>
      </c>
      <c r="N74" s="13" t="s">
        <v>94</v>
      </c>
      <c r="O74" s="13" t="s">
        <v>94</v>
      </c>
      <c r="P74" s="13" t="s">
        <v>94</v>
      </c>
      <c r="Q74" s="13">
        <v>12.712999999999999</v>
      </c>
      <c r="R74" s="13">
        <v>154.86000000000001</v>
      </c>
      <c r="S74" s="13">
        <v>19.22</v>
      </c>
      <c r="T74" s="13" t="s">
        <v>94</v>
      </c>
      <c r="U74" s="13">
        <v>52.19</v>
      </c>
      <c r="V74" s="13">
        <v>37.65</v>
      </c>
      <c r="W74" s="13">
        <v>21.63</v>
      </c>
      <c r="X74" s="13">
        <v>-2.34</v>
      </c>
      <c r="Y74" s="13" t="s">
        <v>94</v>
      </c>
      <c r="Z74" s="13">
        <v>27.08</v>
      </c>
      <c r="AA74" s="13" t="s">
        <v>94</v>
      </c>
      <c r="AB74" s="13">
        <v>17.2</v>
      </c>
      <c r="AC74" s="13" t="s">
        <v>94</v>
      </c>
      <c r="AD74" s="13" t="s">
        <v>95</v>
      </c>
      <c r="AE74" s="13" t="s">
        <v>94</v>
      </c>
      <c r="AF74" s="13" t="s">
        <v>95</v>
      </c>
      <c r="AG74" s="13" t="s">
        <v>95</v>
      </c>
      <c r="AH74" s="13" t="s">
        <v>95</v>
      </c>
      <c r="AI74" s="13" t="s">
        <v>94</v>
      </c>
      <c r="AJ74" s="13">
        <v>7.1360000000000001</v>
      </c>
      <c r="AK74" s="13">
        <v>2.61</v>
      </c>
      <c r="AL74" s="13">
        <v>1.609</v>
      </c>
      <c r="AM74" s="13">
        <v>2.8</v>
      </c>
      <c r="AN74" s="13" t="s">
        <v>94</v>
      </c>
      <c r="AO74" s="13" t="s">
        <v>94</v>
      </c>
      <c r="AP74" s="13" t="s">
        <v>94</v>
      </c>
      <c r="AQ74" s="13" t="s">
        <v>94</v>
      </c>
      <c r="AR74" s="13" t="s">
        <v>94</v>
      </c>
      <c r="AS74" s="13" t="s">
        <v>94</v>
      </c>
      <c r="AT74" s="13" t="s">
        <v>94</v>
      </c>
      <c r="AU74" s="13" t="s">
        <v>94</v>
      </c>
      <c r="AV74" s="13" t="s">
        <v>94</v>
      </c>
      <c r="AW74" s="13" t="s">
        <v>94</v>
      </c>
      <c r="AX74" s="13" t="s">
        <v>94</v>
      </c>
      <c r="AY74" s="13" t="s">
        <v>94</v>
      </c>
      <c r="AZ74" s="13" t="s">
        <v>94</v>
      </c>
      <c r="BA74" s="13" t="s">
        <v>94</v>
      </c>
      <c r="BB74" s="13" t="s">
        <v>94</v>
      </c>
      <c r="BC74" s="13" t="s">
        <v>94</v>
      </c>
      <c r="BD74" s="13" t="s">
        <v>94</v>
      </c>
      <c r="BE74" s="13" t="s">
        <v>94</v>
      </c>
      <c r="BF74" s="10">
        <f t="shared" si="37"/>
        <v>0.72546776201950292</v>
      </c>
      <c r="BG74" s="10" t="str">
        <f t="shared" si="38"/>
        <v>NA</v>
      </c>
      <c r="BH74" s="11" t="str">
        <f t="shared" si="65"/>
        <v>NA</v>
      </c>
      <c r="BI74" s="10" t="str">
        <f t="shared" si="39"/>
        <v>NA</v>
      </c>
      <c r="BJ74" s="10" t="str">
        <f t="shared" si="40"/>
        <v>NA</v>
      </c>
      <c r="BK74" s="10">
        <f t="shared" si="40"/>
        <v>5.1397221728091587E-2</v>
      </c>
      <c r="BL74" s="10" t="str">
        <f t="shared" si="41"/>
        <v>NA</v>
      </c>
      <c r="BM74" s="10" t="str">
        <f t="shared" si="42"/>
        <v>NA</v>
      </c>
      <c r="BN74" s="10" t="str">
        <f t="shared" si="43"/>
        <v>NA</v>
      </c>
      <c r="BO74" s="10" t="str">
        <f t="shared" si="44"/>
        <v>NA</v>
      </c>
      <c r="BP74" s="10" t="str">
        <f t="shared" si="45"/>
        <v>NA</v>
      </c>
      <c r="BQ74" s="10" t="str">
        <f t="shared" si="46"/>
        <v>NA</v>
      </c>
      <c r="BR74" s="10">
        <f t="shared" si="47"/>
        <v>0.62608147225770983</v>
      </c>
      <c r="BS74" s="10">
        <f t="shared" si="48"/>
        <v>7.7704287077316164E-2</v>
      </c>
      <c r="BT74" s="10">
        <f t="shared" si="49"/>
        <v>0.57053358830171874</v>
      </c>
      <c r="BU74" s="10">
        <f t="shared" si="50"/>
        <v>-9.4603554506201785E-3</v>
      </c>
      <c r="BV74" s="10">
        <f t="shared" si="51"/>
        <v>8.7447644614065997E-2</v>
      </c>
      <c r="BW74" s="10" t="str">
        <f t="shared" si="52"/>
        <v>NA</v>
      </c>
      <c r="BX74" s="10">
        <f t="shared" si="36"/>
        <v>6.9537655449003019E-2</v>
      </c>
      <c r="BY74" s="13">
        <v>7.1</v>
      </c>
      <c r="BZ74" s="13">
        <v>2.8</v>
      </c>
      <c r="CA74" s="13" t="s">
        <v>94</v>
      </c>
      <c r="CB74" s="13" t="s">
        <v>94</v>
      </c>
      <c r="CC74" s="9">
        <f>IF(AK74="NA", "NA",IF(AL74="NA", "NA", AK74/AL74))</f>
        <v>1.6221255438160347</v>
      </c>
      <c r="CD74" s="12">
        <v>0</v>
      </c>
      <c r="CE74" s="12">
        <v>0</v>
      </c>
      <c r="CF74" s="12" t="s">
        <v>94</v>
      </c>
      <c r="CG74" s="12" t="s">
        <v>94</v>
      </c>
      <c r="CH74" s="10" t="str">
        <f>IF(AR74="NA", "NA", IF(E74="NA", "NA", E74/AR74))</f>
        <v>NA</v>
      </c>
      <c r="CI74" s="10" t="str">
        <f t="shared" si="64"/>
        <v>NA</v>
      </c>
      <c r="CJ74" s="10" t="str">
        <f t="shared" si="66"/>
        <v>NA</v>
      </c>
      <c r="CK74" s="10" t="str">
        <f t="shared" si="53"/>
        <v>NA</v>
      </c>
      <c r="CL74" s="10" t="str">
        <f t="shared" si="58"/>
        <v>NA</v>
      </c>
      <c r="CM74" s="10" t="str">
        <f t="shared" si="54"/>
        <v>NA</v>
      </c>
      <c r="CN74" s="10" t="str">
        <f t="shared" si="59"/>
        <v>NA</v>
      </c>
      <c r="CO74" s="10" t="str">
        <f t="shared" si="60"/>
        <v>NA</v>
      </c>
      <c r="CP74" s="10" t="str">
        <f t="shared" si="61"/>
        <v>NA</v>
      </c>
      <c r="CQ74" s="10" t="str">
        <f t="shared" si="55"/>
        <v>NA</v>
      </c>
      <c r="CR74" s="10" t="str">
        <f t="shared" si="63"/>
        <v>NA</v>
      </c>
      <c r="CS74" s="10" t="str">
        <f t="shared" si="62"/>
        <v>NA</v>
      </c>
    </row>
    <row r="75" spans="1:97" ht="25" customHeight="1" x14ac:dyDescent="0.2">
      <c r="A75" s="44" t="s">
        <v>182</v>
      </c>
      <c r="B75" s="43" t="s">
        <v>199</v>
      </c>
      <c r="C75" s="13" t="s">
        <v>202</v>
      </c>
      <c r="D75" s="13" t="s">
        <v>2842</v>
      </c>
      <c r="E75" s="13">
        <v>223.51</v>
      </c>
      <c r="F75" s="13">
        <v>218.042</v>
      </c>
      <c r="G75" s="13" t="s">
        <v>94</v>
      </c>
      <c r="H75" s="13" t="s">
        <v>94</v>
      </c>
      <c r="I75" s="13" t="s">
        <v>94</v>
      </c>
      <c r="J75" s="13" t="s">
        <v>94</v>
      </c>
      <c r="K75" s="13" t="s">
        <v>94</v>
      </c>
      <c r="L75" s="13" t="s">
        <v>94</v>
      </c>
      <c r="M75" s="13" t="s">
        <v>94</v>
      </c>
      <c r="N75" s="13" t="s">
        <v>94</v>
      </c>
      <c r="O75" s="13" t="s">
        <v>94</v>
      </c>
      <c r="P75" s="13" t="s">
        <v>94</v>
      </c>
      <c r="Q75" s="13" t="s">
        <v>94</v>
      </c>
      <c r="R75" s="13" t="s">
        <v>94</v>
      </c>
      <c r="S75" s="13" t="s">
        <v>94</v>
      </c>
      <c r="T75" s="13" t="s">
        <v>94</v>
      </c>
      <c r="U75" s="13" t="s">
        <v>94</v>
      </c>
      <c r="V75" s="13" t="s">
        <v>94</v>
      </c>
      <c r="W75" s="13" t="s">
        <v>94</v>
      </c>
      <c r="X75" s="13" t="s">
        <v>94</v>
      </c>
      <c r="Y75" s="13" t="s">
        <v>94</v>
      </c>
      <c r="Z75" s="13" t="s">
        <v>94</v>
      </c>
      <c r="AA75" s="13" t="s">
        <v>94</v>
      </c>
      <c r="AB75" s="13" t="s">
        <v>94</v>
      </c>
      <c r="AC75" s="13" t="s">
        <v>94</v>
      </c>
      <c r="AD75" s="13" t="s">
        <v>95</v>
      </c>
      <c r="AE75" s="13" t="s">
        <v>94</v>
      </c>
      <c r="AF75" s="13" t="s">
        <v>95</v>
      </c>
      <c r="AG75" s="13" t="s">
        <v>95</v>
      </c>
      <c r="AH75" s="13" t="s">
        <v>94</v>
      </c>
      <c r="AI75" s="13" t="s">
        <v>94</v>
      </c>
      <c r="AJ75" s="13" t="s">
        <v>94</v>
      </c>
      <c r="AK75" s="13" t="s">
        <v>94</v>
      </c>
      <c r="AL75" s="13" t="s">
        <v>94</v>
      </c>
      <c r="AM75" s="13" t="s">
        <v>94</v>
      </c>
      <c r="AN75" s="13" t="s">
        <v>94</v>
      </c>
      <c r="AO75" s="13" t="s">
        <v>94</v>
      </c>
      <c r="AP75" s="13">
        <v>939.26</v>
      </c>
      <c r="AQ75" s="13">
        <v>30.62</v>
      </c>
      <c r="AR75" s="13">
        <v>294.8</v>
      </c>
      <c r="AS75" s="13">
        <v>400.13</v>
      </c>
      <c r="AT75" s="13">
        <v>24.9</v>
      </c>
      <c r="AU75" s="13">
        <v>13.88</v>
      </c>
      <c r="AV75" s="11">
        <v>23</v>
      </c>
      <c r="AW75" s="11">
        <v>10.07</v>
      </c>
      <c r="AX75" s="13">
        <v>20.87</v>
      </c>
      <c r="AY75" s="13">
        <v>8.06</v>
      </c>
      <c r="AZ75" s="13">
        <v>15.35</v>
      </c>
      <c r="BA75" s="13">
        <v>6.68</v>
      </c>
      <c r="BB75" s="13" t="s">
        <v>94</v>
      </c>
      <c r="BC75" s="13" t="s">
        <v>94</v>
      </c>
      <c r="BD75" s="13" t="s">
        <v>94</v>
      </c>
      <c r="BE75" s="13" t="s">
        <v>94</v>
      </c>
      <c r="BF75" s="10" t="str">
        <f t="shared" si="37"/>
        <v>NA</v>
      </c>
      <c r="BG75" s="10" t="str">
        <f t="shared" si="38"/>
        <v>NA</v>
      </c>
      <c r="BH75" s="11" t="str">
        <f t="shared" si="65"/>
        <v>NA</v>
      </c>
      <c r="BI75" s="10" t="str">
        <f t="shared" si="39"/>
        <v>NA</v>
      </c>
      <c r="BJ75" s="10" t="str">
        <f t="shared" si="40"/>
        <v>NA</v>
      </c>
      <c r="BK75" s="10" t="str">
        <f t="shared" si="40"/>
        <v>NA</v>
      </c>
      <c r="BL75" s="10" t="str">
        <f t="shared" si="41"/>
        <v>NA</v>
      </c>
      <c r="BM75" s="10" t="str">
        <f t="shared" si="42"/>
        <v>NA</v>
      </c>
      <c r="BN75" s="10" t="str">
        <f t="shared" si="43"/>
        <v>NA</v>
      </c>
      <c r="BO75" s="10" t="str">
        <f t="shared" si="44"/>
        <v>NA</v>
      </c>
      <c r="BP75" s="10" t="str">
        <f t="shared" si="45"/>
        <v>NA</v>
      </c>
      <c r="BQ75" s="10" t="str">
        <f t="shared" si="46"/>
        <v>NA</v>
      </c>
      <c r="BR75" s="10" t="str">
        <f t="shared" si="47"/>
        <v>NA</v>
      </c>
      <c r="BS75" s="10" t="str">
        <f t="shared" si="48"/>
        <v>NA</v>
      </c>
      <c r="BT75" s="10" t="str">
        <f t="shared" si="49"/>
        <v>NA</v>
      </c>
      <c r="BU75" s="10" t="str">
        <f t="shared" si="50"/>
        <v>NA</v>
      </c>
      <c r="BV75" s="10" t="str">
        <f t="shared" si="51"/>
        <v>NA</v>
      </c>
      <c r="BW75" s="10" t="str">
        <f t="shared" si="52"/>
        <v>NA</v>
      </c>
      <c r="BX75" s="10" t="str">
        <f t="shared" si="36"/>
        <v>NA</v>
      </c>
      <c r="BY75" s="10" t="str">
        <f>IF(G75="NA", "NA",IF(AC75="NA", "NA", AC75/G75))</f>
        <v>NA</v>
      </c>
      <c r="BZ75" s="10" t="str">
        <f>IF(H75="NA", "NA",IF(AD75="NA", "NA", AD75/H75))</f>
        <v>NA</v>
      </c>
      <c r="CA75" s="10" t="str">
        <f>IF(I75="NA", "NA",IF(AE75="NA", "NA", AE75/I75))</f>
        <v>NA</v>
      </c>
      <c r="CB75" s="10" t="str">
        <f>IF(J75="NA", "NA",IF(AF75="NA", "NA", AF75/J75))</f>
        <v>NA</v>
      </c>
      <c r="CC75" s="10" t="str">
        <f>IF(K75="NA", "NA",IF(AG75="NA", "NA", AG75/K75))</f>
        <v>NA</v>
      </c>
      <c r="CD75" s="12" t="s">
        <v>94</v>
      </c>
      <c r="CE75" s="12">
        <v>0</v>
      </c>
      <c r="CF75" s="12">
        <v>0</v>
      </c>
      <c r="CG75" s="12" t="s">
        <v>94</v>
      </c>
      <c r="CH75" s="10">
        <f t="shared" si="57"/>
        <v>0.75817503392130248</v>
      </c>
      <c r="CI75" s="10">
        <f t="shared" si="64"/>
        <v>0.10386702849389416</v>
      </c>
      <c r="CJ75" s="10">
        <f t="shared" si="66"/>
        <v>0.31386410578540552</v>
      </c>
      <c r="CK75" s="10">
        <f t="shared" si="53"/>
        <v>0.4260055788599536</v>
      </c>
      <c r="CL75" s="10">
        <f t="shared" si="58"/>
        <v>0.83815261044176714</v>
      </c>
      <c r="CM75" s="10">
        <f t="shared" si="54"/>
        <v>0.1141981820016327</v>
      </c>
      <c r="CN75" s="10">
        <f t="shared" si="59"/>
        <v>0.92369477911646591</v>
      </c>
      <c r="CO75" s="10">
        <f t="shared" si="60"/>
        <v>0.73550551030186861</v>
      </c>
      <c r="CP75" s="10">
        <f t="shared" si="61"/>
        <v>0.40441767068273093</v>
      </c>
      <c r="CQ75" s="10">
        <f t="shared" si="55"/>
        <v>0.32007666506947768</v>
      </c>
      <c r="CR75" s="10" t="str">
        <f t="shared" si="63"/>
        <v>NA</v>
      </c>
      <c r="CS75" s="10" t="str">
        <f t="shared" si="62"/>
        <v>NA</v>
      </c>
    </row>
    <row r="76" spans="1:97" ht="25" customHeight="1" x14ac:dyDescent="0.2">
      <c r="A76" s="44" t="s">
        <v>182</v>
      </c>
      <c r="B76" s="43" t="s">
        <v>203</v>
      </c>
      <c r="C76" s="13" t="s">
        <v>2852</v>
      </c>
      <c r="D76" s="13" t="s">
        <v>459</v>
      </c>
      <c r="E76" s="13">
        <v>510.29</v>
      </c>
      <c r="F76" s="13">
        <v>490.14</v>
      </c>
      <c r="G76" s="13">
        <v>311.58999999999997</v>
      </c>
      <c r="H76" s="13">
        <v>0</v>
      </c>
      <c r="I76" s="13">
        <v>23.75</v>
      </c>
      <c r="J76" s="13" t="s">
        <v>94</v>
      </c>
      <c r="K76" s="13">
        <v>289.74</v>
      </c>
      <c r="L76" s="13">
        <v>477.02</v>
      </c>
      <c r="M76" s="13">
        <v>235.15</v>
      </c>
      <c r="N76" s="13">
        <v>21.9</v>
      </c>
      <c r="O76" s="13">
        <v>21.82</v>
      </c>
      <c r="P76" s="13">
        <v>28.07</v>
      </c>
      <c r="Q76" s="13">
        <v>29.39</v>
      </c>
      <c r="R76" s="13">
        <v>247.22</v>
      </c>
      <c r="S76" s="13">
        <v>40.81</v>
      </c>
      <c r="T76" s="13">
        <v>75.38</v>
      </c>
      <c r="U76" s="13">
        <v>112.45</v>
      </c>
      <c r="V76" s="13">
        <v>60.6</v>
      </c>
      <c r="W76" s="13" t="s">
        <v>94</v>
      </c>
      <c r="X76" s="13" t="s">
        <v>94</v>
      </c>
      <c r="Y76" s="13">
        <v>11.19</v>
      </c>
      <c r="Z76" s="13">
        <v>63.4</v>
      </c>
      <c r="AA76" s="13">
        <v>31.68</v>
      </c>
      <c r="AB76" s="13">
        <v>70.77</v>
      </c>
      <c r="AC76" s="13" t="s">
        <v>95</v>
      </c>
      <c r="AD76" s="13" t="s">
        <v>95</v>
      </c>
      <c r="AE76" s="13" t="s">
        <v>95</v>
      </c>
      <c r="AF76" s="13" t="s">
        <v>95</v>
      </c>
      <c r="AG76" s="13" t="s">
        <v>95</v>
      </c>
      <c r="AH76" s="13" t="s">
        <v>95</v>
      </c>
      <c r="AI76" s="13" t="s">
        <v>96</v>
      </c>
      <c r="AJ76" s="13">
        <v>8.6999999999999993</v>
      </c>
      <c r="AK76" s="13">
        <v>1.79</v>
      </c>
      <c r="AL76" s="13">
        <v>1.94</v>
      </c>
      <c r="AM76" s="13">
        <v>1.74</v>
      </c>
      <c r="AN76" s="13" t="s">
        <v>94</v>
      </c>
      <c r="AO76" s="13" t="s">
        <v>94</v>
      </c>
      <c r="AP76" s="13">
        <v>2673.62</v>
      </c>
      <c r="AQ76" s="13">
        <v>70.238</v>
      </c>
      <c r="AR76" s="13">
        <v>1083.5</v>
      </c>
      <c r="AS76" s="13">
        <v>1210.8399999999999</v>
      </c>
      <c r="AT76" s="13">
        <v>105.55</v>
      </c>
      <c r="AU76" s="13">
        <v>53.55</v>
      </c>
      <c r="AV76" s="13">
        <v>71.75</v>
      </c>
      <c r="AW76" s="13">
        <v>30.49</v>
      </c>
      <c r="AX76" s="13">
        <v>72.47</v>
      </c>
      <c r="AY76" s="13">
        <v>24.68</v>
      </c>
      <c r="AZ76" s="13">
        <v>38.130000000000003</v>
      </c>
      <c r="BA76" s="13">
        <v>16.18</v>
      </c>
      <c r="BB76" s="13">
        <v>119.16</v>
      </c>
      <c r="BC76" s="13">
        <v>386.25</v>
      </c>
      <c r="BD76" s="13">
        <v>53.52</v>
      </c>
      <c r="BE76" s="13">
        <v>189.81</v>
      </c>
      <c r="BF76" s="10">
        <f t="shared" si="37"/>
        <v>0.63571632594768834</v>
      </c>
      <c r="BG76" s="10">
        <f t="shared" si="38"/>
        <v>0.15379279389562164</v>
      </c>
      <c r="BH76" s="11">
        <f t="shared" si="65"/>
        <v>0</v>
      </c>
      <c r="BI76" s="10">
        <f t="shared" si="39"/>
        <v>4.2759999216132001E-2</v>
      </c>
      <c r="BJ76" s="10">
        <f t="shared" si="40"/>
        <v>5.5007936663465873E-2</v>
      </c>
      <c r="BK76" s="10">
        <f t="shared" si="40"/>
        <v>5.9962459705390297E-2</v>
      </c>
      <c r="BL76" s="10" t="str">
        <f t="shared" si="41"/>
        <v>NA</v>
      </c>
      <c r="BM76" s="10">
        <f t="shared" si="42"/>
        <v>0.56779478335848244</v>
      </c>
      <c r="BN76" s="10">
        <f t="shared" si="43"/>
        <v>4.5910024736908306E-2</v>
      </c>
      <c r="BO76" s="10">
        <f t="shared" si="44"/>
        <v>9.3132043376568135E-2</v>
      </c>
      <c r="BP76" s="10">
        <f t="shared" si="45"/>
        <v>4.9788268835688231E-2</v>
      </c>
      <c r="BQ76" s="10">
        <f t="shared" si="46"/>
        <v>3.8566508202346806E-3</v>
      </c>
      <c r="BR76" s="10">
        <f t="shared" si="47"/>
        <v>0.50438650181580769</v>
      </c>
      <c r="BS76" s="10">
        <f t="shared" si="48"/>
        <v>8.326192516423879E-2</v>
      </c>
      <c r="BT76" s="10">
        <f t="shared" si="49"/>
        <v>0.55458910587149979</v>
      </c>
      <c r="BU76" s="10" t="str">
        <f t="shared" si="50"/>
        <v>NA</v>
      </c>
      <c r="BV76" s="10" t="str">
        <f t="shared" si="51"/>
        <v>NA</v>
      </c>
      <c r="BW76" s="10">
        <f t="shared" si="52"/>
        <v>2.28302117762272E-2</v>
      </c>
      <c r="BX76" s="10">
        <f t="shared" si="36"/>
        <v>0.14438731790916881</v>
      </c>
      <c r="BY76" s="13">
        <v>8.6999999999999993</v>
      </c>
      <c r="BZ76" s="13">
        <v>1.74</v>
      </c>
      <c r="CA76" s="13" t="s">
        <v>94</v>
      </c>
      <c r="CB76" s="10" t="str">
        <f>IF(J76="NA", "NA",IF(AF76="NA", "NA", AF76/J76))</f>
        <v>NA</v>
      </c>
      <c r="CC76" s="9">
        <f>IF(AK76="NA", "NA",IF(AL76="NA", "NA", AK76/AL76))</f>
        <v>0.92268041237113407</v>
      </c>
      <c r="CD76" s="12">
        <v>0</v>
      </c>
      <c r="CE76" s="12">
        <v>0</v>
      </c>
      <c r="CF76" s="12">
        <v>0</v>
      </c>
      <c r="CG76" s="12">
        <v>0</v>
      </c>
      <c r="CH76" s="10">
        <f t="shared" si="57"/>
        <v>0.47096446700507616</v>
      </c>
      <c r="CI76" s="10">
        <f>IF(AR76="NA", "NA", IF(AQ76="NA", "NA", AQ76/AR76))</f>
        <v>6.4825103830179975E-2</v>
      </c>
      <c r="CJ76" s="10">
        <f t="shared" si="66"/>
        <v>0.40525579551319935</v>
      </c>
      <c r="CK76" s="10">
        <f t="shared" si="53"/>
        <v>0.45288410469700258</v>
      </c>
      <c r="CL76" s="10">
        <f t="shared" si="58"/>
        <v>0.68659403126480345</v>
      </c>
      <c r="CM76" s="10">
        <f t="shared" si="54"/>
        <v>0.21534663565511894</v>
      </c>
      <c r="CN76" s="10">
        <f t="shared" si="59"/>
        <v>0.67977261961155855</v>
      </c>
      <c r="CO76" s="10">
        <f t="shared" si="60"/>
        <v>0.52614875120739624</v>
      </c>
      <c r="CP76" s="10">
        <f t="shared" si="61"/>
        <v>0.28886783514921838</v>
      </c>
      <c r="CQ76" s="10">
        <f t="shared" si="55"/>
        <v>0.22326479922726644</v>
      </c>
      <c r="CR76" s="10">
        <f t="shared" si="63"/>
        <v>0.30850485436893205</v>
      </c>
      <c r="CS76" s="10">
        <f t="shared" si="62"/>
        <v>0.28196617670301882</v>
      </c>
    </row>
    <row r="77" spans="1:97" ht="25" customHeight="1" x14ac:dyDescent="0.2">
      <c r="A77" s="44" t="s">
        <v>182</v>
      </c>
      <c r="B77" s="43" t="s">
        <v>203</v>
      </c>
      <c r="C77" s="13" t="s">
        <v>204</v>
      </c>
      <c r="D77" s="13" t="s">
        <v>2843</v>
      </c>
      <c r="E77" s="10">
        <v>672.13</v>
      </c>
      <c r="F77" s="13">
        <v>620.91999999999996</v>
      </c>
      <c r="G77" s="13">
        <v>400.26</v>
      </c>
      <c r="H77" s="13">
        <v>0</v>
      </c>
      <c r="I77" s="13">
        <v>32.97</v>
      </c>
      <c r="J77" s="13" t="s">
        <v>94</v>
      </c>
      <c r="K77" s="13">
        <v>356.78</v>
      </c>
      <c r="L77" s="13">
        <v>620.79</v>
      </c>
      <c r="M77" s="13">
        <v>265.37</v>
      </c>
      <c r="N77" s="13">
        <v>29.48</v>
      </c>
      <c r="O77" s="13" t="s">
        <v>94</v>
      </c>
      <c r="P77" s="13">
        <v>37.409999999999997</v>
      </c>
      <c r="Q77" s="13">
        <v>44.06</v>
      </c>
      <c r="R77" s="13">
        <v>337.36</v>
      </c>
      <c r="S77" s="13">
        <v>52.37</v>
      </c>
      <c r="T77" s="13" t="s">
        <v>94</v>
      </c>
      <c r="U77" s="13">
        <v>137.27000000000001</v>
      </c>
      <c r="V77" s="13">
        <v>78.489999999999995</v>
      </c>
      <c r="W77" s="13">
        <v>42.52</v>
      </c>
      <c r="X77" s="13" t="s">
        <v>94</v>
      </c>
      <c r="Y77" s="13">
        <v>16.14</v>
      </c>
      <c r="Z77" s="13">
        <v>81.34</v>
      </c>
      <c r="AA77" s="13">
        <v>54.33</v>
      </c>
      <c r="AB77" s="13">
        <v>85.91</v>
      </c>
      <c r="AC77" s="13" t="s">
        <v>95</v>
      </c>
      <c r="AD77" s="13" t="s">
        <v>95</v>
      </c>
      <c r="AE77" s="13" t="s">
        <v>95</v>
      </c>
      <c r="AF77" s="13" t="s">
        <v>95</v>
      </c>
      <c r="AG77" s="13" t="s">
        <v>95</v>
      </c>
      <c r="AH77" s="13" t="s">
        <v>95</v>
      </c>
      <c r="AI77" s="13" t="s">
        <v>96</v>
      </c>
      <c r="AJ77" s="13">
        <v>9.7520000000000007</v>
      </c>
      <c r="AK77" s="13" t="s">
        <v>94</v>
      </c>
      <c r="AL77" s="13" t="s">
        <v>94</v>
      </c>
      <c r="AM77" s="13">
        <v>1.83</v>
      </c>
      <c r="AN77" s="13" t="s">
        <v>94</v>
      </c>
      <c r="AO77" s="13" t="s">
        <v>94</v>
      </c>
      <c r="AP77" s="13" t="s">
        <v>94</v>
      </c>
      <c r="AQ77" s="13">
        <v>45.84</v>
      </c>
      <c r="AR77" s="13">
        <v>570</v>
      </c>
      <c r="AS77" s="13" t="s">
        <v>94</v>
      </c>
      <c r="AT77" s="13">
        <v>105.91</v>
      </c>
      <c r="AU77" s="13">
        <v>61.61</v>
      </c>
      <c r="AV77" s="13">
        <v>91.18</v>
      </c>
      <c r="AW77" s="13">
        <v>34.161000000000001</v>
      </c>
      <c r="AX77" s="13">
        <v>56.85</v>
      </c>
      <c r="AY77" s="13">
        <v>21.67</v>
      </c>
      <c r="AZ77" s="13">
        <v>36.43</v>
      </c>
      <c r="BA77" s="13">
        <v>15.656000000000001</v>
      </c>
      <c r="BB77" s="13">
        <v>142.691</v>
      </c>
      <c r="BC77" s="13">
        <v>393.81</v>
      </c>
      <c r="BD77" s="13">
        <v>49.222999999999999</v>
      </c>
      <c r="BE77" s="13">
        <v>155.13</v>
      </c>
      <c r="BF77" s="10">
        <f t="shared" si="37"/>
        <v>0.6446241061650454</v>
      </c>
      <c r="BG77" s="10" t="str">
        <f t="shared" si="38"/>
        <v>NA</v>
      </c>
      <c r="BH77" s="11">
        <f t="shared" si="65"/>
        <v>0</v>
      </c>
      <c r="BI77" s="10" t="str">
        <f t="shared" si="39"/>
        <v>NA</v>
      </c>
      <c r="BJ77" s="10">
        <f t="shared" si="40"/>
        <v>5.5658875515153312E-2</v>
      </c>
      <c r="BK77" s="10">
        <f t="shared" si="40"/>
        <v>7.0959221799909822E-2</v>
      </c>
      <c r="BL77" s="10" t="str">
        <f t="shared" si="41"/>
        <v>NA</v>
      </c>
      <c r="BM77" s="10">
        <f t="shared" si="42"/>
        <v>0.53081993066817423</v>
      </c>
      <c r="BN77" s="10">
        <f t="shared" si="43"/>
        <v>4.7487878348555876E-2</v>
      </c>
      <c r="BO77" s="10">
        <f t="shared" si="44"/>
        <v>0.11109017598070618</v>
      </c>
      <c r="BP77" s="10">
        <f t="shared" si="45"/>
        <v>5.31097472575267E-2</v>
      </c>
      <c r="BQ77" s="10">
        <f t="shared" si="46"/>
        <v>4.891108725782343E-3</v>
      </c>
      <c r="BR77" s="10">
        <f t="shared" si="47"/>
        <v>0.54332281131224636</v>
      </c>
      <c r="BS77" s="10">
        <f t="shared" si="48"/>
        <v>8.4342588417187406E-2</v>
      </c>
      <c r="BT77" s="10">
        <f t="shared" si="49"/>
        <v>0.54582718461197399</v>
      </c>
      <c r="BU77" s="10" t="str">
        <f t="shared" si="50"/>
        <v>NA</v>
      </c>
      <c r="BV77" s="10">
        <f t="shared" si="51"/>
        <v>6.8479031115119507E-2</v>
      </c>
      <c r="BW77" s="10">
        <f t="shared" si="52"/>
        <v>2.599368678734781E-2</v>
      </c>
      <c r="BX77" s="10">
        <f t="shared" si="36"/>
        <v>0.13835920891580236</v>
      </c>
      <c r="BY77" s="13">
        <v>9.7520000000000007</v>
      </c>
      <c r="BZ77" s="10">
        <v>1.8</v>
      </c>
      <c r="CA77" s="10" t="s">
        <v>94</v>
      </c>
      <c r="CB77" s="10" t="s">
        <v>94</v>
      </c>
      <c r="CC77" s="10" t="s">
        <v>94</v>
      </c>
      <c r="CD77" s="10">
        <v>0</v>
      </c>
      <c r="CE77" s="10">
        <v>0</v>
      </c>
      <c r="CF77" s="10">
        <v>0</v>
      </c>
      <c r="CG77" s="10">
        <v>1</v>
      </c>
      <c r="CH77" s="10">
        <f t="shared" si="57"/>
        <v>1.1791754385964912</v>
      </c>
      <c r="CI77" s="10">
        <f t="shared" ref="CI77:CI112" si="67">IF(AR77="NA", "NA", IF(AQ77="NA", "NA", AQ77/AR77))</f>
        <v>8.0421052631578949E-2</v>
      </c>
      <c r="CJ77" s="10" t="str">
        <f t="shared" si="66"/>
        <v>NA</v>
      </c>
      <c r="CK77" s="10" t="str">
        <f t="shared" si="53"/>
        <v>NA</v>
      </c>
      <c r="CL77" s="10">
        <f t="shared" si="58"/>
        <v>0.53677650835615143</v>
      </c>
      <c r="CM77" s="10">
        <f t="shared" si="54"/>
        <v>0.17056947754944277</v>
      </c>
      <c r="CN77" s="10">
        <f t="shared" si="59"/>
        <v>0.8609196487583799</v>
      </c>
      <c r="CO77" s="10">
        <f t="shared" si="60"/>
        <v>0.64080914687774848</v>
      </c>
      <c r="CP77" s="10">
        <f t="shared" si="61"/>
        <v>0.32254744594467005</v>
      </c>
      <c r="CQ77" s="10">
        <f t="shared" si="55"/>
        <v>0.27539138082673703</v>
      </c>
      <c r="CR77" s="10">
        <f t="shared" si="63"/>
        <v>0.36233462837408903</v>
      </c>
      <c r="CS77" s="10">
        <f t="shared" si="62"/>
        <v>0.31730161799780832</v>
      </c>
    </row>
    <row r="78" spans="1:97" ht="25" customHeight="1" x14ac:dyDescent="0.2">
      <c r="A78" s="44" t="s">
        <v>182</v>
      </c>
      <c r="B78" s="43" t="s">
        <v>205</v>
      </c>
      <c r="C78" s="18" t="s">
        <v>206</v>
      </c>
      <c r="D78" s="13" t="s">
        <v>463</v>
      </c>
      <c r="E78" s="13">
        <v>445</v>
      </c>
      <c r="F78" s="13">
        <v>426</v>
      </c>
      <c r="G78" s="13">
        <v>292</v>
      </c>
      <c r="H78" s="13">
        <v>0</v>
      </c>
      <c r="I78" s="13">
        <v>22.22</v>
      </c>
      <c r="J78" s="13" t="s">
        <v>94</v>
      </c>
      <c r="K78" s="13" t="s">
        <v>94</v>
      </c>
      <c r="L78" s="13">
        <v>420</v>
      </c>
      <c r="M78" s="13" t="s">
        <v>94</v>
      </c>
      <c r="N78" s="13">
        <v>22.12</v>
      </c>
      <c r="O78" s="13">
        <v>22.37</v>
      </c>
      <c r="P78" s="13">
        <v>26.57</v>
      </c>
      <c r="Q78" s="13">
        <v>23.44</v>
      </c>
      <c r="R78" s="13">
        <v>239.89099999999999</v>
      </c>
      <c r="S78" s="13">
        <v>33.57</v>
      </c>
      <c r="T78" s="13" t="s">
        <v>94</v>
      </c>
      <c r="U78" s="13">
        <v>86.19</v>
      </c>
      <c r="V78" s="13">
        <v>72.67</v>
      </c>
      <c r="W78" s="13">
        <v>30.4</v>
      </c>
      <c r="X78" s="13">
        <v>28.33</v>
      </c>
      <c r="Y78" s="13">
        <v>9.6300000000000008</v>
      </c>
      <c r="Z78" s="13" t="s">
        <v>94</v>
      </c>
      <c r="AA78" s="13" t="s">
        <v>94</v>
      </c>
      <c r="AB78" s="13">
        <v>51.36</v>
      </c>
      <c r="AC78" s="13" t="s">
        <v>95</v>
      </c>
      <c r="AD78" s="13" t="s">
        <v>95</v>
      </c>
      <c r="AE78" s="13" t="s">
        <v>95</v>
      </c>
      <c r="AF78" s="13" t="s">
        <v>95</v>
      </c>
      <c r="AG78" s="13" t="s">
        <v>95</v>
      </c>
      <c r="AH78" s="13" t="s">
        <v>95</v>
      </c>
      <c r="AI78" s="13" t="s">
        <v>96</v>
      </c>
      <c r="AJ78" s="13">
        <v>9.5879999999999992</v>
      </c>
      <c r="AK78" s="13">
        <v>1.88</v>
      </c>
      <c r="AL78" s="13">
        <v>1.62</v>
      </c>
      <c r="AM78" s="13">
        <v>1.8080000000000001</v>
      </c>
      <c r="AN78" s="13" t="s">
        <v>94</v>
      </c>
      <c r="AO78" s="13" t="s">
        <v>94</v>
      </c>
      <c r="AP78" s="13" t="s">
        <v>94</v>
      </c>
      <c r="AQ78" s="13" t="s">
        <v>94</v>
      </c>
      <c r="AR78" s="13" t="s">
        <v>94</v>
      </c>
      <c r="AS78" s="13" t="s">
        <v>94</v>
      </c>
      <c r="AT78" s="13" t="s">
        <v>94</v>
      </c>
      <c r="AU78" s="13" t="s">
        <v>94</v>
      </c>
      <c r="AV78" s="13" t="s">
        <v>94</v>
      </c>
      <c r="AW78" s="13" t="s">
        <v>94</v>
      </c>
      <c r="AX78" s="13" t="s">
        <v>94</v>
      </c>
      <c r="AY78" s="13" t="s">
        <v>94</v>
      </c>
      <c r="AZ78" s="13" t="s">
        <v>94</v>
      </c>
      <c r="BA78" s="13" t="s">
        <v>94</v>
      </c>
      <c r="BB78" s="13" t="s">
        <v>94</v>
      </c>
      <c r="BC78" s="13" t="s">
        <v>94</v>
      </c>
      <c r="BD78" s="13" t="s">
        <v>94</v>
      </c>
      <c r="BE78" s="13" t="s">
        <v>94</v>
      </c>
      <c r="BF78" s="10">
        <f t="shared" si="37"/>
        <v>0.68544600938967137</v>
      </c>
      <c r="BG78" s="10" t="str">
        <f t="shared" si="38"/>
        <v>NA</v>
      </c>
      <c r="BH78" s="11">
        <v>0</v>
      </c>
      <c r="BI78" s="10">
        <f t="shared" si="39"/>
        <v>5.0269662921348317E-2</v>
      </c>
      <c r="BJ78" s="10">
        <f t="shared" si="40"/>
        <v>5.9707865168539327E-2</v>
      </c>
      <c r="BK78" s="10">
        <f t="shared" si="40"/>
        <v>5.502347417840376E-2</v>
      </c>
      <c r="BL78" s="10" t="str">
        <f t="shared" si="41"/>
        <v>NA</v>
      </c>
      <c r="BM78" s="10" t="str">
        <f t="shared" si="42"/>
        <v>NA</v>
      </c>
      <c r="BN78" s="10">
        <f t="shared" si="43"/>
        <v>5.2666666666666667E-2</v>
      </c>
      <c r="BO78" s="10" t="str">
        <f t="shared" si="44"/>
        <v>NA</v>
      </c>
      <c r="BP78" s="10">
        <f t="shared" si="45"/>
        <v>5.2904761904761899E-2</v>
      </c>
      <c r="BQ78" s="10" t="str">
        <f t="shared" si="46"/>
        <v>NA</v>
      </c>
      <c r="BR78" s="10">
        <f t="shared" si="47"/>
        <v>0.56312441314553985</v>
      </c>
      <c r="BS78" s="10">
        <f t="shared" si="48"/>
        <v>7.8802816901408446E-2</v>
      </c>
      <c r="BT78" s="10">
        <f t="shared" si="49"/>
        <v>0.58576691191229402</v>
      </c>
      <c r="BU78" s="10">
        <f t="shared" si="50"/>
        <v>6.6502347417840377E-2</v>
      </c>
      <c r="BV78" s="10">
        <f t="shared" si="51"/>
        <v>7.1361502347417838E-2</v>
      </c>
      <c r="BW78" s="10">
        <f t="shared" si="52"/>
        <v>2.2605633802816903E-2</v>
      </c>
      <c r="BX78" s="10">
        <f t="shared" si="36"/>
        <v>0.12056338028169014</v>
      </c>
      <c r="BY78" s="13">
        <v>9.5879999999999992</v>
      </c>
      <c r="BZ78" s="13">
        <v>1.8080000000000001</v>
      </c>
      <c r="CA78" s="13" t="s">
        <v>94</v>
      </c>
      <c r="CB78" s="13" t="s">
        <v>94</v>
      </c>
      <c r="CC78" s="9">
        <f>IF(AK78="NA", "NA",IF(AL78="NA", "NA", AK78/AL78))</f>
        <v>1.1604938271604937</v>
      </c>
      <c r="CD78" s="12">
        <v>0</v>
      </c>
      <c r="CE78" s="12">
        <v>0</v>
      </c>
      <c r="CF78" s="12">
        <v>0</v>
      </c>
      <c r="CG78" s="12">
        <v>1</v>
      </c>
      <c r="CH78" s="10" t="str">
        <f t="shared" si="57"/>
        <v>NA</v>
      </c>
      <c r="CI78" s="10" t="str">
        <f t="shared" si="67"/>
        <v>NA</v>
      </c>
      <c r="CJ78" s="10" t="str">
        <f>IF(AP78="NA","NA", IF(AR78="NA","NA",AR78/AP78))</f>
        <v>NA</v>
      </c>
      <c r="CK78" s="10" t="str">
        <f t="shared" si="53"/>
        <v>NA</v>
      </c>
      <c r="CL78" s="10" t="str">
        <f t="shared" si="58"/>
        <v>NA</v>
      </c>
      <c r="CM78" s="10" t="str">
        <f t="shared" si="54"/>
        <v>NA</v>
      </c>
      <c r="CN78" s="10" t="str">
        <f t="shared" si="59"/>
        <v>NA</v>
      </c>
      <c r="CO78" s="10" t="str">
        <f t="shared" si="60"/>
        <v>NA</v>
      </c>
      <c r="CP78" s="10" t="str">
        <f t="shared" si="61"/>
        <v>NA</v>
      </c>
      <c r="CQ78" s="10" t="str">
        <f t="shared" si="55"/>
        <v>NA</v>
      </c>
      <c r="CR78" s="10" t="str">
        <f t="shared" si="63"/>
        <v>NA</v>
      </c>
      <c r="CS78" s="10" t="str">
        <f t="shared" si="62"/>
        <v>NA</v>
      </c>
    </row>
    <row r="79" spans="1:97" ht="25" customHeight="1" x14ac:dyDescent="0.2">
      <c r="A79" s="44" t="s">
        <v>182</v>
      </c>
      <c r="B79" s="43" t="s">
        <v>205</v>
      </c>
      <c r="C79" s="13" t="s">
        <v>207</v>
      </c>
      <c r="D79" s="13" t="s">
        <v>2844</v>
      </c>
      <c r="E79" s="10" t="s">
        <v>94</v>
      </c>
      <c r="F79" s="13" t="s">
        <v>94</v>
      </c>
      <c r="G79" s="13" t="s">
        <v>94</v>
      </c>
      <c r="H79" s="13" t="s">
        <v>94</v>
      </c>
      <c r="I79" s="13" t="s">
        <v>94</v>
      </c>
      <c r="J79" s="13" t="s">
        <v>94</v>
      </c>
      <c r="K79" s="13" t="s">
        <v>94</v>
      </c>
      <c r="L79" s="13" t="s">
        <v>94</v>
      </c>
      <c r="M79" s="13" t="s">
        <v>94</v>
      </c>
      <c r="N79" s="13" t="s">
        <v>94</v>
      </c>
      <c r="O79" s="13" t="s">
        <v>94</v>
      </c>
      <c r="P79" s="13" t="s">
        <v>94</v>
      </c>
      <c r="Q79" s="13" t="s">
        <v>94</v>
      </c>
      <c r="R79" s="13" t="s">
        <v>94</v>
      </c>
      <c r="S79" s="13" t="s">
        <v>94</v>
      </c>
      <c r="T79" s="13" t="s">
        <v>94</v>
      </c>
      <c r="U79" s="13" t="s">
        <v>94</v>
      </c>
      <c r="V79" s="13" t="s">
        <v>94</v>
      </c>
      <c r="W79" s="13" t="s">
        <v>94</v>
      </c>
      <c r="X79" s="13" t="s">
        <v>94</v>
      </c>
      <c r="Y79" s="13" t="s">
        <v>94</v>
      </c>
      <c r="Z79" s="13" t="s">
        <v>94</v>
      </c>
      <c r="AA79" s="13" t="s">
        <v>94</v>
      </c>
      <c r="AB79" s="13" t="s">
        <v>94</v>
      </c>
      <c r="AC79" s="13" t="s">
        <v>94</v>
      </c>
      <c r="AD79" s="13" t="s">
        <v>94</v>
      </c>
      <c r="AE79" s="13" t="s">
        <v>94</v>
      </c>
      <c r="AF79" s="13" t="s">
        <v>94</v>
      </c>
      <c r="AG79" s="13" t="s">
        <v>94</v>
      </c>
      <c r="AH79" s="13" t="s">
        <v>94</v>
      </c>
      <c r="AI79" s="13" t="s">
        <v>94</v>
      </c>
      <c r="AJ79" s="13" t="s">
        <v>94</v>
      </c>
      <c r="AK79" s="13" t="s">
        <v>94</v>
      </c>
      <c r="AL79" s="13" t="s">
        <v>94</v>
      </c>
      <c r="AM79" s="13" t="s">
        <v>94</v>
      </c>
      <c r="AN79" s="13" t="s">
        <v>94</v>
      </c>
      <c r="AO79" s="13" t="s">
        <v>94</v>
      </c>
      <c r="AP79" s="13" t="s">
        <v>94</v>
      </c>
      <c r="AQ79" s="13" t="s">
        <v>94</v>
      </c>
      <c r="AR79" s="13" t="s">
        <v>94</v>
      </c>
      <c r="AS79" s="13" t="s">
        <v>94</v>
      </c>
      <c r="AT79" s="13">
        <v>42.32</v>
      </c>
      <c r="AU79" s="13">
        <v>25.22</v>
      </c>
      <c r="AV79" s="13">
        <v>33.06</v>
      </c>
      <c r="AW79" s="13">
        <v>15.516999999999999</v>
      </c>
      <c r="AX79" s="13" t="s">
        <v>94</v>
      </c>
      <c r="AY79" s="13" t="s">
        <v>94</v>
      </c>
      <c r="AZ79" s="13" t="s">
        <v>94</v>
      </c>
      <c r="BA79" s="13" t="s">
        <v>94</v>
      </c>
      <c r="BB79" s="13">
        <v>57.633000000000003</v>
      </c>
      <c r="BC79" s="13">
        <v>178.99</v>
      </c>
      <c r="BD79" s="13" t="s">
        <v>94</v>
      </c>
      <c r="BE79" s="13" t="s">
        <v>94</v>
      </c>
      <c r="BF79" s="10" t="s">
        <v>94</v>
      </c>
      <c r="BG79" s="10" t="s">
        <v>94</v>
      </c>
      <c r="BH79" s="11" t="s">
        <v>94</v>
      </c>
      <c r="BI79" s="10" t="s">
        <v>94</v>
      </c>
      <c r="BJ79" s="10" t="s">
        <v>94</v>
      </c>
      <c r="BK79" s="10" t="s">
        <v>94</v>
      </c>
      <c r="BL79" s="10" t="s">
        <v>94</v>
      </c>
      <c r="BM79" s="10" t="s">
        <v>94</v>
      </c>
      <c r="BN79" s="10" t="s">
        <v>94</v>
      </c>
      <c r="BO79" s="10" t="s">
        <v>94</v>
      </c>
      <c r="BP79" s="10" t="s">
        <v>94</v>
      </c>
      <c r="BQ79" s="10" t="s">
        <v>94</v>
      </c>
      <c r="BR79" s="10" t="s">
        <v>94</v>
      </c>
      <c r="BS79" s="10" t="s">
        <v>94</v>
      </c>
      <c r="BT79" s="10" t="s">
        <v>94</v>
      </c>
      <c r="BU79" s="10" t="s">
        <v>94</v>
      </c>
      <c r="BV79" s="10" t="str">
        <f t="shared" si="51"/>
        <v>NA</v>
      </c>
      <c r="BW79" s="10" t="s">
        <v>94</v>
      </c>
      <c r="BX79" s="10" t="s">
        <v>94</v>
      </c>
      <c r="BY79" s="10" t="s">
        <v>94</v>
      </c>
      <c r="BZ79" s="10" t="s">
        <v>94</v>
      </c>
      <c r="CA79" s="10" t="s">
        <v>94</v>
      </c>
      <c r="CB79" s="10" t="s">
        <v>94</v>
      </c>
      <c r="CC79" s="10" t="s">
        <v>94</v>
      </c>
      <c r="CD79" s="10" t="s">
        <v>94</v>
      </c>
      <c r="CE79" s="10" t="s">
        <v>94</v>
      </c>
      <c r="CF79" s="10" t="s">
        <v>94</v>
      </c>
      <c r="CG79" s="10" t="s">
        <v>94</v>
      </c>
      <c r="CH79" s="10" t="str">
        <f t="shared" si="57"/>
        <v>NA</v>
      </c>
      <c r="CI79" s="10" t="str">
        <f t="shared" si="67"/>
        <v>NA</v>
      </c>
      <c r="CJ79" s="10" t="str">
        <f t="shared" ref="CJ79:CJ84" si="68">IF(AP79="NA","NA", IF(AR79="NA","NA",AR79/AP79))</f>
        <v>NA</v>
      </c>
      <c r="CK79" s="10" t="s">
        <v>94</v>
      </c>
      <c r="CL79" s="10" t="s">
        <v>94</v>
      </c>
      <c r="CM79" s="10" t="s">
        <v>94</v>
      </c>
      <c r="CN79" s="10">
        <f t="shared" si="59"/>
        <v>0.78119092627599251</v>
      </c>
      <c r="CO79" s="10" t="str">
        <f t="shared" si="60"/>
        <v>NA</v>
      </c>
      <c r="CP79" s="10">
        <f t="shared" si="61"/>
        <v>0.36665879017013231</v>
      </c>
      <c r="CQ79" s="10" t="str">
        <f t="shared" si="55"/>
        <v>NA</v>
      </c>
      <c r="CR79" s="10">
        <f t="shared" si="63"/>
        <v>0.32199005531035252</v>
      </c>
      <c r="CS79" s="10" t="str">
        <f t="shared" si="62"/>
        <v>NA</v>
      </c>
    </row>
    <row r="80" spans="1:97" ht="25" customHeight="1" x14ac:dyDescent="0.2">
      <c r="A80" s="44" t="s">
        <v>208</v>
      </c>
      <c r="B80" s="43" t="s">
        <v>209</v>
      </c>
      <c r="C80" s="13" t="s">
        <v>210</v>
      </c>
      <c r="D80" s="13" t="s">
        <v>466</v>
      </c>
      <c r="E80" s="13">
        <v>563.70000000000005</v>
      </c>
      <c r="F80" s="13">
        <v>536.52</v>
      </c>
      <c r="G80" s="13">
        <v>373.92</v>
      </c>
      <c r="H80" s="13">
        <v>0</v>
      </c>
      <c r="I80" s="13">
        <v>34.53</v>
      </c>
      <c r="J80" s="13">
        <v>230.78</v>
      </c>
      <c r="K80" s="13" t="s">
        <v>94</v>
      </c>
      <c r="L80" s="13" t="s">
        <v>94</v>
      </c>
      <c r="M80" s="13" t="s">
        <v>94</v>
      </c>
      <c r="N80" s="13">
        <v>21.91</v>
      </c>
      <c r="O80" s="13">
        <v>21.95</v>
      </c>
      <c r="P80" s="13">
        <v>33.96</v>
      </c>
      <c r="Q80" s="13">
        <v>25</v>
      </c>
      <c r="R80" s="13">
        <v>316.38</v>
      </c>
      <c r="S80" s="13">
        <v>27</v>
      </c>
      <c r="T80" s="13" t="s">
        <v>94</v>
      </c>
      <c r="U80" s="13">
        <v>90.9</v>
      </c>
      <c r="V80" s="13">
        <v>80.900000000000006</v>
      </c>
      <c r="W80" s="13">
        <v>45.36</v>
      </c>
      <c r="X80" s="13" t="s">
        <v>94</v>
      </c>
      <c r="Y80" s="13" t="s">
        <v>94</v>
      </c>
      <c r="Z80" s="13" t="s">
        <v>94</v>
      </c>
      <c r="AA80" s="13" t="s">
        <v>94</v>
      </c>
      <c r="AB80" s="13">
        <v>65.599999999999994</v>
      </c>
      <c r="AC80" s="13" t="s">
        <v>95</v>
      </c>
      <c r="AD80" s="13" t="s">
        <v>95</v>
      </c>
      <c r="AE80" s="13" t="s">
        <v>94</v>
      </c>
      <c r="AF80" s="13" t="s">
        <v>95</v>
      </c>
      <c r="AG80" s="13" t="s">
        <v>95</v>
      </c>
      <c r="AH80" s="13" t="s">
        <v>94</v>
      </c>
      <c r="AI80" s="13" t="s">
        <v>94</v>
      </c>
      <c r="AJ80" s="13" t="s">
        <v>94</v>
      </c>
      <c r="AK80" s="13" t="s">
        <v>94</v>
      </c>
      <c r="AL80" s="13" t="s">
        <v>94</v>
      </c>
      <c r="AM80" s="13" t="s">
        <v>94</v>
      </c>
      <c r="AN80" s="13" t="s">
        <v>94</v>
      </c>
      <c r="AO80" s="13" t="s">
        <v>94</v>
      </c>
      <c r="AP80" s="13" t="s">
        <v>94</v>
      </c>
      <c r="AQ80" s="13" t="s">
        <v>94</v>
      </c>
      <c r="AR80" s="13" t="s">
        <v>94</v>
      </c>
      <c r="AS80" s="13" t="s">
        <v>94</v>
      </c>
      <c r="AT80" s="13">
        <v>80.17</v>
      </c>
      <c r="AU80" s="13">
        <v>36.409999999999997</v>
      </c>
      <c r="AV80" s="13">
        <v>70.59</v>
      </c>
      <c r="AW80" s="13" t="s">
        <v>94</v>
      </c>
      <c r="AX80" s="13" t="s">
        <v>94</v>
      </c>
      <c r="AY80" s="13" t="s">
        <v>94</v>
      </c>
      <c r="AZ80" s="13" t="s">
        <v>94</v>
      </c>
      <c r="BA80" s="13" t="s">
        <v>94</v>
      </c>
      <c r="BB80" s="13" t="s">
        <v>94</v>
      </c>
      <c r="BC80" s="13" t="s">
        <v>94</v>
      </c>
      <c r="BD80" s="13" t="s">
        <v>94</v>
      </c>
      <c r="BE80" s="13" t="s">
        <v>94</v>
      </c>
      <c r="BF80" s="10">
        <f t="shared" ref="BF80:BF112" si="69">IF(F80="NA", "NA", IF(G80="NA", "NA", G80/F80))</f>
        <v>0.69693580854394999</v>
      </c>
      <c r="BG80" s="10" t="str">
        <f t="shared" ref="BG80:BG112" si="70">IF(F80="NA", "NA", IF(T80="NA","NA",T80/F80))</f>
        <v>NA</v>
      </c>
      <c r="BH80" s="11">
        <f t="shared" ref="BH80:BH112" si="71">IF(E80="NA", "NA", IF(H80="NA","NA",H80/E80))</f>
        <v>0</v>
      </c>
      <c r="BI80" s="10">
        <f t="shared" ref="BI80:BI112" si="72">IF(E80="NA", "NA",IF(O80="NA", "NA", O80/E80))</f>
        <v>3.8939152031222279E-2</v>
      </c>
      <c r="BJ80" s="10">
        <f t="shared" ref="BJ80:BK112" si="73">IF(E80="NA", "NA",IF(P80="NA", "NA", P80/E80))</f>
        <v>6.0244811069717935E-2</v>
      </c>
      <c r="BK80" s="10">
        <f t="shared" si="73"/>
        <v>4.6596585402221724E-2</v>
      </c>
      <c r="BL80" s="10">
        <f t="shared" ref="BL80:BL112" si="74">IF(E80="NA", "NA",IF(J80="NA", "NA", J80/E80))</f>
        <v>0.40940216427177573</v>
      </c>
      <c r="BM80" s="10" t="str">
        <f t="shared" ref="BM80:BM112" si="75">IF(E80="NA", "NA",IF(K80="NA", "NA", K80/E80))</f>
        <v>NA</v>
      </c>
      <c r="BN80" s="10" t="str">
        <f t="shared" ref="BN80:BN112" si="76">IF(L80="NA", "NA", IF(N80="NA", "NA", N80/L80))</f>
        <v>NA</v>
      </c>
      <c r="BO80" s="10" t="str">
        <f t="shared" ref="BO80:BO112" si="77">IF(M80="NA", "NA", IF(N80="NA", "NA", N80/M80))</f>
        <v>NA</v>
      </c>
      <c r="BP80" s="10" t="str">
        <f t="shared" ref="BP80:BP112" si="78">IF(I80="NA", "NA", IF(L80="NA", "NA",I80/ L80))</f>
        <v>NA</v>
      </c>
      <c r="BQ80" s="10" t="str">
        <f t="shared" ref="BQ80:BQ112" si="79">IF(E80="NA","NA",IF(Z80="NA","NA",IF(AA80="NA","NA", ((Z80*AA80)/2)/E80^2)))</f>
        <v>NA</v>
      </c>
      <c r="BR80" s="10">
        <f t="shared" ref="BR80:BR112" si="80">IF(F80="NA", "NA",IF(R80="NA", "NA", R80/F80))</f>
        <v>0.58968910758219639</v>
      </c>
      <c r="BS80" s="10">
        <f t="shared" ref="BS80:BS112" si="81">IF(F80="NA", "NA",IF(S80="NA", "NA", S80/F80))</f>
        <v>5.0324312234399468E-2</v>
      </c>
      <c r="BT80" s="10">
        <f t="shared" ref="BT80:BT112" si="82">IF(F80="NA","NA", IF(U80="NA","NA", IF(V80="NA","NA", (((U80+V80)/2)*PI())/F80)))</f>
        <v>0.50298741695251481</v>
      </c>
      <c r="BU80" s="10" t="str">
        <f t="shared" ref="BU80:BU112" si="83">IF(F80="NA", "NA",IF(X80="NA", "NA", X80/F80))</f>
        <v>NA</v>
      </c>
      <c r="BV80" s="10">
        <f t="shared" si="51"/>
        <v>8.4544844553791104E-2</v>
      </c>
      <c r="BW80" s="10" t="str">
        <f t="shared" ref="BW80:BW112" si="84">IF(F80="NA", "NA",IF(Y80="NA", "NA", Y80/F80))</f>
        <v>NA</v>
      </c>
      <c r="BX80" s="10">
        <f t="shared" ref="BX80:BX112" si="85">IF(F80="NA", "NA",IF(AB80="NA", "NA", AB80/F80))</f>
        <v>0.1222694400954298</v>
      </c>
      <c r="BY80" s="13" t="s">
        <v>94</v>
      </c>
      <c r="BZ80" s="13" t="s">
        <v>94</v>
      </c>
      <c r="CA80" s="13" t="s">
        <v>94</v>
      </c>
      <c r="CB80" s="13" t="s">
        <v>94</v>
      </c>
      <c r="CC80" s="9" t="str">
        <f t="shared" ref="CC80:CC88" si="86">IF(AK80="NA", "NA",IF(AL80="NA", "NA", AK80/AL80))</f>
        <v>NA</v>
      </c>
      <c r="CD80" s="12">
        <v>0</v>
      </c>
      <c r="CE80" s="12">
        <v>1</v>
      </c>
      <c r="CF80" s="12">
        <v>0</v>
      </c>
      <c r="CG80" s="12">
        <v>0</v>
      </c>
      <c r="CH80" s="10" t="str">
        <f t="shared" si="57"/>
        <v>NA</v>
      </c>
      <c r="CI80" s="10" t="str">
        <f t="shared" si="67"/>
        <v>NA</v>
      </c>
      <c r="CJ80" s="10" t="str">
        <f t="shared" si="68"/>
        <v>NA</v>
      </c>
      <c r="CK80" s="10" t="str">
        <f t="shared" ref="CK80:CK112" si="87">IF(AP80="NA","NA", IF(AS80="NA","NA",AS80/AP80))</f>
        <v>NA</v>
      </c>
      <c r="CL80" s="10" t="str">
        <f t="shared" ref="CL80:CL112" si="88">IF(AT80="NA", "NA", IF(AX80="NA", "NA", AX80/AT80))</f>
        <v>NA</v>
      </c>
      <c r="CM80" s="10">
        <f t="shared" ref="CM80:CM112" si="89">IF(F80="NA", "NA", IF(AT80="NA", "NA", AT80/F80))</f>
        <v>0.14942593006784463</v>
      </c>
      <c r="CN80" s="10">
        <f t="shared" si="59"/>
        <v>0.88050392915055509</v>
      </c>
      <c r="CO80" s="10" t="str">
        <f t="shared" si="60"/>
        <v>NA</v>
      </c>
      <c r="CP80" s="10" t="str">
        <f t="shared" si="61"/>
        <v>NA</v>
      </c>
      <c r="CQ80" s="10" t="str">
        <f t="shared" si="55"/>
        <v>NA</v>
      </c>
      <c r="CR80" s="10" t="str">
        <f t="shared" si="63"/>
        <v>NA</v>
      </c>
      <c r="CS80" s="10" t="str">
        <f t="shared" si="62"/>
        <v>NA</v>
      </c>
    </row>
    <row r="81" spans="1:97" ht="25" customHeight="1" x14ac:dyDescent="0.2">
      <c r="A81" s="44" t="s">
        <v>208</v>
      </c>
      <c r="B81" s="43" t="s">
        <v>209</v>
      </c>
      <c r="C81" s="13" t="s">
        <v>211</v>
      </c>
      <c r="D81" s="13" t="s">
        <v>466</v>
      </c>
      <c r="E81" s="13">
        <v>632.83000000000004</v>
      </c>
      <c r="F81" s="13">
        <v>612.03</v>
      </c>
      <c r="G81" s="13">
        <v>436.85</v>
      </c>
      <c r="H81" s="13">
        <v>0</v>
      </c>
      <c r="I81" s="13">
        <v>31.11</v>
      </c>
      <c r="J81" s="13" t="s">
        <v>94</v>
      </c>
      <c r="K81" s="13" t="s">
        <v>94</v>
      </c>
      <c r="L81" s="13">
        <v>580.91999999999996</v>
      </c>
      <c r="M81" s="13" t="s">
        <v>94</v>
      </c>
      <c r="N81" s="13">
        <v>21.39</v>
      </c>
      <c r="O81" s="13">
        <v>27.85</v>
      </c>
      <c r="P81" s="13">
        <v>34.35</v>
      </c>
      <c r="Q81" s="13">
        <v>28.69</v>
      </c>
      <c r="R81" s="13">
        <v>373.19</v>
      </c>
      <c r="S81" s="13">
        <v>47.83</v>
      </c>
      <c r="T81" s="13" t="s">
        <v>94</v>
      </c>
      <c r="U81" s="13">
        <v>124.07</v>
      </c>
      <c r="V81" s="13">
        <v>92.92</v>
      </c>
      <c r="W81" s="13">
        <v>38.49</v>
      </c>
      <c r="X81" s="13">
        <v>-8.02</v>
      </c>
      <c r="Y81" s="13">
        <v>13.08</v>
      </c>
      <c r="Z81" s="13">
        <v>64.599999999999994</v>
      </c>
      <c r="AA81" s="13">
        <v>33.22</v>
      </c>
      <c r="AB81" s="13">
        <v>62.53</v>
      </c>
      <c r="AC81" s="13" t="s">
        <v>95</v>
      </c>
      <c r="AD81" s="13" t="s">
        <v>95</v>
      </c>
      <c r="AE81" s="13" t="s">
        <v>95</v>
      </c>
      <c r="AF81" s="13" t="s">
        <v>95</v>
      </c>
      <c r="AG81" s="13" t="s">
        <v>95</v>
      </c>
      <c r="AH81" s="13" t="s">
        <v>95</v>
      </c>
      <c r="AI81" s="13" t="s">
        <v>95</v>
      </c>
      <c r="AJ81" s="13">
        <v>8.0489999999999995</v>
      </c>
      <c r="AK81" s="13" t="s">
        <v>94</v>
      </c>
      <c r="AL81" s="13" t="s">
        <v>94</v>
      </c>
      <c r="AM81" s="13">
        <v>2.1230000000000002</v>
      </c>
      <c r="AN81" s="13" t="s">
        <v>94</v>
      </c>
      <c r="AO81" s="13" t="s">
        <v>94</v>
      </c>
      <c r="AP81" s="13" t="s">
        <v>94</v>
      </c>
      <c r="AQ81" s="13" t="s">
        <v>94</v>
      </c>
      <c r="AR81" s="13" t="s">
        <v>94</v>
      </c>
      <c r="AS81" s="13" t="s">
        <v>94</v>
      </c>
      <c r="AT81" s="13" t="s">
        <v>94</v>
      </c>
      <c r="AU81" s="13" t="s">
        <v>94</v>
      </c>
      <c r="AV81" s="13" t="s">
        <v>94</v>
      </c>
      <c r="AW81" s="13" t="s">
        <v>94</v>
      </c>
      <c r="AX81" s="13" t="s">
        <v>94</v>
      </c>
      <c r="AY81" s="13" t="s">
        <v>94</v>
      </c>
      <c r="AZ81" s="13" t="s">
        <v>94</v>
      </c>
      <c r="BA81" s="13" t="s">
        <v>94</v>
      </c>
      <c r="BB81" s="13" t="s">
        <v>94</v>
      </c>
      <c r="BC81" s="13" t="s">
        <v>94</v>
      </c>
      <c r="BD81" s="13" t="s">
        <v>94</v>
      </c>
      <c r="BE81" s="13" t="s">
        <v>94</v>
      </c>
      <c r="BF81" s="10">
        <f t="shared" si="69"/>
        <v>0.71377220070911562</v>
      </c>
      <c r="BG81" s="10" t="str">
        <f t="shared" si="70"/>
        <v>NA</v>
      </c>
      <c r="BH81" s="11">
        <f t="shared" si="71"/>
        <v>0</v>
      </c>
      <c r="BI81" s="10">
        <f t="shared" si="72"/>
        <v>4.4008659513613449E-2</v>
      </c>
      <c r="BJ81" s="10">
        <f t="shared" si="73"/>
        <v>5.4279980405480141E-2</v>
      </c>
      <c r="BK81" s="10">
        <f t="shared" si="73"/>
        <v>4.6876787085600384E-2</v>
      </c>
      <c r="BL81" s="10" t="str">
        <f t="shared" si="74"/>
        <v>NA</v>
      </c>
      <c r="BM81" s="10" t="str">
        <f t="shared" si="75"/>
        <v>NA</v>
      </c>
      <c r="BN81" s="10">
        <f t="shared" si="76"/>
        <v>3.6820904771741381E-2</v>
      </c>
      <c r="BO81" s="10" t="str">
        <f t="shared" si="77"/>
        <v>NA</v>
      </c>
      <c r="BP81" s="10">
        <f t="shared" si="78"/>
        <v>5.3552984920470982E-2</v>
      </c>
      <c r="BQ81" s="10">
        <f t="shared" si="79"/>
        <v>2.6793412606614026E-3</v>
      </c>
      <c r="BR81" s="10">
        <f t="shared" si="80"/>
        <v>0.60975769161642401</v>
      </c>
      <c r="BS81" s="10">
        <f t="shared" si="81"/>
        <v>7.8149763900462396E-2</v>
      </c>
      <c r="BT81" s="10">
        <f t="shared" si="82"/>
        <v>0.55691239800536674</v>
      </c>
      <c r="BU81" s="10">
        <f t="shared" si="83"/>
        <v>-1.3103932813750959E-2</v>
      </c>
      <c r="BV81" s="10">
        <f t="shared" si="51"/>
        <v>6.2889074064996817E-2</v>
      </c>
      <c r="BW81" s="10">
        <f t="shared" si="84"/>
        <v>2.1371501396990344E-2</v>
      </c>
      <c r="BX81" s="10">
        <f t="shared" si="85"/>
        <v>0.10216819436955706</v>
      </c>
      <c r="BY81" s="13">
        <v>8.0489999999999995</v>
      </c>
      <c r="BZ81" s="13">
        <v>2.1230000000000002</v>
      </c>
      <c r="CA81" s="13" t="s">
        <v>94</v>
      </c>
      <c r="CB81" s="13" t="s">
        <v>94</v>
      </c>
      <c r="CC81" s="9" t="str">
        <f t="shared" si="86"/>
        <v>NA</v>
      </c>
      <c r="CD81" s="12">
        <v>0</v>
      </c>
      <c r="CE81" s="12" t="s">
        <v>94</v>
      </c>
      <c r="CF81" s="12">
        <v>0</v>
      </c>
      <c r="CG81" s="12">
        <v>0</v>
      </c>
      <c r="CH81" s="10" t="str">
        <f t="shared" si="57"/>
        <v>NA</v>
      </c>
      <c r="CI81" s="10" t="str">
        <f t="shared" si="67"/>
        <v>NA</v>
      </c>
      <c r="CJ81" s="10" t="str">
        <f t="shared" si="68"/>
        <v>NA</v>
      </c>
      <c r="CK81" s="10" t="str">
        <f t="shared" si="87"/>
        <v>NA</v>
      </c>
      <c r="CL81" s="10" t="str">
        <f t="shared" si="88"/>
        <v>NA</v>
      </c>
      <c r="CM81" s="10" t="str">
        <f t="shared" si="89"/>
        <v>NA</v>
      </c>
      <c r="CN81" s="10" t="str">
        <f t="shared" si="59"/>
        <v>NA</v>
      </c>
      <c r="CO81" s="10" t="str">
        <f t="shared" si="60"/>
        <v>NA</v>
      </c>
      <c r="CP81" s="10" t="str">
        <f t="shared" si="61"/>
        <v>NA</v>
      </c>
      <c r="CQ81" s="10" t="str">
        <f t="shared" si="55"/>
        <v>NA</v>
      </c>
      <c r="CR81" s="10" t="str">
        <f t="shared" si="63"/>
        <v>NA</v>
      </c>
      <c r="CS81" s="10" t="str">
        <f t="shared" si="62"/>
        <v>NA</v>
      </c>
    </row>
    <row r="82" spans="1:97" ht="25" customHeight="1" x14ac:dyDescent="0.2">
      <c r="A82" s="44" t="s">
        <v>208</v>
      </c>
      <c r="B82" s="43" t="s">
        <v>209</v>
      </c>
      <c r="C82" s="13" t="s">
        <v>212</v>
      </c>
      <c r="D82" s="19" t="s">
        <v>2846</v>
      </c>
      <c r="E82" s="13">
        <v>508.69</v>
      </c>
      <c r="F82" s="13">
        <v>478.63</v>
      </c>
      <c r="G82" s="13">
        <v>314.5</v>
      </c>
      <c r="H82" s="13">
        <v>0</v>
      </c>
      <c r="I82" s="13">
        <v>30.75</v>
      </c>
      <c r="J82" s="13" t="s">
        <v>94</v>
      </c>
      <c r="K82" s="13">
        <v>248.35</v>
      </c>
      <c r="L82" s="13">
        <v>467.81</v>
      </c>
      <c r="M82" s="13">
        <v>219.62</v>
      </c>
      <c r="N82" s="13">
        <v>20.5</v>
      </c>
      <c r="O82" s="13">
        <v>14.71</v>
      </c>
      <c r="P82" s="13">
        <v>29.27</v>
      </c>
      <c r="Q82" s="13">
        <v>27.94</v>
      </c>
      <c r="R82" s="13">
        <v>258.94</v>
      </c>
      <c r="S82" s="13">
        <v>35.39</v>
      </c>
      <c r="T82" s="13">
        <v>73.31</v>
      </c>
      <c r="U82" s="13">
        <v>116.59</v>
      </c>
      <c r="V82" s="13">
        <v>89.89</v>
      </c>
      <c r="W82" s="13">
        <v>39.284999999999997</v>
      </c>
      <c r="X82" s="13" t="s">
        <v>94</v>
      </c>
      <c r="Y82" s="13">
        <v>8.56</v>
      </c>
      <c r="Z82" s="13">
        <v>64.36</v>
      </c>
      <c r="AA82" s="13">
        <v>25.89</v>
      </c>
      <c r="AB82" s="13">
        <v>57.3</v>
      </c>
      <c r="AC82" s="13" t="s">
        <v>95</v>
      </c>
      <c r="AD82" s="13" t="s">
        <v>95</v>
      </c>
      <c r="AE82" s="13" t="s">
        <v>95</v>
      </c>
      <c r="AF82" s="13" t="s">
        <v>95</v>
      </c>
      <c r="AG82" s="13" t="s">
        <v>95</v>
      </c>
      <c r="AH82" s="13" t="s">
        <v>95</v>
      </c>
      <c r="AI82" s="13" t="s">
        <v>95</v>
      </c>
      <c r="AJ82" s="13">
        <v>6.6559999999999997</v>
      </c>
      <c r="AK82" s="13">
        <v>2.339</v>
      </c>
      <c r="AL82" s="13">
        <v>2.3820000000000001</v>
      </c>
      <c r="AM82" s="13">
        <v>2.86</v>
      </c>
      <c r="AN82" s="13">
        <v>3.59</v>
      </c>
      <c r="AO82" s="13">
        <v>0.35499999999999998</v>
      </c>
      <c r="AP82" s="13">
        <v>3160.9769999999999</v>
      </c>
      <c r="AQ82" s="13">
        <v>88.225999999999999</v>
      </c>
      <c r="AR82" s="13">
        <v>1139</v>
      </c>
      <c r="AS82" s="13">
        <v>1473.63</v>
      </c>
      <c r="AT82" s="13">
        <v>104.56</v>
      </c>
      <c r="AU82" s="13">
        <v>41.53</v>
      </c>
      <c r="AV82" s="13">
        <v>89.75</v>
      </c>
      <c r="AW82" s="13">
        <v>46.116</v>
      </c>
      <c r="AX82" s="13">
        <v>82.006</v>
      </c>
      <c r="AY82" s="13">
        <v>23.716000000000001</v>
      </c>
      <c r="AZ82" s="13">
        <v>48.201000000000001</v>
      </c>
      <c r="BA82" s="13">
        <v>2.6949999999999998</v>
      </c>
      <c r="BB82" s="13">
        <v>117.36</v>
      </c>
      <c r="BC82" s="13">
        <v>429.81</v>
      </c>
      <c r="BD82" s="13" t="s">
        <v>94</v>
      </c>
      <c r="BE82" s="13" t="s">
        <v>94</v>
      </c>
      <c r="BF82" s="10">
        <f t="shared" si="69"/>
        <v>0.65708375989804235</v>
      </c>
      <c r="BG82" s="10">
        <f t="shared" si="70"/>
        <v>0.15316632889706036</v>
      </c>
      <c r="BH82" s="11">
        <f t="shared" si="71"/>
        <v>0</v>
      </c>
      <c r="BI82" s="10">
        <f t="shared" si="72"/>
        <v>2.8917415321708703E-2</v>
      </c>
      <c r="BJ82" s="10">
        <f t="shared" si="73"/>
        <v>5.7539955572155931E-2</v>
      </c>
      <c r="BK82" s="10">
        <f t="shared" si="73"/>
        <v>5.8374945155965988E-2</v>
      </c>
      <c r="BL82" s="10" t="str">
        <f t="shared" si="74"/>
        <v>NA</v>
      </c>
      <c r="BM82" s="10">
        <f t="shared" si="75"/>
        <v>0.48821482631858304</v>
      </c>
      <c r="BN82" s="10">
        <f t="shared" si="76"/>
        <v>4.3821209465381247E-2</v>
      </c>
      <c r="BO82" s="10">
        <f t="shared" si="77"/>
        <v>9.3343047081322281E-2</v>
      </c>
      <c r="BP82" s="10">
        <f t="shared" si="78"/>
        <v>6.5731814198071864E-2</v>
      </c>
      <c r="BQ82" s="10">
        <f t="shared" si="79"/>
        <v>3.2196724376444071E-3</v>
      </c>
      <c r="BR82" s="10">
        <f t="shared" si="80"/>
        <v>0.54100244447694457</v>
      </c>
      <c r="BS82" s="10">
        <f t="shared" si="81"/>
        <v>7.3940204333201018E-2</v>
      </c>
      <c r="BT82" s="10">
        <f t="shared" si="82"/>
        <v>0.67763831259346519</v>
      </c>
      <c r="BU82" s="10" t="str">
        <f t="shared" si="83"/>
        <v>NA</v>
      </c>
      <c r="BV82" s="10">
        <f t="shared" si="51"/>
        <v>8.2078014332574209E-2</v>
      </c>
      <c r="BW82" s="10">
        <f t="shared" si="84"/>
        <v>1.7884378329816351E-2</v>
      </c>
      <c r="BX82" s="10">
        <f t="shared" si="85"/>
        <v>0.11971669139000898</v>
      </c>
      <c r="BY82" s="13">
        <v>6.6559999999999997</v>
      </c>
      <c r="BZ82" s="13">
        <v>2.86</v>
      </c>
      <c r="CA82" s="13">
        <v>3.59</v>
      </c>
      <c r="CB82" s="13">
        <v>0.35499999999999998</v>
      </c>
      <c r="CC82" s="9">
        <f t="shared" si="86"/>
        <v>0.98194794290512166</v>
      </c>
      <c r="CD82" s="12">
        <v>0</v>
      </c>
      <c r="CE82" s="12">
        <v>1</v>
      </c>
      <c r="CF82" s="12">
        <v>0</v>
      </c>
      <c r="CG82" s="12">
        <v>0</v>
      </c>
      <c r="CH82" s="10">
        <f>IF(AR82="NA", "NA", IF(E82="NA", "NA", E82/AR82))</f>
        <v>0.44661106233538189</v>
      </c>
      <c r="CI82" s="10">
        <f t="shared" si="67"/>
        <v>7.7459174714661988E-2</v>
      </c>
      <c r="CJ82" s="10">
        <f t="shared" si="68"/>
        <v>0.36033163164426696</v>
      </c>
      <c r="CK82" s="10">
        <f t="shared" si="87"/>
        <v>0.46619447088669108</v>
      </c>
      <c r="CL82" s="10">
        <f t="shared" si="88"/>
        <v>0.78429609793420041</v>
      </c>
      <c r="CM82" s="10">
        <f t="shared" si="89"/>
        <v>0.21845684558009318</v>
      </c>
      <c r="CN82" s="10">
        <f t="shared" si="59"/>
        <v>0.8583588370313695</v>
      </c>
      <c r="CO82" s="10">
        <f t="shared" si="60"/>
        <v>0.58777406531229426</v>
      </c>
      <c r="CP82" s="10">
        <f t="shared" si="61"/>
        <v>0.44104820198928846</v>
      </c>
      <c r="CQ82" s="10">
        <f t="shared" si="55"/>
        <v>3.286344901592566E-2</v>
      </c>
      <c r="CR82" s="10">
        <f t="shared" si="63"/>
        <v>0.27305088294827945</v>
      </c>
      <c r="CS82" s="10" t="str">
        <f t="shared" si="62"/>
        <v>NA</v>
      </c>
    </row>
    <row r="83" spans="1:97" ht="25" customHeight="1" x14ac:dyDescent="0.2">
      <c r="A83" s="44" t="s">
        <v>208</v>
      </c>
      <c r="B83" s="43" t="s">
        <v>209</v>
      </c>
      <c r="C83" s="13" t="s">
        <v>213</v>
      </c>
      <c r="D83" s="13" t="s">
        <v>463</v>
      </c>
      <c r="E83" s="13">
        <v>587.12</v>
      </c>
      <c r="F83" s="13">
        <v>563.49</v>
      </c>
      <c r="G83" s="13">
        <v>387.73</v>
      </c>
      <c r="H83" s="13">
        <v>0</v>
      </c>
      <c r="I83" s="13">
        <v>26.76</v>
      </c>
      <c r="J83" s="13" t="s">
        <v>94</v>
      </c>
      <c r="K83" s="13" t="s">
        <v>94</v>
      </c>
      <c r="L83" s="13" t="s">
        <v>94</v>
      </c>
      <c r="M83" s="13" t="s">
        <v>94</v>
      </c>
      <c r="N83" s="13">
        <v>21.03</v>
      </c>
      <c r="O83" s="13">
        <v>18.73</v>
      </c>
      <c r="P83" s="13">
        <v>24.08</v>
      </c>
      <c r="Q83" s="13">
        <v>23.78</v>
      </c>
      <c r="R83" s="13">
        <v>313.31</v>
      </c>
      <c r="S83" s="13">
        <v>55.83</v>
      </c>
      <c r="T83" s="13" t="s">
        <v>94</v>
      </c>
      <c r="U83" s="13">
        <v>123.34</v>
      </c>
      <c r="V83" s="13">
        <v>88.96</v>
      </c>
      <c r="W83" s="13">
        <v>39.4</v>
      </c>
      <c r="X83" s="13">
        <v>11.74</v>
      </c>
      <c r="Y83" s="13">
        <v>9.86</v>
      </c>
      <c r="Z83" s="13">
        <v>66.48</v>
      </c>
      <c r="AA83" s="13" t="s">
        <v>94</v>
      </c>
      <c r="AB83" s="13">
        <v>53.57</v>
      </c>
      <c r="AC83" s="13" t="s">
        <v>95</v>
      </c>
      <c r="AD83" s="13" t="s">
        <v>95</v>
      </c>
      <c r="AE83" s="13" t="s">
        <v>95</v>
      </c>
      <c r="AF83" s="13" t="s">
        <v>95</v>
      </c>
      <c r="AG83" s="13" t="s">
        <v>95</v>
      </c>
      <c r="AH83" s="13" t="s">
        <v>95</v>
      </c>
      <c r="AI83" s="13" t="s">
        <v>95</v>
      </c>
      <c r="AJ83" s="13">
        <v>5.5730000000000004</v>
      </c>
      <c r="AK83" s="13" t="s">
        <v>94</v>
      </c>
      <c r="AL83" s="13" t="s">
        <v>94</v>
      </c>
      <c r="AM83" s="13">
        <v>2.02</v>
      </c>
      <c r="AN83" s="13" t="s">
        <v>94</v>
      </c>
      <c r="AO83" s="13" t="s">
        <v>94</v>
      </c>
      <c r="AP83" s="13">
        <v>2352.1889999999999</v>
      </c>
      <c r="AQ83" s="13">
        <v>75.742000000000004</v>
      </c>
      <c r="AR83" s="13">
        <v>1024.9100000000001</v>
      </c>
      <c r="AS83" s="9">
        <v>1236.5609999999999</v>
      </c>
      <c r="AT83" s="13">
        <v>99.49</v>
      </c>
      <c r="AU83" s="13">
        <v>32.75</v>
      </c>
      <c r="AV83" s="13">
        <v>59.85</v>
      </c>
      <c r="AW83" s="13">
        <v>34.463000000000001</v>
      </c>
      <c r="AX83" s="13">
        <v>71.88</v>
      </c>
      <c r="AY83" s="13">
        <v>25.12</v>
      </c>
      <c r="AZ83" s="13">
        <v>39.369999999999997</v>
      </c>
      <c r="BA83" s="13">
        <v>22.18</v>
      </c>
      <c r="BB83" s="13">
        <v>102.71</v>
      </c>
      <c r="BC83" s="13">
        <v>359.048</v>
      </c>
      <c r="BD83" s="13">
        <v>49.09</v>
      </c>
      <c r="BE83" s="13">
        <v>167.37</v>
      </c>
      <c r="BF83" s="10">
        <f t="shared" si="69"/>
        <v>0.68808674510639056</v>
      </c>
      <c r="BG83" s="10" t="str">
        <f t="shared" si="70"/>
        <v>NA</v>
      </c>
      <c r="BH83" s="11">
        <f t="shared" si="71"/>
        <v>0</v>
      </c>
      <c r="BI83" s="10">
        <f t="shared" si="72"/>
        <v>3.1901485215969479E-2</v>
      </c>
      <c r="BJ83" s="10">
        <f t="shared" si="73"/>
        <v>4.1013762092928188E-2</v>
      </c>
      <c r="BK83" s="10">
        <f t="shared" si="73"/>
        <v>4.2201281300466735E-2</v>
      </c>
      <c r="BL83" s="10" t="str">
        <f t="shared" si="74"/>
        <v>NA</v>
      </c>
      <c r="BM83" s="10" t="str">
        <f t="shared" si="75"/>
        <v>NA</v>
      </c>
      <c r="BN83" s="10" t="str">
        <f t="shared" si="76"/>
        <v>NA</v>
      </c>
      <c r="BO83" s="10" t="str">
        <f t="shared" si="77"/>
        <v>NA</v>
      </c>
      <c r="BP83" s="10" t="str">
        <f t="shared" si="78"/>
        <v>NA</v>
      </c>
      <c r="BQ83" s="10" t="str">
        <f t="shared" si="79"/>
        <v>NA</v>
      </c>
      <c r="BR83" s="10">
        <f t="shared" si="80"/>
        <v>0.55601696569593073</v>
      </c>
      <c r="BS83" s="10">
        <f t="shared" si="81"/>
        <v>9.907895437363573E-2</v>
      </c>
      <c r="BT83" s="10">
        <f t="shared" si="82"/>
        <v>0.59181185145886628</v>
      </c>
      <c r="BU83" s="10">
        <f t="shared" si="83"/>
        <v>2.083444249232462E-2</v>
      </c>
      <c r="BV83" s="10">
        <f t="shared" si="51"/>
        <v>6.992138281069761E-2</v>
      </c>
      <c r="BW83" s="10">
        <f t="shared" si="84"/>
        <v>1.7498092246534987E-2</v>
      </c>
      <c r="BX83" s="10">
        <f t="shared" si="85"/>
        <v>9.5068235461143943E-2</v>
      </c>
      <c r="BY83" s="13">
        <v>5.5730000000000004</v>
      </c>
      <c r="BZ83" s="13">
        <v>2.02</v>
      </c>
      <c r="CA83" s="13" t="s">
        <v>94</v>
      </c>
      <c r="CB83" s="13" t="s">
        <v>94</v>
      </c>
      <c r="CC83" s="9" t="str">
        <f t="shared" si="86"/>
        <v>NA</v>
      </c>
      <c r="CD83" s="12">
        <v>0</v>
      </c>
      <c r="CE83" s="12" t="s">
        <v>94</v>
      </c>
      <c r="CF83" s="12">
        <v>0</v>
      </c>
      <c r="CG83" s="12">
        <v>0</v>
      </c>
      <c r="CH83" s="10">
        <f>IF(AR83="NA", "NA", IF(E83="NA", "NA", E83/AR83))</f>
        <v>0.57285029905064833</v>
      </c>
      <c r="CI83" s="10">
        <f t="shared" si="67"/>
        <v>7.3901123025436374E-2</v>
      </c>
      <c r="CJ83" s="10">
        <f t="shared" si="68"/>
        <v>0.43572604072206789</v>
      </c>
      <c r="CK83" s="10">
        <f t="shared" si="87"/>
        <v>0.52570648021906408</v>
      </c>
      <c r="CL83" s="10">
        <f t="shared" si="88"/>
        <v>0.72248467182631415</v>
      </c>
      <c r="CM83" s="10">
        <f t="shared" si="89"/>
        <v>0.17656036486894175</v>
      </c>
      <c r="CN83" s="10">
        <f t="shared" si="59"/>
        <v>0.6015679967835964</v>
      </c>
      <c r="CO83" s="10">
        <f t="shared" si="60"/>
        <v>0.54771841958820255</v>
      </c>
      <c r="CP83" s="10">
        <f t="shared" si="61"/>
        <v>0.34639662277615846</v>
      </c>
      <c r="CQ83" s="10">
        <f t="shared" si="55"/>
        <v>0.3085698386199221</v>
      </c>
      <c r="CR83" s="10">
        <f t="shared" si="63"/>
        <v>0.28606203070341568</v>
      </c>
      <c r="CS83" s="10">
        <f t="shared" si="62"/>
        <v>0.29330226444404611</v>
      </c>
    </row>
    <row r="84" spans="1:97" ht="25" customHeight="1" x14ac:dyDescent="0.2">
      <c r="A84" s="44" t="s">
        <v>208</v>
      </c>
      <c r="B84" s="43" t="s">
        <v>209</v>
      </c>
      <c r="C84" s="13" t="s">
        <v>214</v>
      </c>
      <c r="D84" s="13" t="s">
        <v>463</v>
      </c>
      <c r="E84" s="13">
        <v>470.53</v>
      </c>
      <c r="F84" s="13">
        <v>443.7</v>
      </c>
      <c r="G84" s="13">
        <v>291.56</v>
      </c>
      <c r="H84" s="13">
        <v>0</v>
      </c>
      <c r="I84" s="13">
        <v>19.149999999999999</v>
      </c>
      <c r="J84" s="13" t="s">
        <v>94</v>
      </c>
      <c r="K84" s="13" t="s">
        <v>94</v>
      </c>
      <c r="L84" s="13">
        <v>442.98</v>
      </c>
      <c r="M84" s="13">
        <v>188.41</v>
      </c>
      <c r="N84" s="13">
        <v>15.13</v>
      </c>
      <c r="O84" s="13">
        <v>10.62</v>
      </c>
      <c r="P84" s="13">
        <v>19.402000000000001</v>
      </c>
      <c r="Q84" s="13">
        <v>22.31</v>
      </c>
      <c r="R84" s="13">
        <v>224.09</v>
      </c>
      <c r="S84" s="13">
        <v>50.27</v>
      </c>
      <c r="T84" s="13" t="s">
        <v>94</v>
      </c>
      <c r="U84" s="13">
        <v>111.41</v>
      </c>
      <c r="V84" s="13">
        <v>76.19</v>
      </c>
      <c r="W84" s="13">
        <v>32.32</v>
      </c>
      <c r="X84" s="13" t="s">
        <v>94</v>
      </c>
      <c r="Y84" s="13">
        <v>13.83</v>
      </c>
      <c r="Z84" s="13">
        <v>75.11</v>
      </c>
      <c r="AA84" s="13" t="s">
        <v>94</v>
      </c>
      <c r="AB84" s="13">
        <v>39.81</v>
      </c>
      <c r="AC84" s="13" t="s">
        <v>95</v>
      </c>
      <c r="AD84" s="13" t="s">
        <v>95</v>
      </c>
      <c r="AE84" s="13" t="s">
        <v>95</v>
      </c>
      <c r="AF84" s="13" t="s">
        <v>95</v>
      </c>
      <c r="AG84" s="13" t="s">
        <v>146</v>
      </c>
      <c r="AH84" s="13" t="s">
        <v>95</v>
      </c>
      <c r="AI84" s="13" t="s">
        <v>95</v>
      </c>
      <c r="AJ84" s="13" t="s">
        <v>94</v>
      </c>
      <c r="AK84" s="13" t="s">
        <v>94</v>
      </c>
      <c r="AL84" s="13" t="s">
        <v>94</v>
      </c>
      <c r="AM84" s="13" t="s">
        <v>94</v>
      </c>
      <c r="AN84" s="13" t="s">
        <v>94</v>
      </c>
      <c r="AO84" s="13" t="s">
        <v>94</v>
      </c>
      <c r="AP84" s="13">
        <v>2361.27</v>
      </c>
      <c r="AQ84" s="13">
        <v>68.241</v>
      </c>
      <c r="AR84" s="13">
        <v>809.6</v>
      </c>
      <c r="AS84" s="9">
        <v>1017.51</v>
      </c>
      <c r="AT84" s="13">
        <v>116.04</v>
      </c>
      <c r="AU84" s="13">
        <v>34.82</v>
      </c>
      <c r="AV84" s="13">
        <v>61.78</v>
      </c>
      <c r="AW84" s="13">
        <v>38.101999999999997</v>
      </c>
      <c r="AX84" s="13">
        <v>74.59</v>
      </c>
      <c r="AY84" s="13">
        <v>20.83</v>
      </c>
      <c r="AZ84" s="13">
        <v>32.880000000000003</v>
      </c>
      <c r="BA84" s="13">
        <v>22.18</v>
      </c>
      <c r="BB84" s="13">
        <v>100.32</v>
      </c>
      <c r="BC84" s="13">
        <v>344.202</v>
      </c>
      <c r="BD84" s="13">
        <v>45.35</v>
      </c>
      <c r="BE84" s="13">
        <v>175.95</v>
      </c>
      <c r="BF84" s="10">
        <f t="shared" si="69"/>
        <v>0.65711066035609644</v>
      </c>
      <c r="BG84" s="10" t="str">
        <f t="shared" si="70"/>
        <v>NA</v>
      </c>
      <c r="BH84" s="11">
        <f t="shared" si="71"/>
        <v>0</v>
      </c>
      <c r="BI84" s="10">
        <f t="shared" si="72"/>
        <v>2.2570293073767879E-2</v>
      </c>
      <c r="BJ84" s="10">
        <f t="shared" si="73"/>
        <v>4.1234352751152961E-2</v>
      </c>
      <c r="BK84" s="10">
        <f t="shared" si="73"/>
        <v>5.0281721884155958E-2</v>
      </c>
      <c r="BL84" s="10" t="str">
        <f t="shared" si="74"/>
        <v>NA</v>
      </c>
      <c r="BM84" s="10" t="str">
        <f t="shared" si="75"/>
        <v>NA</v>
      </c>
      <c r="BN84" s="10">
        <f t="shared" si="76"/>
        <v>3.4155040859632488E-2</v>
      </c>
      <c r="BO84" s="10">
        <f t="shared" si="77"/>
        <v>8.0303593227535705E-2</v>
      </c>
      <c r="BP84" s="10">
        <f t="shared" si="78"/>
        <v>4.3229942661068214E-2</v>
      </c>
      <c r="BQ84" s="10" t="str">
        <f t="shared" si="79"/>
        <v>NA</v>
      </c>
      <c r="BR84" s="10">
        <f t="shared" si="80"/>
        <v>0.5050484561640749</v>
      </c>
      <c r="BS84" s="10">
        <f t="shared" si="81"/>
        <v>0.11329727293216138</v>
      </c>
      <c r="BT84" s="10">
        <f t="shared" si="82"/>
        <v>0.66414557337552982</v>
      </c>
      <c r="BU84" s="10" t="str">
        <f t="shared" si="83"/>
        <v>NA</v>
      </c>
      <c r="BV84" s="10">
        <f t="shared" si="51"/>
        <v>7.2842010367365345E-2</v>
      </c>
      <c r="BW84" s="10">
        <f t="shared" si="84"/>
        <v>3.1169709263015551E-2</v>
      </c>
      <c r="BX84" s="10">
        <f t="shared" si="85"/>
        <v>8.972278566599054E-2</v>
      </c>
      <c r="BY84" s="13" t="s">
        <v>94</v>
      </c>
      <c r="BZ84" s="13" t="s">
        <v>94</v>
      </c>
      <c r="CA84" s="13" t="s">
        <v>94</v>
      </c>
      <c r="CB84" s="13" t="s">
        <v>94</v>
      </c>
      <c r="CC84" s="9" t="str">
        <f t="shared" si="86"/>
        <v>NA</v>
      </c>
      <c r="CD84" s="12">
        <v>0</v>
      </c>
      <c r="CE84" s="12">
        <v>1</v>
      </c>
      <c r="CF84" s="12">
        <v>0</v>
      </c>
      <c r="CG84" s="12">
        <v>0</v>
      </c>
      <c r="CH84" s="10">
        <f t="shared" si="57"/>
        <v>0.58118824110671929</v>
      </c>
      <c r="CI84" s="10">
        <f t="shared" si="67"/>
        <v>8.4289772727272727E-2</v>
      </c>
      <c r="CJ84" s="10">
        <f t="shared" si="68"/>
        <v>0.34286633887696027</v>
      </c>
      <c r="CK84" s="10">
        <f t="shared" si="87"/>
        <v>0.43091641362487138</v>
      </c>
      <c r="CL84" s="10">
        <f t="shared" si="88"/>
        <v>0.64279558772836953</v>
      </c>
      <c r="CM84" s="10">
        <f t="shared" si="89"/>
        <v>0.26152805949966196</v>
      </c>
      <c r="CN84" s="10">
        <f t="shared" si="59"/>
        <v>0.53240261978628056</v>
      </c>
      <c r="CO84" s="10">
        <f t="shared" si="60"/>
        <v>0.44080976002145061</v>
      </c>
      <c r="CP84" s="10">
        <f t="shared" si="61"/>
        <v>0.32835229231299545</v>
      </c>
      <c r="CQ84" s="10">
        <f t="shared" si="55"/>
        <v>0.29735889529427534</v>
      </c>
      <c r="CR84" s="10">
        <f t="shared" si="63"/>
        <v>0.29145676085554412</v>
      </c>
      <c r="CS84" s="10">
        <f t="shared" si="62"/>
        <v>0.25774367718101737</v>
      </c>
    </row>
    <row r="85" spans="1:97" ht="25" customHeight="1" x14ac:dyDescent="0.2">
      <c r="A85" s="44" t="s">
        <v>208</v>
      </c>
      <c r="B85" s="43" t="s">
        <v>209</v>
      </c>
      <c r="C85" s="13" t="s">
        <v>215</v>
      </c>
      <c r="D85" s="19" t="s">
        <v>2846</v>
      </c>
      <c r="E85" s="13">
        <v>464.91</v>
      </c>
      <c r="F85" s="13">
        <v>441.9</v>
      </c>
      <c r="G85" s="13">
        <v>301.25</v>
      </c>
      <c r="H85" s="13">
        <v>0</v>
      </c>
      <c r="I85" s="13">
        <v>19.920000000000002</v>
      </c>
      <c r="J85" s="13" t="s">
        <v>94</v>
      </c>
      <c r="K85" s="13" t="s">
        <v>94</v>
      </c>
      <c r="L85" s="13" t="s">
        <v>94</v>
      </c>
      <c r="M85" s="13" t="s">
        <v>94</v>
      </c>
      <c r="N85" s="13">
        <v>19.8</v>
      </c>
      <c r="O85" s="13">
        <v>18.63</v>
      </c>
      <c r="P85" s="13">
        <v>31.2</v>
      </c>
      <c r="Q85" s="13">
        <v>26.27</v>
      </c>
      <c r="R85" s="13">
        <v>242.09</v>
      </c>
      <c r="S85" s="13">
        <v>44.93</v>
      </c>
      <c r="T85" s="13" t="s">
        <v>94</v>
      </c>
      <c r="U85" s="13">
        <v>102.62</v>
      </c>
      <c r="V85" s="13">
        <v>72.56</v>
      </c>
      <c r="W85" s="13">
        <v>33.06</v>
      </c>
      <c r="X85" s="13">
        <v>17.239999999999998</v>
      </c>
      <c r="Y85" s="13" t="s">
        <v>94</v>
      </c>
      <c r="Z85" s="13">
        <v>62.63</v>
      </c>
      <c r="AA85" s="13">
        <v>27.52</v>
      </c>
      <c r="AB85" s="13">
        <v>38.14</v>
      </c>
      <c r="AC85" s="13" t="s">
        <v>95</v>
      </c>
      <c r="AD85" s="13" t="s">
        <v>95</v>
      </c>
      <c r="AE85" s="13" t="s">
        <v>94</v>
      </c>
      <c r="AF85" s="13" t="s">
        <v>95</v>
      </c>
      <c r="AG85" s="13" t="s">
        <v>146</v>
      </c>
      <c r="AH85" s="13" t="s">
        <v>94</v>
      </c>
      <c r="AI85" s="13" t="s">
        <v>94</v>
      </c>
      <c r="AJ85" s="13" t="s">
        <v>94</v>
      </c>
      <c r="AK85" s="13" t="s">
        <v>94</v>
      </c>
      <c r="AL85" s="13" t="s">
        <v>94</v>
      </c>
      <c r="AM85" s="13" t="s">
        <v>94</v>
      </c>
      <c r="AN85" s="13" t="s">
        <v>94</v>
      </c>
      <c r="AO85" s="13" t="s">
        <v>94</v>
      </c>
      <c r="AP85" s="13">
        <v>2355.04</v>
      </c>
      <c r="AQ85" s="13">
        <v>67.313000000000002</v>
      </c>
      <c r="AR85" s="13">
        <v>852.9</v>
      </c>
      <c r="AS85" s="9">
        <v>1064.1300000000001</v>
      </c>
      <c r="AT85" s="9">
        <v>87.73</v>
      </c>
      <c r="AU85" s="9">
        <v>31.22</v>
      </c>
      <c r="AV85" s="9">
        <v>57.911000000000001</v>
      </c>
      <c r="AW85" s="9">
        <v>29.515000000000001</v>
      </c>
      <c r="AX85" s="9">
        <v>62.44</v>
      </c>
      <c r="AY85" s="9">
        <v>19.54</v>
      </c>
      <c r="AZ85" s="9">
        <v>36.56</v>
      </c>
      <c r="BA85" s="9">
        <v>16.881</v>
      </c>
      <c r="BB85" s="9">
        <v>89.929000000000002</v>
      </c>
      <c r="BC85" s="9">
        <v>255.5</v>
      </c>
      <c r="BD85" s="9" t="s">
        <v>94</v>
      </c>
      <c r="BE85" s="9" t="s">
        <v>94</v>
      </c>
      <c r="BF85" s="10">
        <f t="shared" si="69"/>
        <v>0.68171532020819192</v>
      </c>
      <c r="BG85" s="10" t="str">
        <f t="shared" si="70"/>
        <v>NA</v>
      </c>
      <c r="BH85" s="11">
        <f t="shared" si="71"/>
        <v>0</v>
      </c>
      <c r="BI85" s="10">
        <f t="shared" si="72"/>
        <v>4.0072272052655351E-2</v>
      </c>
      <c r="BJ85" s="10">
        <f t="shared" si="73"/>
        <v>6.7109763179970305E-2</v>
      </c>
      <c r="BK85" s="10">
        <f t="shared" si="73"/>
        <v>5.9447838877574113E-2</v>
      </c>
      <c r="BL85" s="10" t="str">
        <f t="shared" si="74"/>
        <v>NA</v>
      </c>
      <c r="BM85" s="10" t="str">
        <f t="shared" si="75"/>
        <v>NA</v>
      </c>
      <c r="BN85" s="10" t="str">
        <f t="shared" si="76"/>
        <v>NA</v>
      </c>
      <c r="BO85" s="10" t="str">
        <f t="shared" si="77"/>
        <v>NA</v>
      </c>
      <c r="BP85" s="10" t="str">
        <f t="shared" si="78"/>
        <v>NA</v>
      </c>
      <c r="BQ85" s="10">
        <f t="shared" si="79"/>
        <v>3.9871545498433112E-3</v>
      </c>
      <c r="BR85" s="10">
        <f t="shared" si="80"/>
        <v>0.54783887757411187</v>
      </c>
      <c r="BS85" s="10">
        <f t="shared" si="81"/>
        <v>0.10167458701063589</v>
      </c>
      <c r="BT85" s="10">
        <f t="shared" si="82"/>
        <v>0.6227021962614393</v>
      </c>
      <c r="BU85" s="10">
        <f t="shared" si="83"/>
        <v>3.9013351436976693E-2</v>
      </c>
      <c r="BV85" s="10">
        <f t="shared" si="51"/>
        <v>7.48133061778683E-2</v>
      </c>
      <c r="BW85" s="10" t="str">
        <f t="shared" si="84"/>
        <v>NA</v>
      </c>
      <c r="BX85" s="10">
        <f t="shared" si="85"/>
        <v>8.6309119710341706E-2</v>
      </c>
      <c r="BY85" s="13" t="s">
        <v>94</v>
      </c>
      <c r="BZ85" s="13" t="s">
        <v>94</v>
      </c>
      <c r="CA85" s="13" t="s">
        <v>94</v>
      </c>
      <c r="CB85" s="13" t="s">
        <v>94</v>
      </c>
      <c r="CC85" s="9" t="str">
        <f t="shared" si="86"/>
        <v>NA</v>
      </c>
      <c r="CD85" s="12">
        <v>0</v>
      </c>
      <c r="CE85" s="12" t="s">
        <v>94</v>
      </c>
      <c r="CF85" s="12">
        <v>0</v>
      </c>
      <c r="CG85" s="12">
        <v>0</v>
      </c>
      <c r="CH85" s="10">
        <f t="shared" si="57"/>
        <v>0.54509321139641231</v>
      </c>
      <c r="CI85" s="10">
        <f t="shared" si="67"/>
        <v>7.8922499706882407E-2</v>
      </c>
      <c r="CJ85" s="10">
        <f>IF(AP85="NA","NA", IF(AR85="NA","NA",AR85/AP85))</f>
        <v>0.36215945376723963</v>
      </c>
      <c r="CK85" s="10">
        <f t="shared" si="87"/>
        <v>0.45185219783952718</v>
      </c>
      <c r="CL85" s="10">
        <f t="shared" si="88"/>
        <v>0.71172916904137684</v>
      </c>
      <c r="CM85" s="10">
        <f t="shared" si="89"/>
        <v>0.19852907897714417</v>
      </c>
      <c r="CN85" s="10">
        <f t="shared" si="59"/>
        <v>0.66010486720620087</v>
      </c>
      <c r="CO85" s="10">
        <f t="shared" si="60"/>
        <v>0.58552210121716852</v>
      </c>
      <c r="CP85" s="10">
        <f t="shared" si="61"/>
        <v>0.33642995554542343</v>
      </c>
      <c r="CQ85" s="10">
        <f t="shared" si="55"/>
        <v>0.27035554131966688</v>
      </c>
      <c r="CR85" s="10">
        <f t="shared" si="63"/>
        <v>0.35197260273972603</v>
      </c>
      <c r="CS85" s="10" t="str">
        <f t="shared" si="62"/>
        <v>NA</v>
      </c>
    </row>
    <row r="86" spans="1:97" ht="25" customHeight="1" x14ac:dyDescent="0.2">
      <c r="A86" s="44" t="s">
        <v>208</v>
      </c>
      <c r="B86" s="43" t="s">
        <v>209</v>
      </c>
      <c r="C86" s="13" t="s">
        <v>216</v>
      </c>
      <c r="D86" s="13" t="s">
        <v>366</v>
      </c>
      <c r="E86" s="13">
        <v>520.83000000000004</v>
      </c>
      <c r="F86" s="13">
        <v>508.05</v>
      </c>
      <c r="G86" s="13">
        <v>350.08</v>
      </c>
      <c r="H86" s="13">
        <v>0</v>
      </c>
      <c r="I86" s="13">
        <v>19.579999999999998</v>
      </c>
      <c r="J86" s="13" t="s">
        <v>94</v>
      </c>
      <c r="K86" s="13" t="s">
        <v>94</v>
      </c>
      <c r="L86" s="13" t="s">
        <v>94</v>
      </c>
      <c r="M86" s="13" t="s">
        <v>94</v>
      </c>
      <c r="N86" s="13">
        <v>18.579999999999998</v>
      </c>
      <c r="O86" s="13">
        <v>15.44</v>
      </c>
      <c r="P86" s="13">
        <v>28.87</v>
      </c>
      <c r="Q86" s="13">
        <v>23.35</v>
      </c>
      <c r="R86" s="13">
        <v>287.77999999999997</v>
      </c>
      <c r="S86" s="13">
        <v>57.76</v>
      </c>
      <c r="T86" s="13" t="s">
        <v>94</v>
      </c>
      <c r="U86" s="13">
        <v>116.75</v>
      </c>
      <c r="V86" s="13">
        <v>86.87</v>
      </c>
      <c r="W86" s="13">
        <v>39.869999999999997</v>
      </c>
      <c r="X86" s="13">
        <v>5.58</v>
      </c>
      <c r="Y86" s="13" t="s">
        <v>94</v>
      </c>
      <c r="Z86" s="13">
        <v>66.819999999999993</v>
      </c>
      <c r="AA86" s="13">
        <v>33.67</v>
      </c>
      <c r="AB86" s="13">
        <v>53.52</v>
      </c>
      <c r="AC86" s="13" t="s">
        <v>95</v>
      </c>
      <c r="AD86" s="13" t="s">
        <v>95</v>
      </c>
      <c r="AE86" s="13" t="s">
        <v>94</v>
      </c>
      <c r="AF86" s="13" t="s">
        <v>95</v>
      </c>
      <c r="AG86" s="13" t="s">
        <v>94</v>
      </c>
      <c r="AH86" s="13" t="s">
        <v>94</v>
      </c>
      <c r="AI86" s="13" t="s">
        <v>94</v>
      </c>
      <c r="AJ86" s="13" t="s">
        <v>94</v>
      </c>
      <c r="AK86" s="13" t="s">
        <v>94</v>
      </c>
      <c r="AL86" s="13" t="s">
        <v>94</v>
      </c>
      <c r="AM86" s="13" t="s">
        <v>94</v>
      </c>
      <c r="AN86" s="13" t="s">
        <v>94</v>
      </c>
      <c r="AO86" s="13" t="s">
        <v>94</v>
      </c>
      <c r="AP86" s="13">
        <v>3375.8130000000001</v>
      </c>
      <c r="AQ86" s="13">
        <v>78.561999999999998</v>
      </c>
      <c r="AR86" s="13">
        <v>1097.5999999999999</v>
      </c>
      <c r="AS86" s="13">
        <v>1466.52</v>
      </c>
      <c r="AT86" s="13">
        <v>101.51</v>
      </c>
      <c r="AU86" s="13">
        <v>41.02</v>
      </c>
      <c r="AV86" s="13">
        <v>76.67</v>
      </c>
      <c r="AW86" s="13">
        <v>39.277999999999999</v>
      </c>
      <c r="AX86" s="13">
        <v>78.959999999999994</v>
      </c>
      <c r="AY86" s="13">
        <v>23.77</v>
      </c>
      <c r="AZ86" s="13">
        <v>41.17</v>
      </c>
      <c r="BA86" s="13">
        <v>22.568000000000001</v>
      </c>
      <c r="BB86" s="13">
        <v>113.745</v>
      </c>
      <c r="BC86" s="13">
        <v>373.26</v>
      </c>
      <c r="BD86" s="13">
        <v>52.36</v>
      </c>
      <c r="BE86" s="13">
        <v>184.9</v>
      </c>
      <c r="BF86" s="10">
        <f t="shared" si="69"/>
        <v>0.68906603680740075</v>
      </c>
      <c r="BG86" s="10" t="str">
        <f t="shared" si="70"/>
        <v>NA</v>
      </c>
      <c r="BH86" s="11">
        <f t="shared" si="71"/>
        <v>0</v>
      </c>
      <c r="BI86" s="10">
        <f t="shared" si="72"/>
        <v>2.9644989727934255E-2</v>
      </c>
      <c r="BJ86" s="10">
        <f t="shared" si="73"/>
        <v>5.5430754756830444E-2</v>
      </c>
      <c r="BK86" s="10">
        <f t="shared" si="73"/>
        <v>4.5960043302824528E-2</v>
      </c>
      <c r="BL86" s="10" t="str">
        <f t="shared" si="74"/>
        <v>NA</v>
      </c>
      <c r="BM86" s="10" t="str">
        <f t="shared" si="75"/>
        <v>NA</v>
      </c>
      <c r="BN86" s="10" t="str">
        <f t="shared" si="76"/>
        <v>NA</v>
      </c>
      <c r="BO86" s="10" t="str">
        <f t="shared" si="77"/>
        <v>NA</v>
      </c>
      <c r="BP86" s="10" t="str">
        <f t="shared" si="78"/>
        <v>NA</v>
      </c>
      <c r="BQ86" s="10">
        <f t="shared" si="79"/>
        <v>4.1469386307246142E-3</v>
      </c>
      <c r="BR86" s="10">
        <f t="shared" si="80"/>
        <v>0.5664403109930124</v>
      </c>
      <c r="BS86" s="10">
        <f t="shared" si="81"/>
        <v>0.11368959748056293</v>
      </c>
      <c r="BT86" s="10">
        <f t="shared" si="82"/>
        <v>0.62955525649439392</v>
      </c>
      <c r="BU86" s="10">
        <f t="shared" si="83"/>
        <v>1.0983170947741363E-2</v>
      </c>
      <c r="BV86" s="10">
        <f t="shared" si="51"/>
        <v>7.8476527900797163E-2</v>
      </c>
      <c r="BW86" s="10" t="str">
        <f t="shared" si="84"/>
        <v>NA</v>
      </c>
      <c r="BX86" s="10">
        <f t="shared" si="85"/>
        <v>0.10534396220844405</v>
      </c>
      <c r="BY86" s="13" t="s">
        <v>94</v>
      </c>
      <c r="BZ86" s="13" t="s">
        <v>94</v>
      </c>
      <c r="CA86" s="13" t="s">
        <v>94</v>
      </c>
      <c r="CB86" s="13" t="s">
        <v>94</v>
      </c>
      <c r="CC86" s="9" t="str">
        <f t="shared" si="86"/>
        <v>NA</v>
      </c>
      <c r="CD86" s="12">
        <v>0</v>
      </c>
      <c r="CE86" s="12" t="s">
        <v>94</v>
      </c>
      <c r="CF86" s="12">
        <v>0</v>
      </c>
      <c r="CG86" s="12">
        <v>0</v>
      </c>
      <c r="CH86" s="10">
        <f t="shared" si="57"/>
        <v>0.47451712827988346</v>
      </c>
      <c r="CI86" s="10">
        <f t="shared" si="67"/>
        <v>7.1576166180758016E-2</v>
      </c>
      <c r="CJ86" s="10">
        <f t="shared" ref="CJ86:CJ96" si="90">IF(AP86="NA","NA", IF(AR86="NA","NA",AR86/AP86))</f>
        <v>0.32513649304626763</v>
      </c>
      <c r="CK86" s="10">
        <f t="shared" si="87"/>
        <v>0.43441979754210319</v>
      </c>
      <c r="CL86" s="10">
        <f t="shared" si="88"/>
        <v>0.77785439858142047</v>
      </c>
      <c r="CM86" s="10">
        <f t="shared" si="89"/>
        <v>0.19980316897943115</v>
      </c>
      <c r="CN86" s="10">
        <f t="shared" si="59"/>
        <v>0.75529504482317011</v>
      </c>
      <c r="CO86" s="10">
        <f t="shared" si="60"/>
        <v>0.52140324214792311</v>
      </c>
      <c r="CP86" s="10">
        <f t="shared" si="61"/>
        <v>0.38693724756181652</v>
      </c>
      <c r="CQ86" s="10">
        <f t="shared" si="55"/>
        <v>0.28581560283687946</v>
      </c>
      <c r="CR86" s="10">
        <f t="shared" si="63"/>
        <v>0.30473396560038579</v>
      </c>
      <c r="CS86" s="10">
        <f t="shared" si="62"/>
        <v>0.28318009734991884</v>
      </c>
    </row>
    <row r="87" spans="1:97" ht="25" customHeight="1" x14ac:dyDescent="0.2">
      <c r="A87" s="44" t="s">
        <v>208</v>
      </c>
      <c r="B87" s="43" t="s">
        <v>209</v>
      </c>
      <c r="C87" s="13" t="s">
        <v>217</v>
      </c>
      <c r="D87" s="13" t="s">
        <v>2828</v>
      </c>
      <c r="E87" s="13">
        <v>478.1</v>
      </c>
      <c r="F87" s="13">
        <v>454.2</v>
      </c>
      <c r="G87" s="13">
        <v>302.39999999999998</v>
      </c>
      <c r="H87" s="13">
        <v>0</v>
      </c>
      <c r="I87" s="13">
        <v>20.36</v>
      </c>
      <c r="J87" s="13" t="s">
        <v>94</v>
      </c>
      <c r="K87" s="13">
        <v>226.16</v>
      </c>
      <c r="L87" s="13">
        <v>445.01</v>
      </c>
      <c r="M87" s="13">
        <v>218.87</v>
      </c>
      <c r="N87" s="13">
        <v>16.829999999999998</v>
      </c>
      <c r="O87" s="13">
        <v>12.81</v>
      </c>
      <c r="P87" s="13">
        <v>31.03</v>
      </c>
      <c r="Q87" s="13">
        <v>24.23</v>
      </c>
      <c r="R87" s="13">
        <v>253.72</v>
      </c>
      <c r="S87" s="13">
        <v>28.72</v>
      </c>
      <c r="T87" s="13" t="s">
        <v>94</v>
      </c>
      <c r="U87" s="13">
        <v>110.37</v>
      </c>
      <c r="V87" s="13">
        <v>65.239999999999995</v>
      </c>
      <c r="W87" s="13">
        <v>34.17</v>
      </c>
      <c r="X87" s="13" t="s">
        <v>94</v>
      </c>
      <c r="Y87" s="13" t="s">
        <v>94</v>
      </c>
      <c r="Z87" s="13">
        <v>58.54</v>
      </c>
      <c r="AA87" s="13">
        <v>30.25</v>
      </c>
      <c r="AB87" s="13">
        <v>43.65</v>
      </c>
      <c r="AC87" s="13" t="s">
        <v>95</v>
      </c>
      <c r="AD87" s="13" t="s">
        <v>95</v>
      </c>
      <c r="AE87" s="13" t="s">
        <v>146</v>
      </c>
      <c r="AF87" s="13" t="s">
        <v>146</v>
      </c>
      <c r="AG87" s="13" t="s">
        <v>95</v>
      </c>
      <c r="AH87" s="13" t="s">
        <v>95</v>
      </c>
      <c r="AI87" s="13" t="s">
        <v>95</v>
      </c>
      <c r="AJ87" s="13">
        <v>3.7610000000000001</v>
      </c>
      <c r="AK87" s="13" t="s">
        <v>94</v>
      </c>
      <c r="AL87" s="13" t="s">
        <v>94</v>
      </c>
      <c r="AM87" s="13">
        <v>2.57</v>
      </c>
      <c r="AN87" s="13" t="s">
        <v>94</v>
      </c>
      <c r="AO87" s="13" t="s">
        <v>94</v>
      </c>
      <c r="AP87" s="13" t="s">
        <v>94</v>
      </c>
      <c r="AQ87" s="13" t="s">
        <v>94</v>
      </c>
      <c r="AR87" s="13" t="s">
        <v>94</v>
      </c>
      <c r="AS87" s="13" t="s">
        <v>94</v>
      </c>
      <c r="AT87" s="13">
        <v>103.46</v>
      </c>
      <c r="AU87" s="13">
        <v>46.798000000000002</v>
      </c>
      <c r="AV87" s="13">
        <v>84.33</v>
      </c>
      <c r="AW87" s="13">
        <v>43.482999999999997</v>
      </c>
      <c r="AX87" s="13">
        <v>90.95</v>
      </c>
      <c r="AY87" s="13">
        <v>34.277000000000001</v>
      </c>
      <c r="AZ87" s="13">
        <v>50.9</v>
      </c>
      <c r="BA87" s="13">
        <v>24.565000000000001</v>
      </c>
      <c r="BB87" s="13" t="s">
        <v>94</v>
      </c>
      <c r="BC87" s="13" t="s">
        <v>94</v>
      </c>
      <c r="BD87" s="13">
        <v>64.537999999999997</v>
      </c>
      <c r="BE87" s="13">
        <v>211.92</v>
      </c>
      <c r="BF87" s="10">
        <f t="shared" si="69"/>
        <v>0.66578599735799204</v>
      </c>
      <c r="BG87" s="10" t="str">
        <f t="shared" si="70"/>
        <v>NA</v>
      </c>
      <c r="BH87" s="11">
        <f t="shared" si="71"/>
        <v>0</v>
      </c>
      <c r="BI87" s="10">
        <f t="shared" si="72"/>
        <v>2.6793557833089312E-2</v>
      </c>
      <c r="BJ87" s="10">
        <f t="shared" si="73"/>
        <v>6.490274001254967E-2</v>
      </c>
      <c r="BK87" s="10">
        <f t="shared" si="73"/>
        <v>5.3346543372963455E-2</v>
      </c>
      <c r="BL87" s="10" t="str">
        <f t="shared" si="74"/>
        <v>NA</v>
      </c>
      <c r="BM87" s="10">
        <f t="shared" si="75"/>
        <v>0.47303911315624342</v>
      </c>
      <c r="BN87" s="10">
        <f t="shared" si="76"/>
        <v>3.7819374845509089E-2</v>
      </c>
      <c r="BO87" s="10">
        <f t="shared" si="77"/>
        <v>7.6894960478823035E-2</v>
      </c>
      <c r="BP87" s="10">
        <f t="shared" si="78"/>
        <v>4.5751780858857102E-2</v>
      </c>
      <c r="BQ87" s="10">
        <f t="shared" si="79"/>
        <v>3.8735629131574768E-3</v>
      </c>
      <c r="BR87" s="10">
        <f t="shared" si="80"/>
        <v>0.55860854249229419</v>
      </c>
      <c r="BS87" s="10">
        <f t="shared" si="81"/>
        <v>6.3232056362835756E-2</v>
      </c>
      <c r="BT87" s="10">
        <f t="shared" si="82"/>
        <v>0.60732616236999515</v>
      </c>
      <c r="BU87" s="10" t="str">
        <f t="shared" si="83"/>
        <v>NA</v>
      </c>
      <c r="BV87" s="10">
        <f t="shared" si="51"/>
        <v>7.523117569352708E-2</v>
      </c>
      <c r="BW87" s="10" t="str">
        <f t="shared" si="84"/>
        <v>NA</v>
      </c>
      <c r="BX87" s="10">
        <f t="shared" si="85"/>
        <v>9.610303830911493E-2</v>
      </c>
      <c r="BY87" s="13">
        <v>3.7610000000000001</v>
      </c>
      <c r="BZ87" s="13">
        <v>2.57</v>
      </c>
      <c r="CA87" s="13" t="s">
        <v>94</v>
      </c>
      <c r="CB87" s="13" t="s">
        <v>94</v>
      </c>
      <c r="CC87" s="9" t="str">
        <f t="shared" si="86"/>
        <v>NA</v>
      </c>
      <c r="CD87" s="12">
        <v>0</v>
      </c>
      <c r="CE87" s="12">
        <v>1</v>
      </c>
      <c r="CF87" s="12">
        <v>0</v>
      </c>
      <c r="CG87" s="12">
        <v>0</v>
      </c>
      <c r="CH87" s="10" t="str">
        <f t="shared" si="57"/>
        <v>NA</v>
      </c>
      <c r="CI87" s="10" t="str">
        <f t="shared" si="67"/>
        <v>NA</v>
      </c>
      <c r="CJ87" s="10" t="str">
        <f t="shared" si="90"/>
        <v>NA</v>
      </c>
      <c r="CK87" s="10" t="str">
        <f t="shared" si="87"/>
        <v>NA</v>
      </c>
      <c r="CL87" s="10">
        <f t="shared" si="88"/>
        <v>0.87908370384689738</v>
      </c>
      <c r="CM87" s="10">
        <f t="shared" si="89"/>
        <v>0.2277851166886834</v>
      </c>
      <c r="CN87" s="10">
        <f t="shared" si="59"/>
        <v>0.81509762226947613</v>
      </c>
      <c r="CO87" s="10">
        <f t="shared" si="60"/>
        <v>0.55964815832875203</v>
      </c>
      <c r="CP87" s="10">
        <f t="shared" si="61"/>
        <v>0.42028803402281073</v>
      </c>
      <c r="CQ87" s="10">
        <f t="shared" si="55"/>
        <v>0.27009345794392525</v>
      </c>
      <c r="CR87" s="10" t="str">
        <f t="shared" si="63"/>
        <v>NA</v>
      </c>
      <c r="CS87" s="10">
        <f t="shared" si="62"/>
        <v>0.30453944884862211</v>
      </c>
    </row>
    <row r="88" spans="1:97" ht="25" customHeight="1" x14ac:dyDescent="0.2">
      <c r="A88" s="44" t="s">
        <v>208</v>
      </c>
      <c r="B88" s="43" t="s">
        <v>209</v>
      </c>
      <c r="C88" s="13" t="s">
        <v>218</v>
      </c>
      <c r="D88" s="13" t="s">
        <v>463</v>
      </c>
      <c r="E88" s="13">
        <v>481</v>
      </c>
      <c r="F88" s="13">
        <v>474.25</v>
      </c>
      <c r="G88" s="13">
        <v>319.5</v>
      </c>
      <c r="H88" s="13">
        <v>0</v>
      </c>
      <c r="I88" s="13">
        <v>27.33</v>
      </c>
      <c r="J88" s="13" t="s">
        <v>94</v>
      </c>
      <c r="K88" s="13" t="s">
        <v>94</v>
      </c>
      <c r="L88" s="13" t="s">
        <v>94</v>
      </c>
      <c r="M88" s="13" t="s">
        <v>94</v>
      </c>
      <c r="N88" s="13" t="s">
        <v>94</v>
      </c>
      <c r="O88" s="13" t="s">
        <v>94</v>
      </c>
      <c r="P88" s="13">
        <v>27</v>
      </c>
      <c r="Q88" s="13">
        <v>24.01</v>
      </c>
      <c r="R88" s="13">
        <v>259.25</v>
      </c>
      <c r="S88" s="13">
        <v>48.13</v>
      </c>
      <c r="T88" s="13">
        <v>82.49</v>
      </c>
      <c r="U88" s="13">
        <v>106.44</v>
      </c>
      <c r="V88" s="13">
        <v>78.459999999999994</v>
      </c>
      <c r="W88" s="13">
        <v>38.61</v>
      </c>
      <c r="X88" s="13" t="s">
        <v>94</v>
      </c>
      <c r="Y88" s="13">
        <v>18.75</v>
      </c>
      <c r="Z88" s="13">
        <v>63.265000000000001</v>
      </c>
      <c r="AA88" s="13">
        <v>44.36</v>
      </c>
      <c r="AB88" s="13">
        <v>47.4</v>
      </c>
      <c r="AC88" s="13" t="s">
        <v>95</v>
      </c>
      <c r="AD88" s="13" t="s">
        <v>95</v>
      </c>
      <c r="AE88" s="13" t="s">
        <v>94</v>
      </c>
      <c r="AF88" s="13" t="s">
        <v>146</v>
      </c>
      <c r="AG88" s="13" t="s">
        <v>95</v>
      </c>
      <c r="AH88" s="13" t="s">
        <v>95</v>
      </c>
      <c r="AI88" s="13" t="s">
        <v>95</v>
      </c>
      <c r="AJ88" s="13">
        <v>6.41</v>
      </c>
      <c r="AK88" s="13" t="s">
        <v>94</v>
      </c>
      <c r="AL88" s="13" t="s">
        <v>94</v>
      </c>
      <c r="AM88" s="13">
        <v>2.17</v>
      </c>
      <c r="AN88" s="13" t="s">
        <v>94</v>
      </c>
      <c r="AO88" s="13" t="s">
        <v>94</v>
      </c>
      <c r="AP88" s="13">
        <v>2572.84</v>
      </c>
      <c r="AQ88" s="13">
        <v>67.823999999999998</v>
      </c>
      <c r="AR88" s="13">
        <v>984.7</v>
      </c>
      <c r="AS88" s="13">
        <v>971.25</v>
      </c>
      <c r="AT88" s="13">
        <v>75.790000000000006</v>
      </c>
      <c r="AU88" s="13">
        <v>29.81</v>
      </c>
      <c r="AV88" s="13">
        <v>62.58</v>
      </c>
      <c r="AW88" s="13">
        <v>31.085999999999999</v>
      </c>
      <c r="AX88" s="13">
        <v>83.73</v>
      </c>
      <c r="AY88" s="13">
        <v>26.23</v>
      </c>
      <c r="AZ88" s="13">
        <v>43.35</v>
      </c>
      <c r="BA88" s="13">
        <v>27.14</v>
      </c>
      <c r="BB88" s="13" t="s">
        <v>94</v>
      </c>
      <c r="BC88" s="13" t="s">
        <v>94</v>
      </c>
      <c r="BD88" s="13">
        <v>58.747999999999998</v>
      </c>
      <c r="BE88" s="13">
        <v>192.03</v>
      </c>
      <c r="BF88" s="10">
        <f t="shared" si="69"/>
        <v>0.67369530838165526</v>
      </c>
      <c r="BG88" s="10">
        <f t="shared" si="70"/>
        <v>0.17393779652082234</v>
      </c>
      <c r="BH88" s="11">
        <f t="shared" si="71"/>
        <v>0</v>
      </c>
      <c r="BI88" s="10" t="str">
        <f t="shared" si="72"/>
        <v>NA</v>
      </c>
      <c r="BJ88" s="10">
        <f t="shared" si="73"/>
        <v>5.6133056133056136E-2</v>
      </c>
      <c r="BK88" s="10">
        <f t="shared" si="73"/>
        <v>5.0627306273062736E-2</v>
      </c>
      <c r="BL88" s="10" t="str">
        <f t="shared" si="74"/>
        <v>NA</v>
      </c>
      <c r="BM88" s="10" t="str">
        <f t="shared" si="75"/>
        <v>NA</v>
      </c>
      <c r="BN88" s="10" t="str">
        <f t="shared" si="76"/>
        <v>NA</v>
      </c>
      <c r="BO88" s="10" t="str">
        <f t="shared" si="77"/>
        <v>NA</v>
      </c>
      <c r="BP88" s="10" t="str">
        <f t="shared" si="78"/>
        <v>NA</v>
      </c>
      <c r="BQ88" s="10">
        <f t="shared" si="79"/>
        <v>6.0650572049740442E-3</v>
      </c>
      <c r="BR88" s="10">
        <f t="shared" si="80"/>
        <v>0.54665260938323668</v>
      </c>
      <c r="BS88" s="10">
        <f t="shared" si="81"/>
        <v>0.10148655772272008</v>
      </c>
      <c r="BT88" s="10">
        <f t="shared" si="82"/>
        <v>0.61242011771086213</v>
      </c>
      <c r="BU88" s="10" t="str">
        <f t="shared" si="83"/>
        <v>NA</v>
      </c>
      <c r="BV88" s="10">
        <f t="shared" si="51"/>
        <v>8.1412756984712703E-2</v>
      </c>
      <c r="BW88" s="10">
        <f t="shared" si="84"/>
        <v>3.9536109646810751E-2</v>
      </c>
      <c r="BX88" s="10">
        <f t="shared" si="85"/>
        <v>9.994728518713758E-2</v>
      </c>
      <c r="BY88" s="13">
        <v>6.41</v>
      </c>
      <c r="BZ88" s="13">
        <v>2.17</v>
      </c>
      <c r="CA88" s="13" t="s">
        <v>94</v>
      </c>
      <c r="CB88" s="13" t="s">
        <v>94</v>
      </c>
      <c r="CC88" s="9" t="str">
        <f t="shared" si="86"/>
        <v>NA</v>
      </c>
      <c r="CD88" s="12">
        <v>0</v>
      </c>
      <c r="CE88" s="12">
        <v>1</v>
      </c>
      <c r="CF88" s="12">
        <v>0</v>
      </c>
      <c r="CG88" s="12">
        <v>0</v>
      </c>
      <c r="CH88" s="10">
        <f t="shared" si="57"/>
        <v>0.48847364679597843</v>
      </c>
      <c r="CI88" s="10">
        <f t="shared" si="67"/>
        <v>6.8877830811414645E-2</v>
      </c>
      <c r="CJ88" s="10">
        <f t="shared" si="90"/>
        <v>0.38272881329581321</v>
      </c>
      <c r="CK88" s="10">
        <f t="shared" si="87"/>
        <v>0.37750112715909268</v>
      </c>
      <c r="CL88" s="10">
        <f t="shared" si="88"/>
        <v>1.1047631613669349</v>
      </c>
      <c r="CM88" s="10">
        <f t="shared" si="89"/>
        <v>0.15981022667369532</v>
      </c>
      <c r="CN88" s="10">
        <f t="shared" si="59"/>
        <v>0.82570259928750489</v>
      </c>
      <c r="CO88" s="10">
        <f t="shared" si="60"/>
        <v>0.51773557864564668</v>
      </c>
      <c r="CP88" s="10">
        <f t="shared" si="61"/>
        <v>0.41015965166908558</v>
      </c>
      <c r="CQ88" s="10">
        <f t="shared" si="55"/>
        <v>0.32413710736892393</v>
      </c>
      <c r="CR88" s="10" t="str">
        <f t="shared" si="63"/>
        <v>NA</v>
      </c>
      <c r="CS88" s="10">
        <f t="shared" si="62"/>
        <v>0.30593136489090245</v>
      </c>
    </row>
    <row r="89" spans="1:97" ht="25" customHeight="1" x14ac:dyDescent="0.2">
      <c r="A89" s="44" t="s">
        <v>208</v>
      </c>
      <c r="B89" s="43" t="s">
        <v>219</v>
      </c>
      <c r="C89" s="13" t="s">
        <v>220</v>
      </c>
      <c r="D89" s="13" t="s">
        <v>366</v>
      </c>
      <c r="E89" s="13">
        <v>657.07</v>
      </c>
      <c r="F89" s="13">
        <v>614.67999999999995</v>
      </c>
      <c r="G89" s="13">
        <v>426.75</v>
      </c>
      <c r="H89" s="13" t="s">
        <v>94</v>
      </c>
      <c r="I89" s="13">
        <v>23.81</v>
      </c>
      <c r="J89" s="13" t="s">
        <v>94</v>
      </c>
      <c r="K89" s="13">
        <v>375.95</v>
      </c>
      <c r="L89" s="13">
        <v>623.47</v>
      </c>
      <c r="M89" s="13">
        <v>247.91</v>
      </c>
      <c r="N89" s="13">
        <v>30.68</v>
      </c>
      <c r="O89" s="13" t="s">
        <v>94</v>
      </c>
      <c r="P89" s="13">
        <v>28.26</v>
      </c>
      <c r="Q89" s="13">
        <v>32.36</v>
      </c>
      <c r="R89" s="13">
        <v>358.08</v>
      </c>
      <c r="S89" s="13">
        <v>50.84</v>
      </c>
      <c r="T89" s="13">
        <v>105.3</v>
      </c>
      <c r="U89" s="13">
        <v>129.68</v>
      </c>
      <c r="V89" s="13">
        <v>86.05</v>
      </c>
      <c r="W89" s="13">
        <v>40.47</v>
      </c>
      <c r="X89" s="13" t="s">
        <v>94</v>
      </c>
      <c r="Y89" s="13">
        <v>15.88</v>
      </c>
      <c r="Z89" s="13">
        <v>80.36</v>
      </c>
      <c r="AA89" s="13">
        <v>48.01</v>
      </c>
      <c r="AB89" s="13">
        <v>69.34</v>
      </c>
      <c r="AC89" s="13" t="s">
        <v>95</v>
      </c>
      <c r="AD89" s="13" t="s">
        <v>95</v>
      </c>
      <c r="AE89" s="13" t="s">
        <v>95</v>
      </c>
      <c r="AF89" s="13" t="s">
        <v>146</v>
      </c>
      <c r="AG89" s="13" t="s">
        <v>95</v>
      </c>
      <c r="AH89" s="13" t="s">
        <v>95</v>
      </c>
      <c r="AI89" s="13" t="s">
        <v>95</v>
      </c>
      <c r="AJ89" s="13" t="s">
        <v>94</v>
      </c>
      <c r="AK89" s="13" t="s">
        <v>128</v>
      </c>
      <c r="AL89" s="13" t="s">
        <v>128</v>
      </c>
      <c r="AM89" s="13" t="s">
        <v>128</v>
      </c>
      <c r="AN89" s="13" t="s">
        <v>94</v>
      </c>
      <c r="AO89" s="13" t="s">
        <v>94</v>
      </c>
      <c r="AP89" s="13">
        <v>3238.05</v>
      </c>
      <c r="AQ89" s="13">
        <v>78.72</v>
      </c>
      <c r="AR89" s="13">
        <v>1060.2</v>
      </c>
      <c r="AS89" s="13">
        <v>1582.11</v>
      </c>
      <c r="AT89" s="13">
        <v>95.38</v>
      </c>
      <c r="AU89" s="13">
        <v>42.55</v>
      </c>
      <c r="AV89" s="13">
        <v>79.98</v>
      </c>
      <c r="AW89" s="13">
        <v>36.4</v>
      </c>
      <c r="AX89" s="13">
        <v>81.262</v>
      </c>
      <c r="AY89" s="13">
        <v>23.695</v>
      </c>
      <c r="AZ89" s="13">
        <v>47.304000000000002</v>
      </c>
      <c r="BA89" s="13">
        <v>25.038</v>
      </c>
      <c r="BB89" s="13">
        <v>115.01</v>
      </c>
      <c r="BC89" s="13">
        <v>374.12</v>
      </c>
      <c r="BD89" s="13" t="s">
        <v>94</v>
      </c>
      <c r="BE89" s="13" t="s">
        <v>94</v>
      </c>
      <c r="BF89" s="10">
        <f t="shared" si="69"/>
        <v>0.69426368191579368</v>
      </c>
      <c r="BG89" s="10">
        <f t="shared" si="70"/>
        <v>0.17130864840242077</v>
      </c>
      <c r="BH89" s="11" t="str">
        <f t="shared" si="71"/>
        <v>NA</v>
      </c>
      <c r="BI89" s="10" t="str">
        <f t="shared" si="72"/>
        <v>NA</v>
      </c>
      <c r="BJ89" s="10">
        <f t="shared" si="73"/>
        <v>4.300911622810355E-2</v>
      </c>
      <c r="BK89" s="10">
        <f t="shared" si="73"/>
        <v>5.2645278844276701E-2</v>
      </c>
      <c r="BL89" s="10" t="str">
        <f t="shared" si="74"/>
        <v>NA</v>
      </c>
      <c r="BM89" s="10">
        <f t="shared" si="75"/>
        <v>0.57216126135723733</v>
      </c>
      <c r="BN89" s="10">
        <f t="shared" si="76"/>
        <v>4.9208462315748949E-2</v>
      </c>
      <c r="BO89" s="10">
        <f t="shared" si="77"/>
        <v>0.12375458835867856</v>
      </c>
      <c r="BP89" s="10">
        <f t="shared" si="78"/>
        <v>3.8189487866296688E-2</v>
      </c>
      <c r="BQ89" s="10">
        <f t="shared" si="79"/>
        <v>4.4680534567428315E-3</v>
      </c>
      <c r="BR89" s="10">
        <f t="shared" si="80"/>
        <v>0.58254701633370209</v>
      </c>
      <c r="BS89" s="10">
        <f t="shared" si="81"/>
        <v>8.2709702609487873E-2</v>
      </c>
      <c r="BT89" s="10">
        <f t="shared" si="82"/>
        <v>0.55129155264440532</v>
      </c>
      <c r="BU89" s="10" t="str">
        <f t="shared" si="83"/>
        <v>NA</v>
      </c>
      <c r="BV89" s="10">
        <f t="shared" si="51"/>
        <v>6.5839135810503033E-2</v>
      </c>
      <c r="BW89" s="10">
        <f t="shared" si="84"/>
        <v>2.5834580594781029E-2</v>
      </c>
      <c r="BX89" s="10">
        <f t="shared" si="85"/>
        <v>0.1128066636298562</v>
      </c>
      <c r="BY89" s="13" t="s">
        <v>94</v>
      </c>
      <c r="BZ89" s="13" t="s">
        <v>128</v>
      </c>
      <c r="CA89" s="13" t="s">
        <v>94</v>
      </c>
      <c r="CB89" s="13" t="s">
        <v>94</v>
      </c>
      <c r="CC89" s="9" t="s">
        <v>94</v>
      </c>
      <c r="CD89" s="12">
        <v>0</v>
      </c>
      <c r="CE89" s="12">
        <v>0</v>
      </c>
      <c r="CF89" s="12">
        <v>0</v>
      </c>
      <c r="CG89" s="12">
        <v>0</v>
      </c>
      <c r="CH89" s="10">
        <f t="shared" si="57"/>
        <v>0.61976042256178077</v>
      </c>
      <c r="CI89" s="10">
        <f t="shared" si="67"/>
        <v>7.4250141482739104E-2</v>
      </c>
      <c r="CJ89" s="10">
        <f t="shared" si="90"/>
        <v>0.32741928012229582</v>
      </c>
      <c r="CK89" s="10">
        <f t="shared" si="87"/>
        <v>0.4885996201417519</v>
      </c>
      <c r="CL89" s="10">
        <f t="shared" si="88"/>
        <v>0.8519815474942336</v>
      </c>
      <c r="CM89" s="10">
        <f t="shared" si="89"/>
        <v>0.15517016984447193</v>
      </c>
      <c r="CN89" s="10">
        <f t="shared" si="59"/>
        <v>0.83854057454392961</v>
      </c>
      <c r="CO89" s="10">
        <f t="shared" si="60"/>
        <v>0.5821171027048313</v>
      </c>
      <c r="CP89" s="10">
        <f t="shared" si="61"/>
        <v>0.3816313692598029</v>
      </c>
      <c r="CQ89" s="10">
        <f t="shared" si="55"/>
        <v>0.30811449385936845</v>
      </c>
      <c r="CR89" s="10">
        <f t="shared" si="63"/>
        <v>0.30741473324067148</v>
      </c>
      <c r="CS89" s="10" t="str">
        <f t="shared" si="62"/>
        <v>NA</v>
      </c>
    </row>
    <row r="90" spans="1:97" ht="25" customHeight="1" x14ac:dyDescent="0.2">
      <c r="A90" s="44" t="s">
        <v>208</v>
      </c>
      <c r="B90" s="43" t="s">
        <v>219</v>
      </c>
      <c r="C90" s="13" t="s">
        <v>221</v>
      </c>
      <c r="D90" s="19" t="s">
        <v>2847</v>
      </c>
      <c r="E90" s="13">
        <v>582</v>
      </c>
      <c r="F90" s="13">
        <v>569.41</v>
      </c>
      <c r="G90" s="13">
        <v>399.41</v>
      </c>
      <c r="H90" s="13">
        <v>0</v>
      </c>
      <c r="I90" s="13">
        <v>22.01</v>
      </c>
      <c r="J90" s="13" t="s">
        <v>94</v>
      </c>
      <c r="K90" s="13">
        <v>302.60000000000002</v>
      </c>
      <c r="L90" s="13">
        <v>548.91</v>
      </c>
      <c r="M90" s="13">
        <v>246.59</v>
      </c>
      <c r="N90" s="13">
        <v>28.85</v>
      </c>
      <c r="O90" s="13">
        <v>18.809999999999999</v>
      </c>
      <c r="P90" s="13">
        <v>34.22</v>
      </c>
      <c r="Q90" s="13">
        <v>24.57</v>
      </c>
      <c r="R90" s="13">
        <v>333.06</v>
      </c>
      <c r="S90" s="13">
        <v>40.9</v>
      </c>
      <c r="T90" s="13" t="s">
        <v>94</v>
      </c>
      <c r="U90" s="13">
        <v>111.23</v>
      </c>
      <c r="V90" s="13">
        <v>99.37</v>
      </c>
      <c r="W90" s="13">
        <v>40.9</v>
      </c>
      <c r="X90" s="13">
        <v>2.21</v>
      </c>
      <c r="Y90" s="13" t="s">
        <v>94</v>
      </c>
      <c r="Z90" s="13" t="s">
        <v>94</v>
      </c>
      <c r="AA90" s="13" t="s">
        <v>94</v>
      </c>
      <c r="AB90" s="13">
        <v>66.92</v>
      </c>
      <c r="AC90" s="13" t="s">
        <v>95</v>
      </c>
      <c r="AD90" s="13" t="s">
        <v>95</v>
      </c>
      <c r="AE90" s="13" t="s">
        <v>95</v>
      </c>
      <c r="AF90" s="13" t="s">
        <v>146</v>
      </c>
      <c r="AG90" s="13" t="s">
        <v>95</v>
      </c>
      <c r="AH90" s="13" t="s">
        <v>95</v>
      </c>
      <c r="AI90" s="13" t="s">
        <v>95</v>
      </c>
      <c r="AJ90" s="13">
        <v>8.923</v>
      </c>
      <c r="AK90" s="13">
        <v>1.8759999999999999</v>
      </c>
      <c r="AL90" s="13">
        <v>2.0034999999999998</v>
      </c>
      <c r="AM90" s="13">
        <v>2.0630000000000002</v>
      </c>
      <c r="AN90" s="13">
        <v>1.667</v>
      </c>
      <c r="AO90" s="9">
        <v>0.27</v>
      </c>
      <c r="AP90" s="9">
        <v>2542.96</v>
      </c>
      <c r="AQ90" s="9">
        <v>65.510000000000005</v>
      </c>
      <c r="AR90" s="9">
        <v>923</v>
      </c>
      <c r="AS90" s="9">
        <v>1034.74</v>
      </c>
      <c r="AT90" s="13">
        <v>85.6</v>
      </c>
      <c r="AU90" s="13">
        <v>36.020000000000003</v>
      </c>
      <c r="AV90" s="13">
        <v>65.459999999999994</v>
      </c>
      <c r="AW90" s="13">
        <v>32.323</v>
      </c>
      <c r="AX90" s="13">
        <v>57.84</v>
      </c>
      <c r="AY90" s="13">
        <v>19.760000000000002</v>
      </c>
      <c r="AZ90" s="13">
        <v>34.329000000000001</v>
      </c>
      <c r="BA90" s="13">
        <v>16.469000000000001</v>
      </c>
      <c r="BB90" s="13">
        <v>94.18</v>
      </c>
      <c r="BC90" s="13">
        <v>323.24</v>
      </c>
      <c r="BD90" s="13">
        <v>44.37</v>
      </c>
      <c r="BE90" s="13">
        <v>182.81</v>
      </c>
      <c r="BF90" s="10">
        <f t="shared" si="69"/>
        <v>0.70144535571907773</v>
      </c>
      <c r="BG90" s="10" t="str">
        <f t="shared" si="70"/>
        <v>NA</v>
      </c>
      <c r="BH90" s="11">
        <f t="shared" si="71"/>
        <v>0</v>
      </c>
      <c r="BI90" s="10">
        <f t="shared" si="72"/>
        <v>3.2319587628865977E-2</v>
      </c>
      <c r="BJ90" s="10">
        <f t="shared" si="73"/>
        <v>5.8797250859106524E-2</v>
      </c>
      <c r="BK90" s="10">
        <f t="shared" si="73"/>
        <v>4.3149927117542723E-2</v>
      </c>
      <c r="BL90" s="10" t="str">
        <f t="shared" si="74"/>
        <v>NA</v>
      </c>
      <c r="BM90" s="10">
        <f t="shared" si="75"/>
        <v>0.51993127147766327</v>
      </c>
      <c r="BN90" s="10">
        <f t="shared" si="76"/>
        <v>5.2558707256198656E-2</v>
      </c>
      <c r="BO90" s="10">
        <f t="shared" si="77"/>
        <v>0.11699582302607568</v>
      </c>
      <c r="BP90" s="10">
        <f t="shared" si="78"/>
        <v>4.0097648066167502E-2</v>
      </c>
      <c r="BQ90" s="10" t="str">
        <f t="shared" si="79"/>
        <v>NA</v>
      </c>
      <c r="BR90" s="10">
        <f t="shared" si="80"/>
        <v>0.58492123426002351</v>
      </c>
      <c r="BS90" s="10">
        <f t="shared" si="81"/>
        <v>7.1828735006410141E-2</v>
      </c>
      <c r="BT90" s="10">
        <f t="shared" si="82"/>
        <v>0.58096926015174521</v>
      </c>
      <c r="BU90" s="10">
        <f t="shared" si="83"/>
        <v>3.8812103756519908E-3</v>
      </c>
      <c r="BV90" s="10">
        <f t="shared" si="51"/>
        <v>7.1828735006410141E-2</v>
      </c>
      <c r="BW90" s="10" t="str">
        <f t="shared" si="84"/>
        <v>NA</v>
      </c>
      <c r="BX90" s="10">
        <f t="shared" si="85"/>
        <v>0.11752515761929015</v>
      </c>
      <c r="BY90" s="13">
        <v>8.923</v>
      </c>
      <c r="BZ90" s="13">
        <v>2.0630000000000002</v>
      </c>
      <c r="CA90" s="13">
        <v>1.667</v>
      </c>
      <c r="CB90" s="9">
        <v>0.27</v>
      </c>
      <c r="CC90" s="9">
        <f t="shared" ref="CC90:CC101" si="91">IF(AK90="NA", "NA",IF(AL90="NA", "NA", AK90/AL90))</f>
        <v>0.93636136760668831</v>
      </c>
      <c r="CD90" s="12">
        <v>0</v>
      </c>
      <c r="CE90" s="12">
        <v>0</v>
      </c>
      <c r="CF90" s="12">
        <v>0</v>
      </c>
      <c r="CG90" s="12">
        <v>0</v>
      </c>
      <c r="CH90" s="10">
        <f t="shared" si="57"/>
        <v>0.63055254604550381</v>
      </c>
      <c r="CI90" s="10">
        <f t="shared" si="67"/>
        <v>7.0975081256771405E-2</v>
      </c>
      <c r="CJ90" s="10">
        <f t="shared" si="90"/>
        <v>0.3629628464466606</v>
      </c>
      <c r="CK90" s="10">
        <f t="shared" si="87"/>
        <v>0.40690376569037656</v>
      </c>
      <c r="CL90" s="10">
        <f t="shared" si="88"/>
        <v>0.67570093457943936</v>
      </c>
      <c r="CM90" s="10">
        <f t="shared" si="89"/>
        <v>0.15033104441439385</v>
      </c>
      <c r="CN90" s="10">
        <f t="shared" si="59"/>
        <v>0.76471962616822431</v>
      </c>
      <c r="CO90" s="10">
        <f t="shared" si="60"/>
        <v>0.59351659751037344</v>
      </c>
      <c r="CP90" s="10">
        <f t="shared" si="61"/>
        <v>0.37760514018691593</v>
      </c>
      <c r="CQ90" s="10">
        <f t="shared" si="55"/>
        <v>0.28473374827109266</v>
      </c>
      <c r="CR90" s="10">
        <f t="shared" si="63"/>
        <v>0.2913624551416904</v>
      </c>
      <c r="CS90" s="10">
        <f t="shared" si="62"/>
        <v>0.24271101143263496</v>
      </c>
    </row>
    <row r="91" spans="1:97" ht="25" customHeight="1" x14ac:dyDescent="0.2">
      <c r="A91" s="44" t="s">
        <v>208</v>
      </c>
      <c r="B91" s="43" t="s">
        <v>219</v>
      </c>
      <c r="C91" s="13" t="s">
        <v>222</v>
      </c>
      <c r="D91" s="13" t="s">
        <v>366</v>
      </c>
      <c r="E91" s="13">
        <v>477.64</v>
      </c>
      <c r="F91" s="13">
        <v>460.49</v>
      </c>
      <c r="G91" s="13">
        <v>323.29000000000002</v>
      </c>
      <c r="H91" s="13">
        <v>0</v>
      </c>
      <c r="I91" s="13">
        <v>18.47</v>
      </c>
      <c r="J91" s="13" t="s">
        <v>94</v>
      </c>
      <c r="K91" s="13">
        <v>288.64</v>
      </c>
      <c r="L91" s="13">
        <v>444.03</v>
      </c>
      <c r="M91" s="13">
        <v>184.98</v>
      </c>
      <c r="N91" s="13">
        <v>15.36</v>
      </c>
      <c r="O91" s="13">
        <v>10.51</v>
      </c>
      <c r="P91" s="13" t="s">
        <v>94</v>
      </c>
      <c r="Q91" s="13">
        <v>18.3</v>
      </c>
      <c r="R91" s="13">
        <v>273.26</v>
      </c>
      <c r="S91" s="13">
        <v>34.82</v>
      </c>
      <c r="T91" s="13">
        <v>73.430000000000007</v>
      </c>
      <c r="U91" s="13">
        <v>101.54</v>
      </c>
      <c r="V91" s="9" t="s">
        <v>94</v>
      </c>
      <c r="W91" s="13">
        <v>33.479999999999997</v>
      </c>
      <c r="X91" s="13" t="s">
        <v>94</v>
      </c>
      <c r="Y91" s="13">
        <v>10.37</v>
      </c>
      <c r="Z91" s="13">
        <v>58.89</v>
      </c>
      <c r="AA91" s="13">
        <v>34.76</v>
      </c>
      <c r="AB91" s="13">
        <v>48.53</v>
      </c>
      <c r="AC91" s="13" t="s">
        <v>95</v>
      </c>
      <c r="AD91" s="13" t="s">
        <v>95</v>
      </c>
      <c r="AE91" s="13" t="s">
        <v>95</v>
      </c>
      <c r="AF91" s="13" t="s">
        <v>146</v>
      </c>
      <c r="AG91" s="13" t="s">
        <v>95</v>
      </c>
      <c r="AH91" s="13" t="s">
        <v>95</v>
      </c>
      <c r="AI91" s="13" t="s">
        <v>95</v>
      </c>
      <c r="AJ91" s="13">
        <v>5.9509999999999996</v>
      </c>
      <c r="AK91" s="13">
        <v>2.0819999999999999</v>
      </c>
      <c r="AL91" s="13">
        <v>1.9710000000000001</v>
      </c>
      <c r="AM91" s="13">
        <v>1.75</v>
      </c>
      <c r="AN91" s="13" t="s">
        <v>94</v>
      </c>
      <c r="AO91" s="9" t="s">
        <v>94</v>
      </c>
      <c r="AP91" s="9" t="s">
        <v>94</v>
      </c>
      <c r="AQ91" s="9" t="s">
        <v>94</v>
      </c>
      <c r="AR91" s="9" t="s">
        <v>94</v>
      </c>
      <c r="AS91" s="9" t="s">
        <v>94</v>
      </c>
      <c r="AT91" s="13">
        <v>67.95</v>
      </c>
      <c r="AU91" s="13">
        <v>27.53</v>
      </c>
      <c r="AV91" s="13">
        <v>54.25</v>
      </c>
      <c r="AW91" s="13" t="s">
        <v>94</v>
      </c>
      <c r="AX91" s="13">
        <v>40.54</v>
      </c>
      <c r="AY91" s="13">
        <v>17.37</v>
      </c>
      <c r="AZ91" s="13">
        <v>29.29</v>
      </c>
      <c r="BA91" s="13" t="s">
        <v>94</v>
      </c>
      <c r="BB91" s="13" t="s">
        <v>94</v>
      </c>
      <c r="BC91" s="13" t="s">
        <v>94</v>
      </c>
      <c r="BD91" s="13" t="s">
        <v>94</v>
      </c>
      <c r="BE91" s="13" t="s">
        <v>94</v>
      </c>
      <c r="BF91" s="10">
        <f t="shared" si="69"/>
        <v>0.70205650502725359</v>
      </c>
      <c r="BG91" s="10">
        <f t="shared" si="70"/>
        <v>0.15946057460531174</v>
      </c>
      <c r="BH91" s="11">
        <f t="shared" si="71"/>
        <v>0</v>
      </c>
      <c r="BI91" s="10">
        <f t="shared" si="72"/>
        <v>2.2004019763838874E-2</v>
      </c>
      <c r="BJ91" s="10" t="str">
        <f t="shared" si="73"/>
        <v>NA</v>
      </c>
      <c r="BK91" s="10">
        <f t="shared" si="73"/>
        <v>3.9740276661816759E-2</v>
      </c>
      <c r="BL91" s="10" t="str">
        <f t="shared" si="74"/>
        <v>NA</v>
      </c>
      <c r="BM91" s="10">
        <f t="shared" si="75"/>
        <v>0.6043044971107947</v>
      </c>
      <c r="BN91" s="10">
        <f t="shared" si="76"/>
        <v>3.4592257279913517E-2</v>
      </c>
      <c r="BO91" s="10">
        <f t="shared" si="77"/>
        <v>8.3036003892312679E-2</v>
      </c>
      <c r="BP91" s="10">
        <f t="shared" si="78"/>
        <v>4.1596288539062679E-2</v>
      </c>
      <c r="BQ91" s="10">
        <f t="shared" si="79"/>
        <v>4.4863168948191187E-3</v>
      </c>
      <c r="BR91" s="10">
        <f t="shared" si="80"/>
        <v>0.59341136615344525</v>
      </c>
      <c r="BS91" s="10">
        <f t="shared" si="81"/>
        <v>7.5615105648331127E-2</v>
      </c>
      <c r="BT91" s="10" t="str">
        <f t="shared" si="82"/>
        <v>NA</v>
      </c>
      <c r="BU91" s="10" t="str">
        <f t="shared" si="83"/>
        <v>NA</v>
      </c>
      <c r="BV91" s="10">
        <f t="shared" si="51"/>
        <v>7.2705161892766393E-2</v>
      </c>
      <c r="BW91" s="10">
        <f t="shared" si="84"/>
        <v>2.2519490108362829E-2</v>
      </c>
      <c r="BX91" s="10">
        <f t="shared" si="85"/>
        <v>0.10538773914742991</v>
      </c>
      <c r="BY91" s="13">
        <v>5.9509999999999996</v>
      </c>
      <c r="BZ91" s="13">
        <v>1.75</v>
      </c>
      <c r="CA91" s="13" t="s">
        <v>94</v>
      </c>
      <c r="CB91" s="9" t="s">
        <v>94</v>
      </c>
      <c r="CC91" s="9">
        <f t="shared" si="91"/>
        <v>1.0563165905631657</v>
      </c>
      <c r="CD91" s="12">
        <v>0</v>
      </c>
      <c r="CE91" s="12">
        <v>0</v>
      </c>
      <c r="CF91" s="12">
        <v>0</v>
      </c>
      <c r="CG91" s="12">
        <v>0</v>
      </c>
      <c r="CH91" s="10" t="str">
        <f t="shared" si="57"/>
        <v>NA</v>
      </c>
      <c r="CI91" s="10" t="str">
        <f t="shared" si="67"/>
        <v>NA</v>
      </c>
      <c r="CJ91" s="10" t="str">
        <f t="shared" si="90"/>
        <v>NA</v>
      </c>
      <c r="CK91" s="10" t="str">
        <f t="shared" si="87"/>
        <v>NA</v>
      </c>
      <c r="CL91" s="10">
        <f t="shared" si="88"/>
        <v>0.59661515820456212</v>
      </c>
      <c r="CM91" s="10">
        <f t="shared" si="89"/>
        <v>0.14756020760494257</v>
      </c>
      <c r="CN91" s="10">
        <f t="shared" si="59"/>
        <v>0.79838116261957315</v>
      </c>
      <c r="CO91" s="10">
        <f t="shared" si="60"/>
        <v>0.722496299950666</v>
      </c>
      <c r="CP91" s="10" t="str">
        <f t="shared" si="61"/>
        <v>NA</v>
      </c>
      <c r="CQ91" s="10" t="str">
        <f t="shared" si="55"/>
        <v>NA</v>
      </c>
      <c r="CR91" s="10" t="str">
        <f t="shared" si="63"/>
        <v>NA</v>
      </c>
      <c r="CS91" s="10" t="str">
        <f t="shared" si="62"/>
        <v>NA</v>
      </c>
    </row>
    <row r="92" spans="1:97" ht="25" customHeight="1" x14ac:dyDescent="0.2">
      <c r="A92" s="44" t="s">
        <v>208</v>
      </c>
      <c r="B92" s="43" t="s">
        <v>219</v>
      </c>
      <c r="C92" s="13" t="s">
        <v>223</v>
      </c>
      <c r="D92" s="13" t="s">
        <v>366</v>
      </c>
      <c r="E92" s="13">
        <v>614.65</v>
      </c>
      <c r="F92" s="13">
        <v>580.74</v>
      </c>
      <c r="G92" s="13">
        <v>412.09</v>
      </c>
      <c r="H92" s="13">
        <v>0</v>
      </c>
      <c r="I92" s="13">
        <v>28.26</v>
      </c>
      <c r="J92" s="13" t="s">
        <v>94</v>
      </c>
      <c r="K92" s="13">
        <v>344.82</v>
      </c>
      <c r="L92" s="13">
        <v>560.86</v>
      </c>
      <c r="M92" s="13">
        <v>215.39</v>
      </c>
      <c r="N92" s="13">
        <v>24.73</v>
      </c>
      <c r="O92" s="13">
        <v>18.329999999999998</v>
      </c>
      <c r="P92" s="13">
        <v>37.01</v>
      </c>
      <c r="Q92" s="13">
        <v>37.79</v>
      </c>
      <c r="R92" s="13">
        <v>347.5</v>
      </c>
      <c r="S92" s="13">
        <v>40.450000000000003</v>
      </c>
      <c r="T92" s="13" t="s">
        <v>94</v>
      </c>
      <c r="U92" s="13">
        <v>126.42</v>
      </c>
      <c r="V92" s="13">
        <v>92.18</v>
      </c>
      <c r="W92" s="13" t="s">
        <v>94</v>
      </c>
      <c r="X92" s="13" t="s">
        <v>94</v>
      </c>
      <c r="Y92" s="13" t="s">
        <v>94</v>
      </c>
      <c r="Z92" s="13">
        <v>86.08</v>
      </c>
      <c r="AA92" s="13">
        <v>61.01</v>
      </c>
      <c r="AB92" s="13">
        <v>57.28</v>
      </c>
      <c r="AC92" s="13" t="s">
        <v>224</v>
      </c>
      <c r="AD92" s="13" t="s">
        <v>95</v>
      </c>
      <c r="AE92" s="13" t="s">
        <v>95</v>
      </c>
      <c r="AF92" s="13" t="s">
        <v>146</v>
      </c>
      <c r="AG92" s="13" t="s">
        <v>95</v>
      </c>
      <c r="AH92" s="13" t="s">
        <v>95</v>
      </c>
      <c r="AI92" s="13" t="s">
        <v>95</v>
      </c>
      <c r="AJ92" s="13">
        <v>7.8419999999999996</v>
      </c>
      <c r="AK92" s="13">
        <v>2.0099999999999998</v>
      </c>
      <c r="AL92" s="13">
        <v>1.556</v>
      </c>
      <c r="AM92" s="13">
        <v>1.9535</v>
      </c>
      <c r="AN92" s="13" t="s">
        <v>94</v>
      </c>
      <c r="AO92" s="9" t="s">
        <v>94</v>
      </c>
      <c r="AP92" s="9" t="s">
        <v>94</v>
      </c>
      <c r="AQ92" s="9" t="s">
        <v>94</v>
      </c>
      <c r="AR92" s="9" t="s">
        <v>94</v>
      </c>
      <c r="AS92" s="9" t="s">
        <v>94</v>
      </c>
      <c r="AT92" s="13">
        <v>80.28</v>
      </c>
      <c r="AU92" s="13">
        <v>35.28</v>
      </c>
      <c r="AV92" s="13" t="s">
        <v>94</v>
      </c>
      <c r="AW92" s="13" t="s">
        <v>94</v>
      </c>
      <c r="AX92" s="13" t="s">
        <v>94</v>
      </c>
      <c r="AY92" s="13" t="s">
        <v>94</v>
      </c>
      <c r="AZ92" s="13" t="s">
        <v>94</v>
      </c>
      <c r="BA92" s="13" t="s">
        <v>94</v>
      </c>
      <c r="BB92" s="13" t="s">
        <v>94</v>
      </c>
      <c r="BC92" s="13" t="s">
        <v>94</v>
      </c>
      <c r="BD92" s="13" t="s">
        <v>94</v>
      </c>
      <c r="BE92" s="13" t="s">
        <v>94</v>
      </c>
      <c r="BF92" s="10">
        <f t="shared" si="69"/>
        <v>0.70959465509522324</v>
      </c>
      <c r="BG92" s="10" t="str">
        <f t="shared" si="70"/>
        <v>NA</v>
      </c>
      <c r="BH92" s="11">
        <f t="shared" si="71"/>
        <v>0</v>
      </c>
      <c r="BI92" s="10">
        <f t="shared" si="72"/>
        <v>2.9821849833238427E-2</v>
      </c>
      <c r="BJ92" s="10">
        <f t="shared" si="73"/>
        <v>6.0213129423249002E-2</v>
      </c>
      <c r="BK92" s="10">
        <f t="shared" si="73"/>
        <v>6.5072149326721077E-2</v>
      </c>
      <c r="BL92" s="10" t="str">
        <f t="shared" si="74"/>
        <v>NA</v>
      </c>
      <c r="BM92" s="10">
        <f t="shared" si="75"/>
        <v>0.56100219637191895</v>
      </c>
      <c r="BN92" s="10">
        <f t="shared" si="76"/>
        <v>4.4093000035659524E-2</v>
      </c>
      <c r="BO92" s="10">
        <f t="shared" si="77"/>
        <v>0.11481498676818795</v>
      </c>
      <c r="BP92" s="10">
        <f t="shared" si="78"/>
        <v>5.0386905823200087E-2</v>
      </c>
      <c r="BQ92" s="10">
        <f t="shared" si="79"/>
        <v>6.9505234950770108E-3</v>
      </c>
      <c r="BR92" s="10">
        <f t="shared" si="80"/>
        <v>0.59837448772256085</v>
      </c>
      <c r="BS92" s="10">
        <f t="shared" si="81"/>
        <v>6.9652512311877954E-2</v>
      </c>
      <c r="BT92" s="10">
        <f t="shared" si="82"/>
        <v>0.59127333580839003</v>
      </c>
      <c r="BU92" s="10" t="str">
        <f t="shared" si="83"/>
        <v>NA</v>
      </c>
      <c r="BV92" s="10" t="str">
        <f t="shared" si="51"/>
        <v>NA</v>
      </c>
      <c r="BW92" s="10" t="str">
        <f t="shared" si="84"/>
        <v>NA</v>
      </c>
      <c r="BX92" s="10">
        <f t="shared" si="85"/>
        <v>9.863277886834039E-2</v>
      </c>
      <c r="BY92" s="13">
        <v>7.8419999999999996</v>
      </c>
      <c r="BZ92" s="13">
        <v>1.9535</v>
      </c>
      <c r="CA92" s="13" t="s">
        <v>94</v>
      </c>
      <c r="CB92" s="9" t="s">
        <v>94</v>
      </c>
      <c r="CC92" s="9">
        <f t="shared" si="91"/>
        <v>1.2917737789203083</v>
      </c>
      <c r="CD92" s="12">
        <v>0</v>
      </c>
      <c r="CE92" s="12">
        <v>0</v>
      </c>
      <c r="CF92" s="12">
        <v>0</v>
      </c>
      <c r="CG92" s="12">
        <v>0</v>
      </c>
      <c r="CH92" s="10" t="str">
        <f t="shared" si="57"/>
        <v>NA</v>
      </c>
      <c r="CI92" s="10" t="str">
        <f t="shared" si="67"/>
        <v>NA</v>
      </c>
      <c r="CJ92" s="10" t="str">
        <f t="shared" si="90"/>
        <v>NA</v>
      </c>
      <c r="CK92" s="10" t="str">
        <f t="shared" si="87"/>
        <v>NA</v>
      </c>
      <c r="CL92" s="10" t="str">
        <f t="shared" si="88"/>
        <v>NA</v>
      </c>
      <c r="CM92" s="10">
        <f t="shared" si="89"/>
        <v>0.13823742122120053</v>
      </c>
      <c r="CN92" s="10" t="str">
        <f t="shared" si="59"/>
        <v>NA</v>
      </c>
      <c r="CO92" s="10" t="str">
        <f t="shared" si="60"/>
        <v>NA</v>
      </c>
      <c r="CP92" s="10" t="str">
        <f t="shared" si="61"/>
        <v>NA</v>
      </c>
      <c r="CQ92" s="10" t="str">
        <f t="shared" si="55"/>
        <v>NA</v>
      </c>
      <c r="CR92" s="10" t="str">
        <f t="shared" si="63"/>
        <v>NA</v>
      </c>
      <c r="CS92" s="10" t="str">
        <f t="shared" si="62"/>
        <v>NA</v>
      </c>
    </row>
    <row r="93" spans="1:97" ht="25" customHeight="1" x14ac:dyDescent="0.2">
      <c r="A93" s="44" t="s">
        <v>208</v>
      </c>
      <c r="B93" s="43" t="s">
        <v>225</v>
      </c>
      <c r="C93" s="13" t="s">
        <v>226</v>
      </c>
      <c r="D93" s="19" t="s">
        <v>2847</v>
      </c>
      <c r="E93" s="13">
        <v>653.45000000000005</v>
      </c>
      <c r="F93" s="13">
        <v>620.09</v>
      </c>
      <c r="G93" s="13">
        <v>414.8</v>
      </c>
      <c r="H93" s="13">
        <v>0</v>
      </c>
      <c r="I93" s="13">
        <v>37.020000000000003</v>
      </c>
      <c r="J93" s="13" t="s">
        <v>94</v>
      </c>
      <c r="K93" s="13" t="s">
        <v>94</v>
      </c>
      <c r="L93" s="13" t="s">
        <v>94</v>
      </c>
      <c r="M93" s="13">
        <v>259.47000000000003</v>
      </c>
      <c r="N93" s="13" t="s">
        <v>94</v>
      </c>
      <c r="O93" s="13">
        <v>17.75</v>
      </c>
      <c r="P93" s="13">
        <v>46.76</v>
      </c>
      <c r="Q93" s="13">
        <v>29.99</v>
      </c>
      <c r="R93" s="13">
        <v>354.39</v>
      </c>
      <c r="S93" s="13">
        <v>39.409999999999997</v>
      </c>
      <c r="T93" s="13">
        <v>122.77</v>
      </c>
      <c r="U93" s="13">
        <v>135.76</v>
      </c>
      <c r="V93" s="13">
        <v>84.33</v>
      </c>
      <c r="W93" s="13">
        <v>34.119999999999997</v>
      </c>
      <c r="X93" s="13">
        <v>-19.43</v>
      </c>
      <c r="Y93" s="13">
        <v>15.44</v>
      </c>
      <c r="Z93" s="13">
        <v>87.76</v>
      </c>
      <c r="AA93" s="13">
        <v>41.25</v>
      </c>
      <c r="AB93" s="13">
        <v>76.069999999999993</v>
      </c>
      <c r="AC93" s="13" t="s">
        <v>95</v>
      </c>
      <c r="AD93" s="13" t="s">
        <v>95</v>
      </c>
      <c r="AE93" s="13" t="s">
        <v>95</v>
      </c>
      <c r="AF93" s="13" t="s">
        <v>146</v>
      </c>
      <c r="AG93" s="13" t="s">
        <v>95</v>
      </c>
      <c r="AH93" s="13" t="s">
        <v>95</v>
      </c>
      <c r="AI93" s="13" t="s">
        <v>95</v>
      </c>
      <c r="AJ93" s="13">
        <v>6.58</v>
      </c>
      <c r="AK93" s="13" t="s">
        <v>94</v>
      </c>
      <c r="AL93" s="13" t="s">
        <v>94</v>
      </c>
      <c r="AM93" s="13">
        <v>1.8939999999999999</v>
      </c>
      <c r="AN93" s="13" t="s">
        <v>94</v>
      </c>
      <c r="AO93" s="13" t="s">
        <v>94</v>
      </c>
      <c r="AP93" s="13">
        <v>3331.71</v>
      </c>
      <c r="AQ93" s="13">
        <v>75.59</v>
      </c>
      <c r="AR93" s="10">
        <v>1215.3</v>
      </c>
      <c r="AS93" s="13">
        <v>1502.44</v>
      </c>
      <c r="AT93" s="13">
        <v>128.59</v>
      </c>
      <c r="AU93" s="13">
        <v>60.48</v>
      </c>
      <c r="AV93" s="13">
        <v>100.4</v>
      </c>
      <c r="AW93" s="13">
        <v>46.628</v>
      </c>
      <c r="AX93" s="13">
        <v>92.12</v>
      </c>
      <c r="AY93" s="13">
        <v>30.84</v>
      </c>
      <c r="AZ93" s="13">
        <v>62.74</v>
      </c>
      <c r="BA93" s="13">
        <v>29.059000000000001</v>
      </c>
      <c r="BB93" s="13">
        <v>159.86000000000001</v>
      </c>
      <c r="BC93" s="13">
        <v>652.88</v>
      </c>
      <c r="BD93" s="13">
        <v>81.510000000000005</v>
      </c>
      <c r="BE93" s="13">
        <v>334.97</v>
      </c>
      <c r="BF93" s="10">
        <f t="shared" si="69"/>
        <v>0.66893515457433594</v>
      </c>
      <c r="BG93" s="10">
        <f t="shared" si="70"/>
        <v>0.19798738892741374</v>
      </c>
      <c r="BH93" s="11">
        <f t="shared" si="71"/>
        <v>0</v>
      </c>
      <c r="BI93" s="10">
        <f t="shared" si="72"/>
        <v>2.7163516718953246E-2</v>
      </c>
      <c r="BJ93" s="10">
        <f t="shared" si="73"/>
        <v>7.1558650241028379E-2</v>
      </c>
      <c r="BK93" s="10">
        <f t="shared" si="73"/>
        <v>4.8363947168959337E-2</v>
      </c>
      <c r="BL93" s="10" t="str">
        <f t="shared" si="74"/>
        <v>NA</v>
      </c>
      <c r="BM93" s="10" t="str">
        <f t="shared" si="75"/>
        <v>NA</v>
      </c>
      <c r="BN93" s="10" t="str">
        <f t="shared" si="76"/>
        <v>NA</v>
      </c>
      <c r="BO93" s="10" t="str">
        <f t="shared" si="77"/>
        <v>NA</v>
      </c>
      <c r="BP93" s="10" t="str">
        <f t="shared" si="78"/>
        <v>NA</v>
      </c>
      <c r="BQ93" s="10">
        <f t="shared" si="79"/>
        <v>4.2390237245339265E-3</v>
      </c>
      <c r="BR93" s="10">
        <f t="shared" si="80"/>
        <v>0.57151381251108702</v>
      </c>
      <c r="BS93" s="10">
        <f t="shared" si="81"/>
        <v>6.3555290361076613E-2</v>
      </c>
      <c r="BT93" s="10">
        <f t="shared" si="82"/>
        <v>0.55752642933169172</v>
      </c>
      <c r="BU93" s="10">
        <f t="shared" si="83"/>
        <v>-3.1334161170152718E-2</v>
      </c>
      <c r="BV93" s="10">
        <f t="shared" si="51"/>
        <v>5.5024270670386552E-2</v>
      </c>
      <c r="BW93" s="10">
        <f t="shared" si="84"/>
        <v>2.4899611346739986E-2</v>
      </c>
      <c r="BX93" s="10">
        <f t="shared" si="85"/>
        <v>0.12267574061829732</v>
      </c>
      <c r="BY93" s="13">
        <v>6.58</v>
      </c>
      <c r="BZ93" s="13">
        <v>1.8939999999999999</v>
      </c>
      <c r="CA93" s="13" t="s">
        <v>94</v>
      </c>
      <c r="CB93" s="13" t="s">
        <v>94</v>
      </c>
      <c r="CC93" s="9" t="str">
        <f t="shared" si="91"/>
        <v>NA</v>
      </c>
      <c r="CD93" s="12">
        <v>0</v>
      </c>
      <c r="CE93" s="12">
        <v>0</v>
      </c>
      <c r="CF93" s="12">
        <v>0</v>
      </c>
      <c r="CG93" s="12">
        <v>0</v>
      </c>
      <c r="CH93" s="10">
        <f t="shared" si="57"/>
        <v>0.5376861680243562</v>
      </c>
      <c r="CI93" s="10">
        <f t="shared" si="67"/>
        <v>6.2198634082119647E-2</v>
      </c>
      <c r="CJ93" s="10">
        <f t="shared" si="90"/>
        <v>0.36476764184157684</v>
      </c>
      <c r="CK93" s="10">
        <f t="shared" si="87"/>
        <v>0.45095161343574319</v>
      </c>
      <c r="CL93" s="10">
        <f t="shared" si="88"/>
        <v>0.71638541099618946</v>
      </c>
      <c r="CM93" s="10">
        <f t="shared" si="89"/>
        <v>0.2073731232563015</v>
      </c>
      <c r="CN93" s="10">
        <f t="shared" si="59"/>
        <v>0.78077611011742754</v>
      </c>
      <c r="CO93" s="10">
        <f t="shared" si="60"/>
        <v>0.68106817194963087</v>
      </c>
      <c r="CP93" s="10">
        <f t="shared" si="61"/>
        <v>0.36260984524457579</v>
      </c>
      <c r="CQ93" s="10">
        <f t="shared" si="55"/>
        <v>0.31544724272687796</v>
      </c>
      <c r="CR93" s="10">
        <f t="shared" si="63"/>
        <v>0.24485357186619289</v>
      </c>
      <c r="CS93" s="10">
        <f t="shared" si="62"/>
        <v>0.24333522404991492</v>
      </c>
    </row>
    <row r="94" spans="1:97" ht="25" customHeight="1" x14ac:dyDescent="0.2">
      <c r="A94" s="44" t="s">
        <v>208</v>
      </c>
      <c r="B94" s="43" t="s">
        <v>225</v>
      </c>
      <c r="C94" s="13" t="s">
        <v>227</v>
      </c>
      <c r="D94" s="13" t="s">
        <v>366</v>
      </c>
      <c r="E94" s="13">
        <v>680.69</v>
      </c>
      <c r="F94" s="13">
        <v>695.53</v>
      </c>
      <c r="G94" s="13">
        <v>496.81</v>
      </c>
      <c r="H94" s="13" t="s">
        <v>94</v>
      </c>
      <c r="I94" s="13">
        <v>41.9</v>
      </c>
      <c r="J94" s="13">
        <v>310.06</v>
      </c>
      <c r="K94" s="13">
        <v>344.61</v>
      </c>
      <c r="L94" s="13">
        <v>618.84</v>
      </c>
      <c r="M94" s="13">
        <v>278.76</v>
      </c>
      <c r="N94" s="13">
        <v>27.28</v>
      </c>
      <c r="O94" s="13">
        <v>24.56</v>
      </c>
      <c r="P94" s="13">
        <v>30.25</v>
      </c>
      <c r="Q94" s="13" t="s">
        <v>94</v>
      </c>
      <c r="R94" s="13" t="s">
        <v>94</v>
      </c>
      <c r="S94" s="13" t="s">
        <v>94</v>
      </c>
      <c r="T94" s="13" t="s">
        <v>94</v>
      </c>
      <c r="U94" s="13" t="s">
        <v>94</v>
      </c>
      <c r="V94" s="13" t="s">
        <v>94</v>
      </c>
      <c r="W94" s="13">
        <v>36.17</v>
      </c>
      <c r="X94" s="13" t="s">
        <v>94</v>
      </c>
      <c r="Y94" s="13" t="s">
        <v>94</v>
      </c>
      <c r="Z94" s="13" t="s">
        <v>94</v>
      </c>
      <c r="AA94" s="13" t="s">
        <v>94</v>
      </c>
      <c r="AB94" s="13" t="s">
        <v>94</v>
      </c>
      <c r="AC94" s="13" t="s">
        <v>95</v>
      </c>
      <c r="AD94" s="13" t="s">
        <v>95</v>
      </c>
      <c r="AE94" s="13" t="s">
        <v>95</v>
      </c>
      <c r="AF94" s="13" t="s">
        <v>146</v>
      </c>
      <c r="AG94" s="13" t="s">
        <v>95</v>
      </c>
      <c r="AH94" s="13" t="s">
        <v>95</v>
      </c>
      <c r="AI94" s="13" t="s">
        <v>95</v>
      </c>
      <c r="AJ94" s="13">
        <v>8.3919999999999995</v>
      </c>
      <c r="AK94" s="13" t="s">
        <v>94</v>
      </c>
      <c r="AL94" s="13" t="s">
        <v>94</v>
      </c>
      <c r="AM94" s="13">
        <v>1.96</v>
      </c>
      <c r="AN94" s="13" t="s">
        <v>94</v>
      </c>
      <c r="AO94" s="13" t="s">
        <v>94</v>
      </c>
      <c r="AP94" s="13" t="s">
        <v>94</v>
      </c>
      <c r="AQ94" s="13">
        <v>120.07</v>
      </c>
      <c r="AR94" s="13">
        <v>1061.2</v>
      </c>
      <c r="AS94" s="13" t="s">
        <v>94</v>
      </c>
      <c r="AT94" s="13">
        <v>128.22</v>
      </c>
      <c r="AU94" s="13">
        <v>47.07</v>
      </c>
      <c r="AV94" s="13">
        <v>97.63</v>
      </c>
      <c r="AW94" s="13">
        <v>41.26</v>
      </c>
      <c r="AX94" s="13">
        <v>85.14</v>
      </c>
      <c r="AY94" s="13">
        <v>24.08</v>
      </c>
      <c r="AZ94" s="13">
        <v>55.52</v>
      </c>
      <c r="BA94" s="13">
        <v>24.7</v>
      </c>
      <c r="BB94" s="13">
        <v>127.33</v>
      </c>
      <c r="BC94" s="13">
        <v>585.86</v>
      </c>
      <c r="BD94" s="13">
        <v>66.260000000000005</v>
      </c>
      <c r="BE94" s="13">
        <v>294.58</v>
      </c>
      <c r="BF94" s="10">
        <f t="shared" si="69"/>
        <v>0.71428982215001513</v>
      </c>
      <c r="BG94" s="10" t="str">
        <f t="shared" si="70"/>
        <v>NA</v>
      </c>
      <c r="BH94" s="11" t="str">
        <f t="shared" si="71"/>
        <v>NA</v>
      </c>
      <c r="BI94" s="10">
        <f t="shared" si="72"/>
        <v>3.6081035419941523E-2</v>
      </c>
      <c r="BJ94" s="10">
        <f t="shared" si="73"/>
        <v>4.4440200384903553E-2</v>
      </c>
      <c r="BK94" s="10" t="str">
        <f t="shared" si="73"/>
        <v>NA</v>
      </c>
      <c r="BL94" s="10">
        <f t="shared" si="74"/>
        <v>0.45550838120142795</v>
      </c>
      <c r="BM94" s="10">
        <f t="shared" si="75"/>
        <v>0.50626570097988799</v>
      </c>
      <c r="BN94" s="10">
        <f t="shared" si="76"/>
        <v>4.4082476892250012E-2</v>
      </c>
      <c r="BO94" s="10">
        <f t="shared" si="77"/>
        <v>9.7861960109054388E-2</v>
      </c>
      <c r="BP94" s="10">
        <f t="shared" si="78"/>
        <v>6.7707323379225637E-2</v>
      </c>
      <c r="BQ94" s="10" t="str">
        <f t="shared" si="79"/>
        <v>NA</v>
      </c>
      <c r="BR94" s="10" t="str">
        <f t="shared" si="80"/>
        <v>NA</v>
      </c>
      <c r="BS94" s="10" t="str">
        <f t="shared" si="81"/>
        <v>NA</v>
      </c>
      <c r="BT94" s="10" t="str">
        <f t="shared" si="82"/>
        <v>NA</v>
      </c>
      <c r="BU94" s="10" t="str">
        <f t="shared" si="83"/>
        <v>NA</v>
      </c>
      <c r="BV94" s="10">
        <f t="shared" si="51"/>
        <v>5.2003508116112894E-2</v>
      </c>
      <c r="BW94" s="10" t="str">
        <f t="shared" si="84"/>
        <v>NA</v>
      </c>
      <c r="BX94" s="10" t="str">
        <f t="shared" si="85"/>
        <v>NA</v>
      </c>
      <c r="BY94" s="13">
        <v>8.3919999999999995</v>
      </c>
      <c r="BZ94" s="13">
        <v>1.96</v>
      </c>
      <c r="CA94" s="13" t="s">
        <v>94</v>
      </c>
      <c r="CB94" s="13" t="s">
        <v>94</v>
      </c>
      <c r="CC94" s="9" t="str">
        <f t="shared" si="91"/>
        <v>NA</v>
      </c>
      <c r="CD94" s="12">
        <v>0</v>
      </c>
      <c r="CE94" s="12">
        <v>0</v>
      </c>
      <c r="CF94" s="12">
        <v>0</v>
      </c>
      <c r="CG94" s="12">
        <v>0</v>
      </c>
      <c r="CH94" s="10">
        <f t="shared" si="57"/>
        <v>0.64143422540520167</v>
      </c>
      <c r="CI94" s="10">
        <f t="shared" si="67"/>
        <v>0.11314549566528458</v>
      </c>
      <c r="CJ94" s="10" t="str">
        <f t="shared" si="90"/>
        <v>NA</v>
      </c>
      <c r="CK94" s="10" t="str">
        <f t="shared" si="87"/>
        <v>NA</v>
      </c>
      <c r="CL94" s="10">
        <f t="shared" si="88"/>
        <v>0.6640149742629855</v>
      </c>
      <c r="CM94" s="10">
        <f t="shared" si="89"/>
        <v>0.18434862622748122</v>
      </c>
      <c r="CN94" s="10">
        <f t="shared" si="59"/>
        <v>0.76142567462174382</v>
      </c>
      <c r="CO94" s="10">
        <f t="shared" si="60"/>
        <v>0.65210241954428005</v>
      </c>
      <c r="CP94" s="10">
        <f t="shared" si="61"/>
        <v>0.3217906722820153</v>
      </c>
      <c r="CQ94" s="10">
        <f t="shared" si="55"/>
        <v>0.29011040638947616</v>
      </c>
      <c r="CR94" s="10">
        <f t="shared" si="63"/>
        <v>0.21733861332058854</v>
      </c>
      <c r="CS94" s="10">
        <f t="shared" si="62"/>
        <v>0.22493040939642883</v>
      </c>
    </row>
    <row r="95" spans="1:97" ht="25" customHeight="1" x14ac:dyDescent="0.2">
      <c r="A95" s="44" t="s">
        <v>208</v>
      </c>
      <c r="B95" s="43" t="s">
        <v>225</v>
      </c>
      <c r="C95" s="13" t="s">
        <v>228</v>
      </c>
      <c r="D95" s="13" t="s">
        <v>466</v>
      </c>
      <c r="E95" s="13">
        <v>694.87</v>
      </c>
      <c r="F95" s="13">
        <v>633.553</v>
      </c>
      <c r="G95" s="13">
        <v>440.4</v>
      </c>
      <c r="H95" s="13">
        <v>0</v>
      </c>
      <c r="I95" s="13">
        <v>41.23</v>
      </c>
      <c r="J95" s="13" t="s">
        <v>94</v>
      </c>
      <c r="K95" s="13">
        <v>363.09399999999999</v>
      </c>
      <c r="L95" s="13">
        <v>626.04300000000001</v>
      </c>
      <c r="M95" s="13">
        <v>262.488</v>
      </c>
      <c r="N95" s="13">
        <v>28.28</v>
      </c>
      <c r="O95" s="13">
        <v>16.414000000000001</v>
      </c>
      <c r="P95" s="13">
        <v>36.74</v>
      </c>
      <c r="Q95" s="13">
        <v>28.641999999999999</v>
      </c>
      <c r="R95" s="13">
        <v>356.31</v>
      </c>
      <c r="S95" s="13">
        <v>63.15</v>
      </c>
      <c r="T95" s="13" t="s">
        <v>94</v>
      </c>
      <c r="U95" s="13">
        <v>139.77000000000001</v>
      </c>
      <c r="V95" s="13">
        <v>102.23</v>
      </c>
      <c r="W95" s="13">
        <v>42.3</v>
      </c>
      <c r="X95" s="13" t="s">
        <v>94</v>
      </c>
      <c r="Y95" s="13" t="s">
        <v>94</v>
      </c>
      <c r="Z95" s="13">
        <v>91.67</v>
      </c>
      <c r="AA95" s="13" t="s">
        <v>94</v>
      </c>
      <c r="AB95" s="13">
        <v>66.19</v>
      </c>
      <c r="AC95" s="13" t="s">
        <v>95</v>
      </c>
      <c r="AD95" s="13" t="s">
        <v>95</v>
      </c>
      <c r="AE95" s="13" t="s">
        <v>95</v>
      </c>
      <c r="AF95" s="13" t="s">
        <v>146</v>
      </c>
      <c r="AG95" s="13" t="s">
        <v>95</v>
      </c>
      <c r="AH95" s="13" t="s">
        <v>95</v>
      </c>
      <c r="AI95" s="13" t="s">
        <v>95</v>
      </c>
      <c r="AJ95" s="13">
        <v>10.14</v>
      </c>
      <c r="AK95" s="13">
        <v>2.0880000000000001</v>
      </c>
      <c r="AL95" s="13">
        <v>2.1269999999999998</v>
      </c>
      <c r="AM95" s="13">
        <v>2.08</v>
      </c>
      <c r="AN95" s="13" t="s">
        <v>94</v>
      </c>
      <c r="AO95" s="13" t="s">
        <v>94</v>
      </c>
      <c r="AP95" s="13">
        <v>3058.4</v>
      </c>
      <c r="AQ95" s="13">
        <v>70.19</v>
      </c>
      <c r="AR95" s="13">
        <v>1031.5</v>
      </c>
      <c r="AS95" s="13">
        <v>1506.55</v>
      </c>
      <c r="AT95" s="13">
        <v>145.09</v>
      </c>
      <c r="AU95" s="13">
        <v>48.28</v>
      </c>
      <c r="AV95" s="13">
        <v>100.985</v>
      </c>
      <c r="AW95" s="13">
        <v>47.03</v>
      </c>
      <c r="AX95" s="13">
        <v>104.35899999999999</v>
      </c>
      <c r="AY95" s="13">
        <v>29.77</v>
      </c>
      <c r="AZ95" s="13">
        <v>52.65</v>
      </c>
      <c r="BA95" s="13">
        <v>26.78</v>
      </c>
      <c r="BB95" s="13">
        <v>129.65</v>
      </c>
      <c r="BC95" s="13">
        <v>491.96</v>
      </c>
      <c r="BD95" s="13">
        <v>71.75</v>
      </c>
      <c r="BE95" s="13">
        <v>274.83699999999999</v>
      </c>
      <c r="BF95" s="10">
        <f t="shared" si="69"/>
        <v>0.69512732162897184</v>
      </c>
      <c r="BG95" s="10" t="str">
        <f t="shared" si="70"/>
        <v>NA</v>
      </c>
      <c r="BH95" s="11">
        <f t="shared" si="71"/>
        <v>0</v>
      </c>
      <c r="BI95" s="10">
        <f t="shared" si="72"/>
        <v>2.3621684631657723E-2</v>
      </c>
      <c r="BJ95" s="10">
        <f t="shared" si="73"/>
        <v>5.2873199303466838E-2</v>
      </c>
      <c r="BK95" s="10">
        <f t="shared" si="73"/>
        <v>4.5208530304489125E-2</v>
      </c>
      <c r="BL95" s="10" t="str">
        <f t="shared" si="74"/>
        <v>NA</v>
      </c>
      <c r="BM95" s="10">
        <f t="shared" si="75"/>
        <v>0.52253515045979826</v>
      </c>
      <c r="BN95" s="10">
        <f t="shared" si="76"/>
        <v>4.5172615938521794E-2</v>
      </c>
      <c r="BO95" s="10">
        <f t="shared" si="77"/>
        <v>0.10773825851086526</v>
      </c>
      <c r="BP95" s="10">
        <f t="shared" si="78"/>
        <v>6.5858096009379544E-2</v>
      </c>
      <c r="BQ95" s="10" t="str">
        <f t="shared" si="79"/>
        <v>NA</v>
      </c>
      <c r="BR95" s="10">
        <f t="shared" si="80"/>
        <v>0.56239967295553805</v>
      </c>
      <c r="BS95" s="10">
        <f t="shared" si="81"/>
        <v>9.9675954497887312E-2</v>
      </c>
      <c r="BT95" s="10">
        <f t="shared" si="82"/>
        <v>0.60000143805548234</v>
      </c>
      <c r="BU95" s="10" t="str">
        <f t="shared" si="83"/>
        <v>NA</v>
      </c>
      <c r="BV95" s="10">
        <f t="shared" si="51"/>
        <v>6.6766316314499335E-2</v>
      </c>
      <c r="BW95" s="10" t="str">
        <f t="shared" si="84"/>
        <v>NA</v>
      </c>
      <c r="BX95" s="10">
        <f t="shared" si="85"/>
        <v>0.10447429023301917</v>
      </c>
      <c r="BY95" s="13">
        <v>10.14</v>
      </c>
      <c r="BZ95" s="13">
        <v>2.08</v>
      </c>
      <c r="CA95" s="13" t="s">
        <v>94</v>
      </c>
      <c r="CB95" s="13" t="s">
        <v>94</v>
      </c>
      <c r="CC95" s="9">
        <f t="shared" si="91"/>
        <v>0.9816643159379409</v>
      </c>
      <c r="CD95" s="12">
        <v>0</v>
      </c>
      <c r="CE95" s="12">
        <v>0</v>
      </c>
      <c r="CF95" s="12">
        <v>0</v>
      </c>
      <c r="CG95" s="12">
        <v>0</v>
      </c>
      <c r="CH95" s="10">
        <f t="shared" si="57"/>
        <v>0.67365002423654874</v>
      </c>
      <c r="CI95" s="10">
        <f t="shared" si="67"/>
        <v>6.8046534173533693E-2</v>
      </c>
      <c r="CJ95" s="10">
        <f t="shared" si="90"/>
        <v>0.33726785247188074</v>
      </c>
      <c r="CK95" s="10">
        <f t="shared" si="87"/>
        <v>0.49259416688464552</v>
      </c>
      <c r="CL95" s="10">
        <f t="shared" si="88"/>
        <v>0.71927079743607414</v>
      </c>
      <c r="CM95" s="10">
        <f t="shared" si="89"/>
        <v>0.22901004335864561</v>
      </c>
      <c r="CN95" s="10">
        <f t="shared" si="59"/>
        <v>0.69601626576607623</v>
      </c>
      <c r="CO95" s="10">
        <f t="shared" si="60"/>
        <v>0.50450847555074307</v>
      </c>
      <c r="CP95" s="10">
        <f t="shared" si="61"/>
        <v>0.32414363498518162</v>
      </c>
      <c r="CQ95" s="10">
        <f t="shared" si="55"/>
        <v>0.25661418756408172</v>
      </c>
      <c r="CR95" s="10">
        <f t="shared" si="63"/>
        <v>0.26353768599073096</v>
      </c>
      <c r="CS95" s="10">
        <f t="shared" si="62"/>
        <v>0.26106383056138732</v>
      </c>
    </row>
    <row r="96" spans="1:97" ht="25" customHeight="1" x14ac:dyDescent="0.2">
      <c r="A96" s="43" t="s">
        <v>229</v>
      </c>
      <c r="B96" s="43" t="s">
        <v>230</v>
      </c>
      <c r="C96" s="13" t="s">
        <v>231</v>
      </c>
      <c r="D96" s="19" t="s">
        <v>461</v>
      </c>
      <c r="E96" s="13">
        <v>878.64</v>
      </c>
      <c r="F96" s="13">
        <v>841.73</v>
      </c>
      <c r="G96" s="13">
        <v>575.59</v>
      </c>
      <c r="H96" s="13">
        <v>8.0879999999999992</v>
      </c>
      <c r="I96" s="13">
        <v>33.32</v>
      </c>
      <c r="J96" s="13" t="s">
        <v>94</v>
      </c>
      <c r="K96" s="13">
        <v>423.09</v>
      </c>
      <c r="L96" s="13">
        <v>788.04</v>
      </c>
      <c r="M96" s="13">
        <v>368.45</v>
      </c>
      <c r="N96" s="13">
        <v>41.62</v>
      </c>
      <c r="O96" s="13">
        <v>27.09</v>
      </c>
      <c r="P96" s="13">
        <v>66.069999999999993</v>
      </c>
      <c r="Q96" s="13">
        <v>38.6</v>
      </c>
      <c r="R96" s="13">
        <v>473.26</v>
      </c>
      <c r="S96" s="13">
        <v>65.510000000000005</v>
      </c>
      <c r="T96" s="13">
        <v>134.66</v>
      </c>
      <c r="U96" s="13">
        <v>176.5</v>
      </c>
      <c r="V96" s="13">
        <v>128.16</v>
      </c>
      <c r="W96" s="13">
        <v>58.63</v>
      </c>
      <c r="X96" s="13">
        <v>21.5</v>
      </c>
      <c r="Y96" s="13">
        <v>16.97</v>
      </c>
      <c r="Z96" s="13">
        <v>121.99</v>
      </c>
      <c r="AA96" s="13">
        <v>58.5</v>
      </c>
      <c r="AB96" s="13">
        <v>90.63</v>
      </c>
      <c r="AC96" s="13" t="s">
        <v>95</v>
      </c>
      <c r="AD96" s="13" t="s">
        <v>95</v>
      </c>
      <c r="AE96" s="9" t="s">
        <v>95</v>
      </c>
      <c r="AF96" s="13" t="s">
        <v>146</v>
      </c>
      <c r="AG96" s="13" t="s">
        <v>95</v>
      </c>
      <c r="AH96" s="13" t="s">
        <v>95</v>
      </c>
      <c r="AI96" s="13" t="s">
        <v>96</v>
      </c>
      <c r="AJ96" s="13">
        <v>12.601000000000001</v>
      </c>
      <c r="AK96" s="13">
        <v>2.149</v>
      </c>
      <c r="AL96" s="13">
        <v>1.768</v>
      </c>
      <c r="AM96" s="13">
        <v>1.7270000000000001</v>
      </c>
      <c r="AN96" s="9">
        <v>1.19</v>
      </c>
      <c r="AO96" s="9">
        <v>0.28999999999999998</v>
      </c>
      <c r="AP96" s="13">
        <v>4219.0410000000002</v>
      </c>
      <c r="AQ96" s="13">
        <v>73.27</v>
      </c>
      <c r="AR96" s="13">
        <v>1194.5999999999999</v>
      </c>
      <c r="AS96" s="13">
        <v>2217.0100000000002</v>
      </c>
      <c r="AT96" s="13">
        <v>129.01</v>
      </c>
      <c r="AU96" s="13">
        <v>77.900000000000006</v>
      </c>
      <c r="AV96" s="13">
        <v>106.03</v>
      </c>
      <c r="AW96" s="13">
        <v>50.67</v>
      </c>
      <c r="AX96" s="13">
        <v>96.89</v>
      </c>
      <c r="AY96" s="13">
        <v>40.15</v>
      </c>
      <c r="AZ96" s="13">
        <v>70.87</v>
      </c>
      <c r="BA96" s="13">
        <v>37.25</v>
      </c>
      <c r="BB96" s="13">
        <v>163.66999999999999</v>
      </c>
      <c r="BC96" s="13" t="s">
        <v>94</v>
      </c>
      <c r="BD96" s="13">
        <v>101.58</v>
      </c>
      <c r="BE96" s="13">
        <v>446.96</v>
      </c>
      <c r="BF96" s="10">
        <f t="shared" si="69"/>
        <v>0.68381785132999895</v>
      </c>
      <c r="BG96" s="10">
        <f t="shared" si="70"/>
        <v>0.15998004110581776</v>
      </c>
      <c r="BH96" s="11">
        <f t="shared" si="71"/>
        <v>9.2051352089592992E-3</v>
      </c>
      <c r="BI96" s="10">
        <f t="shared" si="72"/>
        <v>3.0831739961759082E-2</v>
      </c>
      <c r="BJ96" s="10">
        <f t="shared" si="73"/>
        <v>7.519575707912228E-2</v>
      </c>
      <c r="BK96" s="10">
        <f t="shared" si="73"/>
        <v>4.5857935442481554E-2</v>
      </c>
      <c r="BL96" s="10" t="str">
        <f t="shared" si="74"/>
        <v>NA</v>
      </c>
      <c r="BM96" s="10">
        <f t="shared" si="75"/>
        <v>0.48152827096421741</v>
      </c>
      <c r="BN96" s="10">
        <f t="shared" si="76"/>
        <v>5.2814577940206081E-2</v>
      </c>
      <c r="BO96" s="10">
        <f t="shared" si="77"/>
        <v>0.11295969602388384</v>
      </c>
      <c r="BP96" s="10">
        <f t="shared" si="78"/>
        <v>4.2282117659002083E-2</v>
      </c>
      <c r="BQ96" s="10">
        <f t="shared" si="79"/>
        <v>4.6219810498771127E-3</v>
      </c>
      <c r="BR96" s="10">
        <f t="shared" si="80"/>
        <v>0.5622468012307984</v>
      </c>
      <c r="BS96" s="10">
        <f t="shared" si="81"/>
        <v>7.7827807016501729E-2</v>
      </c>
      <c r="BT96" s="10">
        <f t="shared" si="82"/>
        <v>0.56854194209703013</v>
      </c>
      <c r="BU96" s="10">
        <f t="shared" si="83"/>
        <v>2.5542632435579103E-2</v>
      </c>
      <c r="BV96" s="10">
        <f t="shared" si="51"/>
        <v>6.965416463711642E-2</v>
      </c>
      <c r="BW96" s="10">
        <f t="shared" si="84"/>
        <v>2.0160859182873365E-2</v>
      </c>
      <c r="BX96" s="10">
        <f t="shared" si="85"/>
        <v>0.10767110593658298</v>
      </c>
      <c r="BY96" s="13">
        <v>12.601000000000001</v>
      </c>
      <c r="BZ96" s="13">
        <v>1.7270000000000001</v>
      </c>
      <c r="CA96" s="9">
        <v>1.19</v>
      </c>
      <c r="CB96" s="9">
        <v>0.28999999999999998</v>
      </c>
      <c r="CC96" s="9">
        <f t="shared" si="91"/>
        <v>1.215497737556561</v>
      </c>
      <c r="CD96" s="12">
        <v>0</v>
      </c>
      <c r="CE96" s="12">
        <v>0</v>
      </c>
      <c r="CF96" s="12">
        <v>0</v>
      </c>
      <c r="CG96" s="12">
        <v>0</v>
      </c>
      <c r="CH96" s="10">
        <f t="shared" si="57"/>
        <v>0.73550979407333006</v>
      </c>
      <c r="CI96" s="10">
        <f t="shared" si="67"/>
        <v>6.133433785367487E-2</v>
      </c>
      <c r="CJ96" s="10">
        <f t="shared" si="90"/>
        <v>0.28314491373750572</v>
      </c>
      <c r="CK96" s="10">
        <f t="shared" si="87"/>
        <v>0.52547723522952261</v>
      </c>
      <c r="CL96" s="10">
        <f t="shared" si="88"/>
        <v>0.75102705216649879</v>
      </c>
      <c r="CM96" s="10">
        <f t="shared" si="89"/>
        <v>0.15326767490763069</v>
      </c>
      <c r="CN96" s="10">
        <f t="shared" si="59"/>
        <v>0.82187427331214646</v>
      </c>
      <c r="CO96" s="10">
        <f t="shared" si="60"/>
        <v>0.73144803385282287</v>
      </c>
      <c r="CP96" s="10">
        <f t="shared" si="61"/>
        <v>0.39276025114332225</v>
      </c>
      <c r="CQ96" s="10">
        <f t="shared" si="55"/>
        <v>0.38445660026834555</v>
      </c>
      <c r="CR96" s="10" t="str">
        <f t="shared" si="63"/>
        <v>NA</v>
      </c>
      <c r="CS96" s="10">
        <f t="shared" si="62"/>
        <v>0.2272686593878647</v>
      </c>
    </row>
    <row r="97" spans="1:97" ht="25" customHeight="1" x14ac:dyDescent="0.2">
      <c r="A97" s="43" t="s">
        <v>229</v>
      </c>
      <c r="B97" s="43" t="s">
        <v>230</v>
      </c>
      <c r="C97" s="13" t="s">
        <v>232</v>
      </c>
      <c r="D97" s="19" t="s">
        <v>464</v>
      </c>
      <c r="E97" s="13">
        <v>616.48</v>
      </c>
      <c r="F97" s="13">
        <v>579.70000000000005</v>
      </c>
      <c r="G97" s="13">
        <v>417.05</v>
      </c>
      <c r="H97" s="13" t="s">
        <v>94</v>
      </c>
      <c r="I97" s="13">
        <v>38.6</v>
      </c>
      <c r="J97" s="13">
        <v>281.16000000000003</v>
      </c>
      <c r="K97" s="13" t="s">
        <v>94</v>
      </c>
      <c r="L97" s="13">
        <v>555.99</v>
      </c>
      <c r="M97" s="13" t="s">
        <v>94</v>
      </c>
      <c r="N97" s="13" t="s">
        <v>94</v>
      </c>
      <c r="O97" s="13" t="s">
        <v>94</v>
      </c>
      <c r="P97" s="13" t="s">
        <v>94</v>
      </c>
      <c r="Q97" s="13" t="s">
        <v>94</v>
      </c>
      <c r="R97" s="13" t="s">
        <v>94</v>
      </c>
      <c r="S97" s="13" t="s">
        <v>94</v>
      </c>
      <c r="T97" s="13" t="s">
        <v>94</v>
      </c>
      <c r="U97" s="13" t="s">
        <v>94</v>
      </c>
      <c r="V97" s="13" t="s">
        <v>94</v>
      </c>
      <c r="W97" s="13" t="s">
        <v>94</v>
      </c>
      <c r="X97" s="13" t="s">
        <v>94</v>
      </c>
      <c r="Y97" s="13" t="s">
        <v>94</v>
      </c>
      <c r="Z97" s="13" t="s">
        <v>94</v>
      </c>
      <c r="AA97" s="13" t="s">
        <v>94</v>
      </c>
      <c r="AB97" s="13" t="s">
        <v>94</v>
      </c>
      <c r="AC97" s="13" t="s">
        <v>95</v>
      </c>
      <c r="AD97" s="13" t="s">
        <v>95</v>
      </c>
      <c r="AE97" s="9" t="s">
        <v>95</v>
      </c>
      <c r="AF97" s="13" t="s">
        <v>146</v>
      </c>
      <c r="AG97" s="13" t="s">
        <v>95</v>
      </c>
      <c r="AH97" s="13" t="s">
        <v>95</v>
      </c>
      <c r="AI97" s="13" t="s">
        <v>96</v>
      </c>
      <c r="AJ97" s="13">
        <v>9.8810000000000002</v>
      </c>
      <c r="AK97" s="13">
        <v>2.33</v>
      </c>
      <c r="AL97" s="13" t="s">
        <v>94</v>
      </c>
      <c r="AM97" s="13">
        <v>2.14</v>
      </c>
      <c r="AN97" s="13" t="s">
        <v>94</v>
      </c>
      <c r="AO97" s="13" t="s">
        <v>94</v>
      </c>
      <c r="AP97" s="13" t="s">
        <v>94</v>
      </c>
      <c r="AQ97" s="13" t="s">
        <v>94</v>
      </c>
      <c r="AR97" s="13" t="s">
        <v>94</v>
      </c>
      <c r="AS97" s="13" t="s">
        <v>94</v>
      </c>
      <c r="AT97" s="13" t="s">
        <v>94</v>
      </c>
      <c r="AU97" s="13" t="s">
        <v>94</v>
      </c>
      <c r="AV97" s="13" t="s">
        <v>94</v>
      </c>
      <c r="AW97" s="13">
        <v>35.200000000000003</v>
      </c>
      <c r="AX97" s="13">
        <v>56.4</v>
      </c>
      <c r="AY97" s="13">
        <v>27.93</v>
      </c>
      <c r="AZ97" s="13">
        <v>52.34</v>
      </c>
      <c r="BA97" s="13" t="s">
        <v>94</v>
      </c>
      <c r="BB97" s="13" t="s">
        <v>94</v>
      </c>
      <c r="BC97" s="13" t="s">
        <v>94</v>
      </c>
      <c r="BD97" s="13" t="s">
        <v>94</v>
      </c>
      <c r="BE97" s="13" t="s">
        <v>94</v>
      </c>
      <c r="BF97" s="10">
        <f t="shared" si="69"/>
        <v>0.71942383991719849</v>
      </c>
      <c r="BG97" s="10" t="str">
        <f t="shared" si="70"/>
        <v>NA</v>
      </c>
      <c r="BH97" s="11" t="str">
        <f t="shared" si="71"/>
        <v>NA</v>
      </c>
      <c r="BI97" s="10" t="str">
        <f t="shared" si="72"/>
        <v>NA</v>
      </c>
      <c r="BJ97" s="10" t="str">
        <f t="shared" si="73"/>
        <v>NA</v>
      </c>
      <c r="BK97" s="10" t="str">
        <f t="shared" si="73"/>
        <v>NA</v>
      </c>
      <c r="BL97" s="10">
        <f t="shared" si="74"/>
        <v>0.45607318972229433</v>
      </c>
      <c r="BM97" s="10" t="str">
        <f t="shared" si="75"/>
        <v>NA</v>
      </c>
      <c r="BN97" s="10" t="str">
        <f t="shared" si="76"/>
        <v>NA</v>
      </c>
      <c r="BO97" s="10" t="str">
        <f t="shared" si="77"/>
        <v>NA</v>
      </c>
      <c r="BP97" s="10">
        <f t="shared" si="78"/>
        <v>6.9425709095487328E-2</v>
      </c>
      <c r="BQ97" s="10" t="str">
        <f t="shared" si="79"/>
        <v>NA</v>
      </c>
      <c r="BR97" s="10" t="str">
        <f t="shared" si="80"/>
        <v>NA</v>
      </c>
      <c r="BS97" s="10" t="str">
        <f t="shared" si="81"/>
        <v>NA</v>
      </c>
      <c r="BT97" s="10" t="str">
        <f t="shared" si="82"/>
        <v>NA</v>
      </c>
      <c r="BU97" s="10" t="str">
        <f t="shared" si="83"/>
        <v>NA</v>
      </c>
      <c r="BV97" s="10" t="str">
        <f t="shared" si="51"/>
        <v>NA</v>
      </c>
      <c r="BW97" s="10" t="str">
        <f t="shared" si="84"/>
        <v>NA</v>
      </c>
      <c r="BX97" s="10" t="str">
        <f t="shared" si="85"/>
        <v>NA</v>
      </c>
      <c r="BY97" s="13">
        <v>9.8810000000000002</v>
      </c>
      <c r="BZ97" s="13">
        <v>2.14</v>
      </c>
      <c r="CA97" s="13" t="s">
        <v>94</v>
      </c>
      <c r="CB97" s="13" t="s">
        <v>94</v>
      </c>
      <c r="CC97" s="9" t="str">
        <f t="shared" si="91"/>
        <v>NA</v>
      </c>
      <c r="CD97" s="12">
        <v>0</v>
      </c>
      <c r="CE97" s="12">
        <v>0</v>
      </c>
      <c r="CF97" s="12">
        <v>0</v>
      </c>
      <c r="CG97" s="12">
        <v>0</v>
      </c>
      <c r="CH97" s="10" t="str">
        <f t="shared" si="57"/>
        <v>NA</v>
      </c>
      <c r="CI97" s="10" t="str">
        <f t="shared" si="67"/>
        <v>NA</v>
      </c>
      <c r="CJ97" s="10" t="str">
        <f>IF(AP97="NA","NA", IF(AR97="NA","NA",AR97/AP97))</f>
        <v>NA</v>
      </c>
      <c r="CK97" s="10" t="str">
        <f t="shared" si="87"/>
        <v>NA</v>
      </c>
      <c r="CL97" s="10" t="str">
        <f t="shared" si="88"/>
        <v>NA</v>
      </c>
      <c r="CM97" s="10" t="str">
        <f t="shared" si="89"/>
        <v>NA</v>
      </c>
      <c r="CN97" s="10" t="str">
        <f t="shared" si="59"/>
        <v>NA</v>
      </c>
      <c r="CO97" s="10">
        <f t="shared" si="60"/>
        <v>0.92801418439716321</v>
      </c>
      <c r="CP97" s="10" t="str">
        <f t="shared" si="61"/>
        <v>NA</v>
      </c>
      <c r="CQ97" s="10" t="str">
        <f t="shared" si="55"/>
        <v>NA</v>
      </c>
      <c r="CR97" s="10" t="str">
        <f t="shared" si="63"/>
        <v>NA</v>
      </c>
      <c r="CS97" s="10" t="str">
        <f t="shared" si="62"/>
        <v>NA</v>
      </c>
    </row>
    <row r="98" spans="1:97" ht="25" customHeight="1" x14ac:dyDescent="0.2">
      <c r="A98" s="43" t="s">
        <v>229</v>
      </c>
      <c r="B98" s="43" t="s">
        <v>230</v>
      </c>
      <c r="C98" s="20" t="s">
        <v>2848</v>
      </c>
      <c r="D98" s="13" t="s">
        <v>459</v>
      </c>
      <c r="E98" s="13">
        <v>785.81</v>
      </c>
      <c r="F98" s="13">
        <v>805.94</v>
      </c>
      <c r="G98" s="13">
        <v>567.45000000000005</v>
      </c>
      <c r="H98" s="13">
        <v>23.148</v>
      </c>
      <c r="I98" s="13">
        <v>31.03</v>
      </c>
      <c r="J98" s="13" t="s">
        <v>94</v>
      </c>
      <c r="K98" s="13">
        <v>414.83</v>
      </c>
      <c r="L98" s="13">
        <v>756.13</v>
      </c>
      <c r="M98" s="13">
        <v>343.08</v>
      </c>
      <c r="N98" s="13">
        <v>35.31</v>
      </c>
      <c r="O98" s="13">
        <v>27.49</v>
      </c>
      <c r="P98" s="13">
        <v>53.23</v>
      </c>
      <c r="Q98" s="13">
        <v>37.270000000000003</v>
      </c>
      <c r="R98" s="13">
        <v>464.76</v>
      </c>
      <c r="S98" s="13">
        <v>63.46</v>
      </c>
      <c r="T98" s="13" t="s">
        <v>94</v>
      </c>
      <c r="U98" s="13">
        <v>175.68</v>
      </c>
      <c r="V98" s="13">
        <v>119.45</v>
      </c>
      <c r="W98" s="13">
        <v>59.51</v>
      </c>
      <c r="X98" s="13">
        <v>-14.31</v>
      </c>
      <c r="Y98" s="13">
        <v>17.97</v>
      </c>
      <c r="Z98" s="13">
        <v>93.81</v>
      </c>
      <c r="AA98" s="13">
        <v>36.75</v>
      </c>
      <c r="AB98" s="13">
        <v>86.93</v>
      </c>
      <c r="AC98" s="13" t="s">
        <v>95</v>
      </c>
      <c r="AD98" s="13" t="s">
        <v>95</v>
      </c>
      <c r="AE98" s="9" t="s">
        <v>95</v>
      </c>
      <c r="AF98" s="13" t="s">
        <v>146</v>
      </c>
      <c r="AG98" s="13" t="s">
        <v>95</v>
      </c>
      <c r="AH98" s="13" t="s">
        <v>95</v>
      </c>
      <c r="AI98" s="13" t="s">
        <v>96</v>
      </c>
      <c r="AJ98" s="13">
        <v>11.273</v>
      </c>
      <c r="AK98" s="13">
        <v>2.09</v>
      </c>
      <c r="AL98" s="13">
        <v>1.8720000000000001</v>
      </c>
      <c r="AM98" s="13">
        <v>2.1150000000000002</v>
      </c>
      <c r="AN98" s="13">
        <v>1.76</v>
      </c>
      <c r="AO98" s="13">
        <v>0.16500000000000001</v>
      </c>
      <c r="AP98" s="13" t="s">
        <v>94</v>
      </c>
      <c r="AQ98" s="13" t="s">
        <v>94</v>
      </c>
      <c r="AR98" s="13" t="s">
        <v>94</v>
      </c>
      <c r="AS98" s="13" t="s">
        <v>94</v>
      </c>
      <c r="AT98" s="13">
        <v>142.91999999999999</v>
      </c>
      <c r="AU98" s="13">
        <v>59.91</v>
      </c>
      <c r="AV98" s="13">
        <v>115.69</v>
      </c>
      <c r="AW98" s="13">
        <v>54.29</v>
      </c>
      <c r="AX98" s="13" t="s">
        <v>94</v>
      </c>
      <c r="AY98" s="13" t="s">
        <v>94</v>
      </c>
      <c r="AZ98" s="13" t="s">
        <v>94</v>
      </c>
      <c r="BA98" s="13" t="s">
        <v>94</v>
      </c>
      <c r="BB98" s="13">
        <v>160.25</v>
      </c>
      <c r="BC98" s="13">
        <v>625.6</v>
      </c>
      <c r="BD98" s="13" t="s">
        <v>94</v>
      </c>
      <c r="BE98" s="13" t="s">
        <v>94</v>
      </c>
      <c r="BF98" s="10">
        <f t="shared" si="69"/>
        <v>0.70408467131548258</v>
      </c>
      <c r="BG98" s="10" t="str">
        <f t="shared" si="70"/>
        <v>NA</v>
      </c>
      <c r="BH98" s="11">
        <f t="shared" si="71"/>
        <v>2.9457502449701585E-2</v>
      </c>
      <c r="BI98" s="10">
        <f t="shared" si="72"/>
        <v>3.4983011160458634E-2</v>
      </c>
      <c r="BJ98" s="10">
        <f t="shared" si="73"/>
        <v>6.7739020882910631E-2</v>
      </c>
      <c r="BK98" s="10">
        <f t="shared" si="73"/>
        <v>4.6244137280690871E-2</v>
      </c>
      <c r="BL98" s="10" t="str">
        <f t="shared" si="74"/>
        <v>NA</v>
      </c>
      <c r="BM98" s="10">
        <f t="shared" si="75"/>
        <v>0.52790114658759757</v>
      </c>
      <c r="BN98" s="10">
        <f t="shared" si="76"/>
        <v>4.6698319072117231E-2</v>
      </c>
      <c r="BO98" s="10">
        <f t="shared" si="77"/>
        <v>0.10292060160895419</v>
      </c>
      <c r="BP98" s="10">
        <f t="shared" si="78"/>
        <v>4.1037916760345447E-2</v>
      </c>
      <c r="BQ98" s="10">
        <f t="shared" si="79"/>
        <v>2.7915240979928145E-3</v>
      </c>
      <c r="BR98" s="10">
        <f t="shared" si="80"/>
        <v>0.57666823833039671</v>
      </c>
      <c r="BS98" s="10">
        <f t="shared" si="81"/>
        <v>7.8740352879866984E-2</v>
      </c>
      <c r="BT98" s="10">
        <f t="shared" si="82"/>
        <v>0.57521542537531056</v>
      </c>
      <c r="BU98" s="10">
        <f t="shared" si="83"/>
        <v>-1.775566419336427E-2</v>
      </c>
      <c r="BV98" s="10">
        <f t="shared" si="51"/>
        <v>7.3839243616150074E-2</v>
      </c>
      <c r="BW98" s="10">
        <f t="shared" si="84"/>
        <v>2.2296945182023471E-2</v>
      </c>
      <c r="BX98" s="10">
        <f t="shared" si="85"/>
        <v>0.10786162741643299</v>
      </c>
      <c r="BY98" s="13">
        <v>11.273</v>
      </c>
      <c r="BZ98" s="13">
        <v>2.1150000000000002</v>
      </c>
      <c r="CA98" s="13">
        <v>1.76</v>
      </c>
      <c r="CB98" s="13">
        <v>0.16500000000000001</v>
      </c>
      <c r="CC98" s="9">
        <f t="shared" si="91"/>
        <v>1.1164529914529913</v>
      </c>
      <c r="CD98" s="12">
        <v>0</v>
      </c>
      <c r="CE98" s="12">
        <v>0</v>
      </c>
      <c r="CF98" s="12">
        <v>0</v>
      </c>
      <c r="CG98" s="12">
        <v>0</v>
      </c>
      <c r="CH98" s="10" t="str">
        <f t="shared" si="57"/>
        <v>NA</v>
      </c>
      <c r="CI98" s="10" t="str">
        <f t="shared" si="67"/>
        <v>NA</v>
      </c>
      <c r="CJ98" s="10" t="str">
        <f>IF(AP98="NA","NA", IF(AR98="NA","NA",AR98/AP98))</f>
        <v>NA</v>
      </c>
      <c r="CK98" s="10" t="str">
        <f t="shared" si="87"/>
        <v>NA</v>
      </c>
      <c r="CL98" s="10" t="str">
        <f t="shared" si="88"/>
        <v>NA</v>
      </c>
      <c r="CM98" s="10">
        <f t="shared" si="89"/>
        <v>0.17733330024567584</v>
      </c>
      <c r="CN98" s="10">
        <f t="shared" si="59"/>
        <v>0.80947383151413388</v>
      </c>
      <c r="CO98" s="10" t="str">
        <f t="shared" si="60"/>
        <v>NA</v>
      </c>
      <c r="CP98" s="10">
        <f t="shared" si="61"/>
        <v>0.37986286034144978</v>
      </c>
      <c r="CQ98" s="10" t="str">
        <f t="shared" si="55"/>
        <v>NA</v>
      </c>
      <c r="CR98" s="10">
        <f t="shared" si="63"/>
        <v>0.25615409207161122</v>
      </c>
      <c r="CS98" s="10" t="str">
        <f t="shared" si="62"/>
        <v>NA</v>
      </c>
    </row>
    <row r="99" spans="1:97" ht="25" customHeight="1" x14ac:dyDescent="0.2">
      <c r="A99" s="43" t="s">
        <v>233</v>
      </c>
      <c r="B99" s="43" t="s">
        <v>234</v>
      </c>
      <c r="C99" s="13" t="s">
        <v>235</v>
      </c>
      <c r="D99" s="19" t="s">
        <v>461</v>
      </c>
      <c r="E99" s="13">
        <v>1115.1199999999999</v>
      </c>
      <c r="F99" s="13">
        <v>1064.8599999999999</v>
      </c>
      <c r="G99" s="13">
        <v>613.49</v>
      </c>
      <c r="H99" s="13">
        <v>0</v>
      </c>
      <c r="I99" s="13">
        <v>77.58</v>
      </c>
      <c r="J99" s="13" t="s">
        <v>94</v>
      </c>
      <c r="K99" s="13">
        <v>464.14</v>
      </c>
      <c r="L99" s="13">
        <v>997.71</v>
      </c>
      <c r="M99" s="13">
        <v>578.30999999999995</v>
      </c>
      <c r="N99" s="13">
        <v>80.83</v>
      </c>
      <c r="O99" s="13">
        <v>69.239999999999995</v>
      </c>
      <c r="P99" s="13">
        <v>112.72</v>
      </c>
      <c r="Q99" s="13">
        <v>106.23</v>
      </c>
      <c r="R99" s="13">
        <v>419.65</v>
      </c>
      <c r="S99" s="13">
        <v>88.29</v>
      </c>
      <c r="T99" s="13" t="s">
        <v>94</v>
      </c>
      <c r="U99" s="13">
        <v>206</v>
      </c>
      <c r="V99" s="13">
        <v>178.55</v>
      </c>
      <c r="W99" s="13">
        <v>56.7</v>
      </c>
      <c r="X99" s="13">
        <v>57.73</v>
      </c>
      <c r="Y99" s="13" t="s">
        <v>94</v>
      </c>
      <c r="Z99" s="13" t="s">
        <v>94</v>
      </c>
      <c r="AA99" s="13" t="s">
        <v>94</v>
      </c>
      <c r="AB99" s="13">
        <v>200.7</v>
      </c>
      <c r="AC99" s="13" t="s">
        <v>95</v>
      </c>
      <c r="AD99" s="13" t="s">
        <v>95</v>
      </c>
      <c r="AE99" s="13" t="s">
        <v>95</v>
      </c>
      <c r="AF99" s="13" t="s">
        <v>146</v>
      </c>
      <c r="AG99" s="13" t="s">
        <v>95</v>
      </c>
      <c r="AH99" s="13" t="s">
        <v>96</v>
      </c>
      <c r="AI99" s="13" t="s">
        <v>96</v>
      </c>
      <c r="AJ99" s="13">
        <v>19.306000000000001</v>
      </c>
      <c r="AK99" s="13">
        <v>1.5669999999999999</v>
      </c>
      <c r="AL99" s="13" t="s">
        <v>94</v>
      </c>
      <c r="AM99" s="13">
        <v>1.51</v>
      </c>
      <c r="AN99" s="13" t="s">
        <v>94</v>
      </c>
      <c r="AO99" s="13" t="s">
        <v>94</v>
      </c>
      <c r="AP99" s="13" t="s">
        <v>94</v>
      </c>
      <c r="AQ99" s="13" t="s">
        <v>94</v>
      </c>
      <c r="AR99" s="13" t="s">
        <v>94</v>
      </c>
      <c r="AS99" s="13" t="s">
        <v>94</v>
      </c>
      <c r="AT99" s="13" t="s">
        <v>94</v>
      </c>
      <c r="AU99" s="13" t="s">
        <v>94</v>
      </c>
      <c r="AV99" s="13" t="s">
        <v>94</v>
      </c>
      <c r="AW99" s="13" t="s">
        <v>94</v>
      </c>
      <c r="AX99" s="13" t="s">
        <v>94</v>
      </c>
      <c r="AY99" s="13" t="s">
        <v>94</v>
      </c>
      <c r="AZ99" s="13" t="s">
        <v>94</v>
      </c>
      <c r="BA99" s="13" t="s">
        <v>94</v>
      </c>
      <c r="BB99" s="13" t="s">
        <v>94</v>
      </c>
      <c r="BC99" s="13" t="s">
        <v>94</v>
      </c>
      <c r="BD99" s="13" t="s">
        <v>94</v>
      </c>
      <c r="BE99" s="13" t="s">
        <v>94</v>
      </c>
      <c r="BF99" s="10">
        <f t="shared" si="69"/>
        <v>0.57612268279398238</v>
      </c>
      <c r="BG99" s="10" t="str">
        <f t="shared" si="70"/>
        <v>NA</v>
      </c>
      <c r="BH99" s="11">
        <f t="shared" si="71"/>
        <v>0</v>
      </c>
      <c r="BI99" s="10">
        <f t="shared" si="72"/>
        <v>6.2091972164430735E-2</v>
      </c>
      <c r="BJ99" s="10">
        <f t="shared" si="73"/>
        <v>0.10108329148432457</v>
      </c>
      <c r="BK99" s="10">
        <f t="shared" si="73"/>
        <v>9.9759592810322498E-2</v>
      </c>
      <c r="BL99" s="10" t="str">
        <f t="shared" si="74"/>
        <v>NA</v>
      </c>
      <c r="BM99" s="10">
        <f t="shared" si="75"/>
        <v>0.41622426285960257</v>
      </c>
      <c r="BN99" s="10">
        <f t="shared" si="76"/>
        <v>8.1015525553517556E-2</v>
      </c>
      <c r="BO99" s="10">
        <f t="shared" si="77"/>
        <v>0.13976932786913593</v>
      </c>
      <c r="BP99" s="10">
        <f t="shared" si="78"/>
        <v>7.775806597107375E-2</v>
      </c>
      <c r="BQ99" s="10" t="str">
        <f t="shared" si="79"/>
        <v>NA</v>
      </c>
      <c r="BR99" s="10">
        <f t="shared" si="80"/>
        <v>0.39408936386003796</v>
      </c>
      <c r="BS99" s="10">
        <f t="shared" si="81"/>
        <v>8.2912307721202796E-2</v>
      </c>
      <c r="BT99" s="10">
        <f t="shared" si="82"/>
        <v>0.56725741174330668</v>
      </c>
      <c r="BU99" s="10">
        <f t="shared" si="83"/>
        <v>5.4213699453449282E-2</v>
      </c>
      <c r="BV99" s="10">
        <f t="shared" si="51"/>
        <v>5.3246436151231154E-2</v>
      </c>
      <c r="BW99" s="10" t="str">
        <f t="shared" si="84"/>
        <v>NA</v>
      </c>
      <c r="BX99" s="10">
        <f t="shared" si="85"/>
        <v>0.18847548034483408</v>
      </c>
      <c r="BY99" s="13">
        <v>19.306000000000001</v>
      </c>
      <c r="BZ99" s="13">
        <v>1.51</v>
      </c>
      <c r="CA99" s="13" t="s">
        <v>94</v>
      </c>
      <c r="CB99" s="13" t="s">
        <v>94</v>
      </c>
      <c r="CC99" s="9" t="str">
        <f t="shared" si="91"/>
        <v>NA</v>
      </c>
      <c r="CD99" s="12">
        <v>0</v>
      </c>
      <c r="CE99" s="12">
        <v>0</v>
      </c>
      <c r="CF99" s="12">
        <v>1</v>
      </c>
      <c r="CG99" s="12">
        <v>0</v>
      </c>
      <c r="CH99" s="10" t="str">
        <f t="shared" si="57"/>
        <v>NA</v>
      </c>
      <c r="CI99" s="10" t="str">
        <f t="shared" si="67"/>
        <v>NA</v>
      </c>
      <c r="CJ99" s="10" t="str">
        <f t="shared" ref="CJ99:CJ112" si="92">IF(AP99="NA","NA", IF(AR99="NA","NA",AR99/AP99))</f>
        <v>NA</v>
      </c>
      <c r="CK99" s="10" t="str">
        <f t="shared" si="87"/>
        <v>NA</v>
      </c>
      <c r="CL99" s="10" t="str">
        <f t="shared" si="88"/>
        <v>NA</v>
      </c>
      <c r="CM99" s="10" t="str">
        <f t="shared" si="89"/>
        <v>NA</v>
      </c>
      <c r="CN99" s="10" t="str">
        <f t="shared" si="59"/>
        <v>NA</v>
      </c>
      <c r="CO99" s="10" t="str">
        <f t="shared" si="60"/>
        <v>NA</v>
      </c>
      <c r="CP99" s="10" t="str">
        <f t="shared" si="61"/>
        <v>NA</v>
      </c>
      <c r="CQ99" s="10" t="str">
        <f t="shared" si="55"/>
        <v>NA</v>
      </c>
      <c r="CR99" s="10" t="str">
        <f t="shared" si="63"/>
        <v>NA</v>
      </c>
      <c r="CS99" s="10" t="str">
        <f t="shared" si="62"/>
        <v>NA</v>
      </c>
    </row>
    <row r="100" spans="1:97" ht="25" customHeight="1" x14ac:dyDescent="0.2">
      <c r="A100" s="43" t="s">
        <v>233</v>
      </c>
      <c r="B100" s="43" t="s">
        <v>236</v>
      </c>
      <c r="C100" s="13" t="s">
        <v>237</v>
      </c>
      <c r="D100" s="19" t="s">
        <v>463</v>
      </c>
      <c r="E100" s="13" t="s">
        <v>94</v>
      </c>
      <c r="F100" s="13" t="s">
        <v>94</v>
      </c>
      <c r="G100" s="13" t="s">
        <v>94</v>
      </c>
      <c r="H100" s="13" t="s">
        <v>94</v>
      </c>
      <c r="I100" s="13" t="s">
        <v>94</v>
      </c>
      <c r="J100" s="13" t="s">
        <v>94</v>
      </c>
      <c r="K100" s="13" t="s">
        <v>94</v>
      </c>
      <c r="L100" s="13" t="s">
        <v>94</v>
      </c>
      <c r="M100" s="13" t="s">
        <v>94</v>
      </c>
      <c r="N100" s="13" t="s">
        <v>94</v>
      </c>
      <c r="O100" s="13" t="s">
        <v>94</v>
      </c>
      <c r="P100" s="13" t="s">
        <v>94</v>
      </c>
      <c r="Q100" s="13" t="s">
        <v>94</v>
      </c>
      <c r="R100" s="13" t="s">
        <v>94</v>
      </c>
      <c r="S100" s="13" t="s">
        <v>94</v>
      </c>
      <c r="T100" s="13" t="s">
        <v>94</v>
      </c>
      <c r="U100" s="13" t="s">
        <v>94</v>
      </c>
      <c r="V100" s="13" t="s">
        <v>94</v>
      </c>
      <c r="W100" s="13" t="s">
        <v>94</v>
      </c>
      <c r="X100" s="13" t="s">
        <v>94</v>
      </c>
      <c r="Y100" s="13" t="s">
        <v>94</v>
      </c>
      <c r="Z100" s="13" t="s">
        <v>94</v>
      </c>
      <c r="AA100" s="13" t="s">
        <v>94</v>
      </c>
      <c r="AB100" s="13" t="s">
        <v>94</v>
      </c>
      <c r="AC100" s="13" t="s">
        <v>94</v>
      </c>
      <c r="AD100" s="13" t="s">
        <v>95</v>
      </c>
      <c r="AE100" s="13" t="s">
        <v>94</v>
      </c>
      <c r="AF100" s="13" t="s">
        <v>146</v>
      </c>
      <c r="AG100" s="13" t="s">
        <v>95</v>
      </c>
      <c r="AH100" s="13" t="s">
        <v>96</v>
      </c>
      <c r="AI100" s="13" t="s">
        <v>96</v>
      </c>
      <c r="AJ100" s="13">
        <v>40.429000000000002</v>
      </c>
      <c r="AK100" s="13" t="s">
        <v>94</v>
      </c>
      <c r="AL100" s="13" t="s">
        <v>94</v>
      </c>
      <c r="AM100" s="13">
        <v>1.89</v>
      </c>
      <c r="AN100" s="13">
        <v>1.411</v>
      </c>
      <c r="AO100" s="13">
        <v>1.4999999999999999E-2</v>
      </c>
      <c r="AP100" s="13" t="s">
        <v>94</v>
      </c>
      <c r="AQ100" s="13" t="s">
        <v>94</v>
      </c>
      <c r="AR100" s="13" t="s">
        <v>94</v>
      </c>
      <c r="AS100" s="13" t="s">
        <v>94</v>
      </c>
      <c r="AT100" s="13" t="s">
        <v>94</v>
      </c>
      <c r="AU100" s="13" t="s">
        <v>94</v>
      </c>
      <c r="AV100" s="13" t="s">
        <v>94</v>
      </c>
      <c r="AW100" s="13" t="s">
        <v>94</v>
      </c>
      <c r="AX100" s="13" t="s">
        <v>94</v>
      </c>
      <c r="AY100" s="13" t="s">
        <v>94</v>
      </c>
      <c r="AZ100" s="13" t="s">
        <v>94</v>
      </c>
      <c r="BA100" s="13" t="s">
        <v>94</v>
      </c>
      <c r="BB100" s="13" t="s">
        <v>94</v>
      </c>
      <c r="BC100" s="13" t="s">
        <v>94</v>
      </c>
      <c r="BD100" s="13" t="s">
        <v>94</v>
      </c>
      <c r="BE100" s="13" t="s">
        <v>94</v>
      </c>
      <c r="BF100" s="10" t="str">
        <f t="shared" si="69"/>
        <v>NA</v>
      </c>
      <c r="BG100" s="10" t="str">
        <f t="shared" si="70"/>
        <v>NA</v>
      </c>
      <c r="BH100" s="11" t="str">
        <f t="shared" si="71"/>
        <v>NA</v>
      </c>
      <c r="BI100" s="10" t="str">
        <f t="shared" si="72"/>
        <v>NA</v>
      </c>
      <c r="BJ100" s="10" t="str">
        <f t="shared" si="73"/>
        <v>NA</v>
      </c>
      <c r="BK100" s="10" t="str">
        <f t="shared" si="73"/>
        <v>NA</v>
      </c>
      <c r="BL100" s="10" t="str">
        <f t="shared" si="74"/>
        <v>NA</v>
      </c>
      <c r="BM100" s="10" t="str">
        <f t="shared" si="75"/>
        <v>NA</v>
      </c>
      <c r="BN100" s="10" t="str">
        <f t="shared" si="76"/>
        <v>NA</v>
      </c>
      <c r="BO100" s="10" t="str">
        <f t="shared" si="77"/>
        <v>NA</v>
      </c>
      <c r="BP100" s="10" t="str">
        <f t="shared" si="78"/>
        <v>NA</v>
      </c>
      <c r="BQ100" s="10" t="str">
        <f t="shared" si="79"/>
        <v>NA</v>
      </c>
      <c r="BR100" s="10" t="str">
        <f t="shared" si="80"/>
        <v>NA</v>
      </c>
      <c r="BS100" s="10" t="str">
        <f t="shared" si="81"/>
        <v>NA</v>
      </c>
      <c r="BT100" s="10" t="str">
        <f t="shared" si="82"/>
        <v>NA</v>
      </c>
      <c r="BU100" s="10" t="str">
        <f t="shared" si="83"/>
        <v>NA</v>
      </c>
      <c r="BV100" s="10" t="str">
        <f t="shared" si="51"/>
        <v>NA</v>
      </c>
      <c r="BW100" s="10" t="str">
        <f t="shared" si="84"/>
        <v>NA</v>
      </c>
      <c r="BX100" s="10" t="str">
        <f t="shared" si="85"/>
        <v>NA</v>
      </c>
      <c r="BY100" s="13">
        <v>40.429000000000002</v>
      </c>
      <c r="BZ100" s="13">
        <v>1.89</v>
      </c>
      <c r="CA100" s="13">
        <v>1.411</v>
      </c>
      <c r="CB100" s="13">
        <v>1.4999999999999999E-2</v>
      </c>
      <c r="CC100" s="9" t="str">
        <f t="shared" si="91"/>
        <v>NA</v>
      </c>
      <c r="CD100" s="12">
        <v>0</v>
      </c>
      <c r="CE100" s="12">
        <v>0</v>
      </c>
      <c r="CF100" s="12">
        <v>1</v>
      </c>
      <c r="CG100" s="12">
        <v>0</v>
      </c>
      <c r="CH100" s="10" t="str">
        <f t="shared" si="57"/>
        <v>NA</v>
      </c>
      <c r="CI100" s="10" t="str">
        <f t="shared" si="67"/>
        <v>NA</v>
      </c>
      <c r="CJ100" s="10" t="str">
        <f t="shared" si="92"/>
        <v>NA</v>
      </c>
      <c r="CK100" s="10" t="str">
        <f t="shared" si="87"/>
        <v>NA</v>
      </c>
      <c r="CL100" s="10" t="str">
        <f t="shared" si="88"/>
        <v>NA</v>
      </c>
      <c r="CM100" s="10" t="str">
        <f t="shared" si="89"/>
        <v>NA</v>
      </c>
      <c r="CN100" s="10" t="str">
        <f t="shared" si="59"/>
        <v>NA</v>
      </c>
      <c r="CO100" s="10" t="str">
        <f t="shared" si="60"/>
        <v>NA</v>
      </c>
      <c r="CP100" s="10" t="str">
        <f t="shared" si="61"/>
        <v>NA</v>
      </c>
      <c r="CQ100" s="10" t="str">
        <f t="shared" si="55"/>
        <v>NA</v>
      </c>
      <c r="CR100" s="10" t="str">
        <f t="shared" si="63"/>
        <v>NA</v>
      </c>
      <c r="CS100" s="10" t="str">
        <f t="shared" si="62"/>
        <v>NA</v>
      </c>
    </row>
    <row r="101" spans="1:97" ht="25" customHeight="1" x14ac:dyDescent="0.2">
      <c r="A101" s="43" t="s">
        <v>233</v>
      </c>
      <c r="B101" s="43" t="s">
        <v>236</v>
      </c>
      <c r="C101" s="13" t="s">
        <v>239</v>
      </c>
      <c r="D101" s="19" t="s">
        <v>458</v>
      </c>
      <c r="E101" s="13">
        <v>1482.43</v>
      </c>
      <c r="F101" s="13">
        <v>1480.704</v>
      </c>
      <c r="G101" s="13">
        <v>1031.74</v>
      </c>
      <c r="H101" s="13">
        <v>35.93</v>
      </c>
      <c r="I101" s="13">
        <v>99.45</v>
      </c>
      <c r="J101" s="13" t="s">
        <v>94</v>
      </c>
      <c r="K101" s="13">
        <v>794.47</v>
      </c>
      <c r="L101" s="13">
        <v>1458.93</v>
      </c>
      <c r="M101" s="13">
        <v>671.5</v>
      </c>
      <c r="N101" s="13">
        <v>100.07</v>
      </c>
      <c r="O101" s="13">
        <v>63.39</v>
      </c>
      <c r="P101" s="13">
        <v>117.72799999999999</v>
      </c>
      <c r="Q101" s="13">
        <v>118.44</v>
      </c>
      <c r="R101" s="13">
        <v>794.78599999999994</v>
      </c>
      <c r="S101" s="13" t="s">
        <v>94</v>
      </c>
      <c r="T101" s="13" t="s">
        <v>94</v>
      </c>
      <c r="U101" s="13">
        <v>270.24</v>
      </c>
      <c r="V101" s="13">
        <v>178.12</v>
      </c>
      <c r="W101" s="13">
        <v>95.73</v>
      </c>
      <c r="X101" s="13" t="s">
        <v>94</v>
      </c>
      <c r="Y101" s="13">
        <v>21.49</v>
      </c>
      <c r="Z101" s="13">
        <v>266.67</v>
      </c>
      <c r="AA101" s="13">
        <v>121.46899999999999</v>
      </c>
      <c r="AB101" s="13">
        <v>199.79</v>
      </c>
      <c r="AC101" s="13" t="s">
        <v>95</v>
      </c>
      <c r="AD101" s="13" t="s">
        <v>95</v>
      </c>
      <c r="AE101" s="13" t="s">
        <v>95</v>
      </c>
      <c r="AF101" s="13" t="s">
        <v>146</v>
      </c>
      <c r="AG101" s="13" t="s">
        <v>95</v>
      </c>
      <c r="AH101" s="13" t="s">
        <v>96</v>
      </c>
      <c r="AI101" s="13" t="s">
        <v>96</v>
      </c>
      <c r="AJ101" s="13">
        <v>27.164999999999999</v>
      </c>
      <c r="AK101" s="13">
        <v>1.8049999999999999</v>
      </c>
      <c r="AL101" s="13">
        <v>2.2490000000000001</v>
      </c>
      <c r="AM101" s="13">
        <v>2.0129999999999999</v>
      </c>
      <c r="AN101" s="13">
        <v>11.339</v>
      </c>
      <c r="AO101" s="13" t="s">
        <v>94</v>
      </c>
      <c r="AP101" s="13" t="s">
        <v>94</v>
      </c>
      <c r="AQ101" s="13" t="s">
        <v>94</v>
      </c>
      <c r="AR101" s="13" t="s">
        <v>94</v>
      </c>
      <c r="AS101" s="13" t="s">
        <v>94</v>
      </c>
      <c r="AT101" s="13" t="s">
        <v>94</v>
      </c>
      <c r="AU101" s="13" t="s">
        <v>94</v>
      </c>
      <c r="AV101" s="13" t="s">
        <v>94</v>
      </c>
      <c r="AW101" s="13" t="s">
        <v>94</v>
      </c>
      <c r="AX101" s="13" t="s">
        <v>94</v>
      </c>
      <c r="AY101" s="13" t="s">
        <v>94</v>
      </c>
      <c r="AZ101" s="13" t="s">
        <v>94</v>
      </c>
      <c r="BA101" s="13" t="s">
        <v>94</v>
      </c>
      <c r="BB101" s="13" t="s">
        <v>94</v>
      </c>
      <c r="BC101" s="13" t="s">
        <v>94</v>
      </c>
      <c r="BD101" s="13" t="s">
        <v>94</v>
      </c>
      <c r="BE101" s="13" t="s">
        <v>94</v>
      </c>
      <c r="BF101" s="10">
        <f t="shared" si="69"/>
        <v>0.69679017548409405</v>
      </c>
      <c r="BG101" s="10" t="str">
        <f t="shared" si="70"/>
        <v>NA</v>
      </c>
      <c r="BH101" s="11">
        <f t="shared" si="71"/>
        <v>2.4237232112140201E-2</v>
      </c>
      <c r="BI101" s="10">
        <f t="shared" si="72"/>
        <v>4.2760872351476964E-2</v>
      </c>
      <c r="BJ101" s="10">
        <f t="shared" si="73"/>
        <v>7.9415554191428928E-2</v>
      </c>
      <c r="BK101" s="10">
        <f t="shared" si="73"/>
        <v>7.9988978215767642E-2</v>
      </c>
      <c r="BL101" s="10" t="str">
        <f t="shared" si="74"/>
        <v>NA</v>
      </c>
      <c r="BM101" s="10">
        <f t="shared" si="75"/>
        <v>0.5359241245792381</v>
      </c>
      <c r="BN101" s="10">
        <f t="shared" si="76"/>
        <v>6.8591364904416238E-2</v>
      </c>
      <c r="BO101" s="10">
        <f t="shared" si="77"/>
        <v>0.14902457185405807</v>
      </c>
      <c r="BP101" s="10">
        <f t="shared" si="78"/>
        <v>6.8166395920297745E-2</v>
      </c>
      <c r="BQ101" s="10">
        <f t="shared" si="79"/>
        <v>7.3698938204174941E-3</v>
      </c>
      <c r="BR101" s="10">
        <f t="shared" si="80"/>
        <v>0.5367622428250346</v>
      </c>
      <c r="BS101" s="10" t="str">
        <f t="shared" si="81"/>
        <v>NA</v>
      </c>
      <c r="BT101" s="10">
        <f t="shared" si="82"/>
        <v>0.47564012866971378</v>
      </c>
      <c r="BU101" s="10" t="str">
        <f t="shared" si="83"/>
        <v>NA</v>
      </c>
      <c r="BV101" s="10">
        <f t="shared" si="51"/>
        <v>6.4651679201244816E-2</v>
      </c>
      <c r="BW101" s="10">
        <f t="shared" si="84"/>
        <v>1.4513366614799445E-2</v>
      </c>
      <c r="BX101" s="10">
        <f t="shared" si="85"/>
        <v>0.13492906077109268</v>
      </c>
      <c r="BY101" s="13">
        <v>27.164999999999999</v>
      </c>
      <c r="BZ101" s="13">
        <v>2.0129999999999999</v>
      </c>
      <c r="CA101" s="13">
        <v>11.339</v>
      </c>
      <c r="CB101" s="13" t="s">
        <v>94</v>
      </c>
      <c r="CC101" s="9">
        <f t="shared" si="91"/>
        <v>0.80257892396620711</v>
      </c>
      <c r="CD101" s="12">
        <v>0</v>
      </c>
      <c r="CE101" s="12">
        <v>0</v>
      </c>
      <c r="CF101" s="12">
        <v>1</v>
      </c>
      <c r="CG101" s="12">
        <v>0</v>
      </c>
      <c r="CH101" s="10" t="str">
        <f t="shared" si="57"/>
        <v>NA</v>
      </c>
      <c r="CI101" s="10" t="str">
        <f t="shared" si="67"/>
        <v>NA</v>
      </c>
      <c r="CJ101" s="10" t="str">
        <f t="shared" si="92"/>
        <v>NA</v>
      </c>
      <c r="CK101" s="10" t="str">
        <f t="shared" si="87"/>
        <v>NA</v>
      </c>
      <c r="CL101" s="10" t="str">
        <f t="shared" si="88"/>
        <v>NA</v>
      </c>
      <c r="CM101" s="10" t="str">
        <f t="shared" si="89"/>
        <v>NA</v>
      </c>
      <c r="CN101" s="10" t="str">
        <f t="shared" si="59"/>
        <v>NA</v>
      </c>
      <c r="CO101" s="10" t="str">
        <f t="shared" si="60"/>
        <v>NA</v>
      </c>
      <c r="CP101" s="10" t="str">
        <f t="shared" si="61"/>
        <v>NA</v>
      </c>
      <c r="CQ101" s="10" t="str">
        <f t="shared" si="55"/>
        <v>NA</v>
      </c>
      <c r="CR101" s="10" t="str">
        <f t="shared" si="63"/>
        <v>NA</v>
      </c>
      <c r="CS101" s="10" t="str">
        <f t="shared" si="62"/>
        <v>NA</v>
      </c>
    </row>
    <row r="102" spans="1:97" ht="25" customHeight="1" x14ac:dyDescent="0.2">
      <c r="A102" s="43" t="s">
        <v>233</v>
      </c>
      <c r="B102" s="43" t="s">
        <v>236</v>
      </c>
      <c r="C102" s="13" t="s">
        <v>240</v>
      </c>
      <c r="D102" s="13" t="s">
        <v>459</v>
      </c>
      <c r="E102" s="13">
        <v>1237.22</v>
      </c>
      <c r="F102" s="13">
        <v>1217.03</v>
      </c>
      <c r="G102" s="13">
        <v>841.65</v>
      </c>
      <c r="H102" s="13">
        <v>79.27</v>
      </c>
      <c r="I102" s="13">
        <v>74.56</v>
      </c>
      <c r="J102" s="13" t="s">
        <v>94</v>
      </c>
      <c r="K102" s="13">
        <v>524.01</v>
      </c>
      <c r="L102" s="13">
        <v>1079.6300000000001</v>
      </c>
      <c r="M102" s="13">
        <v>559.28</v>
      </c>
      <c r="N102" s="13">
        <v>74.400000000000006</v>
      </c>
      <c r="O102" s="13">
        <v>69.52</v>
      </c>
      <c r="P102" s="13">
        <v>105.65</v>
      </c>
      <c r="Q102" s="13">
        <v>104.12</v>
      </c>
      <c r="R102" s="13">
        <v>638.92999999999995</v>
      </c>
      <c r="S102" s="13">
        <v>139.34</v>
      </c>
      <c r="T102" s="13" t="s">
        <v>94</v>
      </c>
      <c r="U102" s="13">
        <v>222.65</v>
      </c>
      <c r="V102" s="13">
        <v>184.51</v>
      </c>
      <c r="W102" s="13">
        <v>63.8</v>
      </c>
      <c r="X102" s="13">
        <v>71.510000000000005</v>
      </c>
      <c r="Y102" s="13">
        <v>13.19</v>
      </c>
      <c r="Z102" s="13">
        <v>214.95</v>
      </c>
      <c r="AA102" s="13">
        <v>90.72</v>
      </c>
      <c r="AB102" s="13">
        <v>175.62200000000001</v>
      </c>
      <c r="AC102" s="13">
        <v>118.5</v>
      </c>
      <c r="AD102" s="13" t="s">
        <v>95</v>
      </c>
      <c r="AE102" s="13" t="s">
        <v>95</v>
      </c>
      <c r="AF102" s="13" t="s">
        <v>146</v>
      </c>
      <c r="AG102" s="13" t="s">
        <v>95</v>
      </c>
      <c r="AH102" s="13" t="s">
        <v>96</v>
      </c>
      <c r="AI102" s="13" t="s">
        <v>96</v>
      </c>
      <c r="AJ102" s="13" t="s">
        <v>94</v>
      </c>
      <c r="AK102" s="13" t="s">
        <v>94</v>
      </c>
      <c r="AL102" s="13" t="s">
        <v>94</v>
      </c>
      <c r="AM102" s="13" t="s">
        <v>94</v>
      </c>
      <c r="AN102" s="13" t="s">
        <v>94</v>
      </c>
      <c r="AO102" s="13" t="s">
        <v>94</v>
      </c>
      <c r="AP102" s="13" t="s">
        <v>94</v>
      </c>
      <c r="AQ102" s="13" t="s">
        <v>94</v>
      </c>
      <c r="AR102" s="13" t="s">
        <v>94</v>
      </c>
      <c r="AS102" s="13" t="s">
        <v>94</v>
      </c>
      <c r="AT102" s="13" t="s">
        <v>94</v>
      </c>
      <c r="AU102" s="13" t="s">
        <v>94</v>
      </c>
      <c r="AV102" s="13" t="s">
        <v>94</v>
      </c>
      <c r="AW102" s="13" t="s">
        <v>94</v>
      </c>
      <c r="AX102" s="13" t="s">
        <v>94</v>
      </c>
      <c r="AY102" s="13" t="s">
        <v>94</v>
      </c>
      <c r="AZ102" s="13" t="s">
        <v>94</v>
      </c>
      <c r="BA102" s="13" t="s">
        <v>94</v>
      </c>
      <c r="BB102" s="13" t="s">
        <v>94</v>
      </c>
      <c r="BC102" s="13" t="s">
        <v>94</v>
      </c>
      <c r="BD102" s="13" t="s">
        <v>94</v>
      </c>
      <c r="BE102" s="13" t="s">
        <v>94</v>
      </c>
      <c r="BF102" s="10">
        <f t="shared" si="69"/>
        <v>0.69156060245022721</v>
      </c>
      <c r="BG102" s="10" t="str">
        <f t="shared" si="70"/>
        <v>NA</v>
      </c>
      <c r="BH102" s="11">
        <f t="shared" si="71"/>
        <v>6.4071062543444163E-2</v>
      </c>
      <c r="BI102" s="10">
        <f t="shared" si="72"/>
        <v>5.6190491585975007E-2</v>
      </c>
      <c r="BJ102" s="10">
        <f t="shared" si="73"/>
        <v>8.539305863144793E-2</v>
      </c>
      <c r="BK102" s="10">
        <f t="shared" si="73"/>
        <v>8.5552533626944288E-2</v>
      </c>
      <c r="BL102" s="10" t="str">
        <f t="shared" si="74"/>
        <v>NA</v>
      </c>
      <c r="BM102" s="10">
        <f t="shared" si="75"/>
        <v>0.42353825512035043</v>
      </c>
      <c r="BN102" s="10">
        <f t="shared" si="76"/>
        <v>6.8912497800172279E-2</v>
      </c>
      <c r="BO102" s="10">
        <f t="shared" si="77"/>
        <v>0.13302817908739811</v>
      </c>
      <c r="BP102" s="10">
        <f t="shared" si="78"/>
        <v>6.9060696720172648E-2</v>
      </c>
      <c r="BQ102" s="10">
        <f t="shared" si="79"/>
        <v>6.369665579505644E-3</v>
      </c>
      <c r="BR102" s="10">
        <f t="shared" si="80"/>
        <v>0.52499116702135529</v>
      </c>
      <c r="BS102" s="10">
        <f t="shared" si="81"/>
        <v>0.11449183668438741</v>
      </c>
      <c r="BT102" s="10">
        <f t="shared" si="82"/>
        <v>0.52551328432151223</v>
      </c>
      <c r="BU102" s="10">
        <f t="shared" si="83"/>
        <v>5.8757795617199252E-2</v>
      </c>
      <c r="BV102" s="10">
        <f t="shared" si="51"/>
        <v>5.2422701165953177E-2</v>
      </c>
      <c r="BW102" s="10">
        <f t="shared" si="84"/>
        <v>1.0837859378979976E-2</v>
      </c>
      <c r="BX102" s="10">
        <f t="shared" si="85"/>
        <v>0.14430375586468699</v>
      </c>
      <c r="BY102" s="13" t="s">
        <v>94</v>
      </c>
      <c r="BZ102" s="13" t="s">
        <v>94</v>
      </c>
      <c r="CA102" s="13" t="s">
        <v>94</v>
      </c>
      <c r="CB102" s="13" t="s">
        <v>94</v>
      </c>
      <c r="CC102" s="9" t="s">
        <v>94</v>
      </c>
      <c r="CD102" s="12">
        <v>0</v>
      </c>
      <c r="CE102" s="12">
        <v>0</v>
      </c>
      <c r="CF102" s="12">
        <v>1</v>
      </c>
      <c r="CG102" s="12">
        <v>0</v>
      </c>
      <c r="CH102" s="10" t="str">
        <f t="shared" si="57"/>
        <v>NA</v>
      </c>
      <c r="CI102" s="10" t="str">
        <f t="shared" si="67"/>
        <v>NA</v>
      </c>
      <c r="CJ102" s="10" t="str">
        <f t="shared" si="92"/>
        <v>NA</v>
      </c>
      <c r="CK102" s="10" t="str">
        <f t="shared" si="87"/>
        <v>NA</v>
      </c>
      <c r="CL102" s="10" t="str">
        <f t="shared" si="88"/>
        <v>NA</v>
      </c>
      <c r="CM102" s="10" t="str">
        <f t="shared" si="89"/>
        <v>NA</v>
      </c>
      <c r="CN102" s="10" t="str">
        <f t="shared" si="59"/>
        <v>NA</v>
      </c>
      <c r="CO102" s="10" t="str">
        <f t="shared" si="60"/>
        <v>NA</v>
      </c>
      <c r="CP102" s="10" t="str">
        <f t="shared" si="61"/>
        <v>NA</v>
      </c>
      <c r="CQ102" s="10" t="str">
        <f t="shared" si="55"/>
        <v>NA</v>
      </c>
      <c r="CR102" s="10" t="str">
        <f t="shared" si="63"/>
        <v>NA</v>
      </c>
      <c r="CS102" s="10" t="str">
        <f t="shared" si="62"/>
        <v>NA</v>
      </c>
    </row>
    <row r="103" spans="1:97" ht="25" customHeight="1" x14ac:dyDescent="0.2">
      <c r="A103" s="43" t="s">
        <v>233</v>
      </c>
      <c r="B103" s="43" t="s">
        <v>236</v>
      </c>
      <c r="C103" s="13" t="s">
        <v>241</v>
      </c>
      <c r="D103" s="13" t="s">
        <v>459</v>
      </c>
      <c r="E103" s="13">
        <v>1488.75</v>
      </c>
      <c r="F103" s="13">
        <v>1392.675</v>
      </c>
      <c r="G103" s="13">
        <v>949.86</v>
      </c>
      <c r="H103" s="13" t="s">
        <v>94</v>
      </c>
      <c r="I103" s="13">
        <v>96.47</v>
      </c>
      <c r="J103" s="13" t="s">
        <v>94</v>
      </c>
      <c r="K103" s="13" t="s">
        <v>94</v>
      </c>
      <c r="L103" s="13" t="s">
        <v>94</v>
      </c>
      <c r="M103" s="13" t="s">
        <v>94</v>
      </c>
      <c r="N103" s="13" t="s">
        <v>94</v>
      </c>
      <c r="O103" s="13" t="s">
        <v>94</v>
      </c>
      <c r="P103" s="13" t="s">
        <v>94</v>
      </c>
      <c r="Q103" s="13" t="s">
        <v>94</v>
      </c>
      <c r="R103" s="13">
        <v>702.53</v>
      </c>
      <c r="S103" s="13" t="s">
        <v>94</v>
      </c>
      <c r="T103" s="13">
        <v>398.154</v>
      </c>
      <c r="U103" s="13" t="s">
        <v>94</v>
      </c>
      <c r="V103" s="13" t="s">
        <v>94</v>
      </c>
      <c r="W103" s="13" t="s">
        <v>94</v>
      </c>
      <c r="X103" s="13" t="s">
        <v>94</v>
      </c>
      <c r="Y103" s="13" t="s">
        <v>94</v>
      </c>
      <c r="Z103" s="13">
        <v>203.30600000000001</v>
      </c>
      <c r="AA103" s="13" t="s">
        <v>94</v>
      </c>
      <c r="AB103" s="13" t="s">
        <v>94</v>
      </c>
      <c r="AC103" s="13" t="s">
        <v>94</v>
      </c>
      <c r="AD103" s="13" t="s">
        <v>95</v>
      </c>
      <c r="AE103" s="13" t="s">
        <v>94</v>
      </c>
      <c r="AF103" s="13" t="s">
        <v>146</v>
      </c>
      <c r="AG103" s="13" t="s">
        <v>95</v>
      </c>
      <c r="AH103" s="13" t="s">
        <v>94</v>
      </c>
      <c r="AI103" s="13" t="s">
        <v>94</v>
      </c>
      <c r="AJ103" s="13" t="s">
        <v>94</v>
      </c>
      <c r="AK103" s="13" t="s">
        <v>94</v>
      </c>
      <c r="AL103" s="13" t="s">
        <v>94</v>
      </c>
      <c r="AM103" s="13" t="s">
        <v>94</v>
      </c>
      <c r="AN103" s="13" t="s">
        <v>94</v>
      </c>
      <c r="AO103" s="13" t="s">
        <v>94</v>
      </c>
      <c r="AP103" s="13">
        <v>6063.3850000000002</v>
      </c>
      <c r="AQ103" s="13">
        <v>130.857</v>
      </c>
      <c r="AR103" s="13">
        <v>2015</v>
      </c>
      <c r="AS103" s="13">
        <v>2562.0100000000002</v>
      </c>
      <c r="AT103" s="13">
        <v>175.8</v>
      </c>
      <c r="AU103" s="13">
        <v>88.835999999999999</v>
      </c>
      <c r="AV103" s="13">
        <v>165.02</v>
      </c>
      <c r="AW103" s="13">
        <v>79.349999999999994</v>
      </c>
      <c r="AX103" s="13">
        <v>162</v>
      </c>
      <c r="AY103" s="13">
        <v>75.72</v>
      </c>
      <c r="AZ103" s="13">
        <v>138.80000000000001</v>
      </c>
      <c r="BA103" s="13">
        <v>56.15</v>
      </c>
      <c r="BB103" s="13">
        <v>205.58</v>
      </c>
      <c r="BC103" s="13">
        <v>772.2</v>
      </c>
      <c r="BD103" s="13">
        <v>169.29</v>
      </c>
      <c r="BE103" s="13">
        <v>641.85400000000004</v>
      </c>
      <c r="BF103" s="10">
        <f t="shared" si="69"/>
        <v>0.68203995907157089</v>
      </c>
      <c r="BG103" s="10">
        <f t="shared" si="70"/>
        <v>0.285891539662879</v>
      </c>
      <c r="BH103" s="11" t="str">
        <f t="shared" si="71"/>
        <v>NA</v>
      </c>
      <c r="BI103" s="10" t="str">
        <f t="shared" si="72"/>
        <v>NA</v>
      </c>
      <c r="BJ103" s="10" t="str">
        <f t="shared" si="73"/>
        <v>NA</v>
      </c>
      <c r="BK103" s="10" t="str">
        <f t="shared" si="73"/>
        <v>NA</v>
      </c>
      <c r="BL103" s="10" t="str">
        <f t="shared" si="74"/>
        <v>NA</v>
      </c>
      <c r="BM103" s="10" t="str">
        <f t="shared" si="75"/>
        <v>NA</v>
      </c>
      <c r="BN103" s="10" t="str">
        <f t="shared" si="76"/>
        <v>NA</v>
      </c>
      <c r="BO103" s="10" t="str">
        <f t="shared" si="77"/>
        <v>NA</v>
      </c>
      <c r="BP103" s="10" t="str">
        <f t="shared" si="78"/>
        <v>NA</v>
      </c>
      <c r="BQ103" s="10" t="str">
        <f t="shared" si="79"/>
        <v>NA</v>
      </c>
      <c r="BR103" s="10">
        <f t="shared" si="80"/>
        <v>0.50444647889852268</v>
      </c>
      <c r="BS103" s="10" t="str">
        <f t="shared" si="81"/>
        <v>NA</v>
      </c>
      <c r="BT103" s="10" t="str">
        <f t="shared" si="82"/>
        <v>NA</v>
      </c>
      <c r="BU103" s="10" t="str">
        <f t="shared" si="83"/>
        <v>NA</v>
      </c>
      <c r="BV103" s="10" t="str">
        <f t="shared" si="51"/>
        <v>NA</v>
      </c>
      <c r="BW103" s="10" t="str">
        <f t="shared" si="84"/>
        <v>NA</v>
      </c>
      <c r="BX103" s="10" t="str">
        <f t="shared" si="85"/>
        <v>NA</v>
      </c>
      <c r="BY103" s="10" t="str">
        <f>IF(G103="NA", "NA",IF(AC103="NA", "NA", AC103/G103))</f>
        <v>NA</v>
      </c>
      <c r="BZ103" s="10" t="str">
        <f>IF(H103="NA", "NA",IF(AD103="NA", "NA", AD103/H103))</f>
        <v>NA</v>
      </c>
      <c r="CA103" s="10" t="str">
        <f>IF(I103="NA", "NA",IF(AE103="NA", "NA", AE103/I103))</f>
        <v>NA</v>
      </c>
      <c r="CB103" s="10" t="str">
        <f>IF(J103="NA", "NA",IF(AF103="NA", "NA", AF103/J103))</f>
        <v>NA</v>
      </c>
      <c r="CC103" s="9" t="str">
        <f t="shared" ref="CC103:CC112" si="93">IF(AK103="NA", "NA",IF(AL103="NA", "NA", AK103/AL103))</f>
        <v>NA</v>
      </c>
      <c r="CD103" s="10" t="str">
        <f>IF(L103="NA", "NA",IF(AH103="NA", "NA", AH103/L103))</f>
        <v>NA</v>
      </c>
      <c r="CE103" s="10" t="str">
        <f>IF(M103="NA", "NA",IF(AI103="NA", "NA", AI103/M103))</f>
        <v>NA</v>
      </c>
      <c r="CF103" s="10" t="str">
        <f>IF(N103="NA", "NA",IF(AJ103="NA", "NA", AJ103/N103))</f>
        <v>NA</v>
      </c>
      <c r="CG103" s="10" t="str">
        <f>IF(O103="NA", "NA",IF(AK103="NA", "NA", AK103/O103))</f>
        <v>NA</v>
      </c>
      <c r="CH103" s="10">
        <f>IF(AR103="NA", "NA", IF(E103="NA", "NA", E103/AR103))</f>
        <v>0.73883374689826298</v>
      </c>
      <c r="CI103" s="10">
        <f t="shared" si="67"/>
        <v>6.494143920595534E-2</v>
      </c>
      <c r="CJ103" s="10">
        <f t="shared" si="92"/>
        <v>0.33232262176985294</v>
      </c>
      <c r="CK103" s="10">
        <f t="shared" si="87"/>
        <v>0.42253790580674</v>
      </c>
      <c r="CL103" s="10">
        <f t="shared" si="88"/>
        <v>0.92150170648464158</v>
      </c>
      <c r="CM103" s="10">
        <f t="shared" si="89"/>
        <v>0.12623189186278208</v>
      </c>
      <c r="CN103" s="10">
        <f t="shared" si="59"/>
        <v>0.93868031854379974</v>
      </c>
      <c r="CO103" s="10">
        <f t="shared" si="60"/>
        <v>0.85679012345679018</v>
      </c>
      <c r="CP103" s="10">
        <f t="shared" si="61"/>
        <v>0.45136518771331052</v>
      </c>
      <c r="CQ103" s="10">
        <f t="shared" si="55"/>
        <v>0.34660493827160493</v>
      </c>
      <c r="CR103" s="10">
        <f t="shared" si="63"/>
        <v>0.26622636622636625</v>
      </c>
      <c r="CS103" s="10">
        <f t="shared" si="62"/>
        <v>0.26375156967160751</v>
      </c>
    </row>
    <row r="104" spans="1:97" ht="17" x14ac:dyDescent="0.2">
      <c r="A104" s="43" t="s">
        <v>233</v>
      </c>
      <c r="B104" s="45" t="s">
        <v>242</v>
      </c>
      <c r="C104" s="13" t="s">
        <v>243</v>
      </c>
      <c r="D104" s="19" t="s">
        <v>238</v>
      </c>
      <c r="E104" s="13">
        <v>751.88</v>
      </c>
      <c r="F104" s="13">
        <v>724.9</v>
      </c>
      <c r="G104" s="13">
        <v>473.43</v>
      </c>
      <c r="H104" s="13">
        <v>9.0399999999999991</v>
      </c>
      <c r="I104" s="13">
        <v>34</v>
      </c>
      <c r="J104" s="13" t="s">
        <v>94</v>
      </c>
      <c r="K104" s="13">
        <v>451.50200000000001</v>
      </c>
      <c r="L104" s="13">
        <v>717.053</v>
      </c>
      <c r="M104" s="13">
        <v>274.52999999999997</v>
      </c>
      <c r="N104" s="13">
        <v>52.183999999999997</v>
      </c>
      <c r="O104" s="13">
        <v>39.159999999999997</v>
      </c>
      <c r="P104" s="13" t="s">
        <v>94</v>
      </c>
      <c r="Q104" s="13">
        <v>43.13</v>
      </c>
      <c r="R104" s="13">
        <v>384.35</v>
      </c>
      <c r="S104" s="13">
        <v>57.01</v>
      </c>
      <c r="T104" s="13" t="s">
        <v>94</v>
      </c>
      <c r="U104" s="13">
        <v>136.9</v>
      </c>
      <c r="V104" s="13">
        <v>105.64</v>
      </c>
      <c r="W104" s="13" t="s">
        <v>94</v>
      </c>
      <c r="X104" s="13">
        <v>34.78</v>
      </c>
      <c r="Y104" s="13" t="s">
        <v>94</v>
      </c>
      <c r="Z104" s="13" t="s">
        <v>94</v>
      </c>
      <c r="AA104" s="13" t="s">
        <v>94</v>
      </c>
      <c r="AB104" s="13">
        <v>112.03</v>
      </c>
      <c r="AC104" s="13" t="s">
        <v>95</v>
      </c>
      <c r="AD104" s="13" t="s">
        <v>95</v>
      </c>
      <c r="AE104" s="13" t="s">
        <v>95</v>
      </c>
      <c r="AF104" s="13" t="s">
        <v>146</v>
      </c>
      <c r="AG104" s="13" t="s">
        <v>95</v>
      </c>
      <c r="AH104" s="13" t="s">
        <v>95</v>
      </c>
      <c r="AI104" s="13" t="s">
        <v>96</v>
      </c>
      <c r="AJ104" s="13">
        <v>14.33</v>
      </c>
      <c r="AK104" s="13">
        <v>1.6479999999999999</v>
      </c>
      <c r="AL104" s="13">
        <v>1.417</v>
      </c>
      <c r="AM104" s="13">
        <v>1.6759999999999999</v>
      </c>
      <c r="AN104" s="13" t="s">
        <v>94</v>
      </c>
      <c r="AO104" s="13" t="s">
        <v>94</v>
      </c>
      <c r="AP104" s="13" t="s">
        <v>94</v>
      </c>
      <c r="AQ104" s="13" t="s">
        <v>94</v>
      </c>
      <c r="AR104" s="13" t="s">
        <v>94</v>
      </c>
      <c r="AS104" s="13" t="s">
        <v>94</v>
      </c>
      <c r="AT104" s="13" t="s">
        <v>94</v>
      </c>
      <c r="AU104" s="13" t="s">
        <v>94</v>
      </c>
      <c r="AV104" s="13" t="s">
        <v>94</v>
      </c>
      <c r="AW104" s="13" t="s">
        <v>94</v>
      </c>
      <c r="AX104" s="13" t="s">
        <v>94</v>
      </c>
      <c r="AY104" s="13" t="s">
        <v>94</v>
      </c>
      <c r="AZ104" s="13" t="s">
        <v>94</v>
      </c>
      <c r="BA104" s="13" t="s">
        <v>94</v>
      </c>
      <c r="BB104" s="13" t="s">
        <v>94</v>
      </c>
      <c r="BC104" s="13" t="s">
        <v>94</v>
      </c>
      <c r="BD104" s="13" t="s">
        <v>94</v>
      </c>
      <c r="BE104" s="13" t="s">
        <v>94</v>
      </c>
      <c r="BF104" s="10">
        <f t="shared" si="69"/>
        <v>0.65309697889364049</v>
      </c>
      <c r="BG104" s="10" t="str">
        <f t="shared" si="70"/>
        <v>NA</v>
      </c>
      <c r="BH104" s="11">
        <f t="shared" si="71"/>
        <v>1.2023195190721923E-2</v>
      </c>
      <c r="BI104" s="10">
        <f t="shared" si="72"/>
        <v>5.2082779166888332E-2</v>
      </c>
      <c r="BJ104" s="10" t="str">
        <f t="shared" si="73"/>
        <v>NA</v>
      </c>
      <c r="BK104" s="10">
        <f t="shared" si="73"/>
        <v>5.9497861774037805E-2</v>
      </c>
      <c r="BL104" s="10" t="str">
        <f t="shared" si="74"/>
        <v>NA</v>
      </c>
      <c r="BM104" s="10">
        <f t="shared" si="75"/>
        <v>0.60049741980103211</v>
      </c>
      <c r="BN104" s="10">
        <f t="shared" si="76"/>
        <v>7.2775652566825597E-2</v>
      </c>
      <c r="BO104" s="10">
        <f t="shared" si="77"/>
        <v>0.19008487232725021</v>
      </c>
      <c r="BP104" s="10">
        <f t="shared" si="78"/>
        <v>4.7416299771425544E-2</v>
      </c>
      <c r="BQ104" s="10" t="str">
        <f t="shared" si="79"/>
        <v>NA</v>
      </c>
      <c r="BR104" s="10">
        <f t="shared" si="80"/>
        <v>0.53021106359497872</v>
      </c>
      <c r="BS104" s="10">
        <f t="shared" si="81"/>
        <v>7.8645330390398671E-2</v>
      </c>
      <c r="BT104" s="10">
        <f t="shared" si="82"/>
        <v>0.525563444752151</v>
      </c>
      <c r="BU104" s="10">
        <f t="shared" si="83"/>
        <v>4.7979031590564221E-2</v>
      </c>
      <c r="BV104" s="10" t="str">
        <f t="shared" si="51"/>
        <v>NA</v>
      </c>
      <c r="BW104" s="10" t="str">
        <f t="shared" si="84"/>
        <v>NA</v>
      </c>
      <c r="BX104" s="10">
        <f t="shared" si="85"/>
        <v>0.15454545454545454</v>
      </c>
      <c r="BY104" s="13">
        <v>14.33</v>
      </c>
      <c r="BZ104" s="13">
        <v>1.6759999999999999</v>
      </c>
      <c r="CA104" s="13" t="s">
        <v>94</v>
      </c>
      <c r="CB104" s="13" t="s">
        <v>94</v>
      </c>
      <c r="CC104" s="9">
        <f t="shared" si="93"/>
        <v>1.1630204657727592</v>
      </c>
      <c r="CD104" s="12">
        <v>0</v>
      </c>
      <c r="CE104" s="12">
        <v>0</v>
      </c>
      <c r="CF104" s="12" t="s">
        <v>94</v>
      </c>
      <c r="CG104" s="12">
        <v>0</v>
      </c>
      <c r="CH104" s="10" t="str">
        <f t="shared" si="57"/>
        <v>NA</v>
      </c>
      <c r="CI104" s="10" t="str">
        <f t="shared" si="67"/>
        <v>NA</v>
      </c>
      <c r="CJ104" s="10" t="str">
        <f t="shared" si="92"/>
        <v>NA</v>
      </c>
      <c r="CK104" s="10" t="str">
        <f t="shared" si="87"/>
        <v>NA</v>
      </c>
      <c r="CL104" s="10" t="str">
        <f t="shared" si="88"/>
        <v>NA</v>
      </c>
      <c r="CM104" s="10" t="str">
        <f t="shared" si="89"/>
        <v>NA</v>
      </c>
      <c r="CN104" s="10" t="str">
        <f t="shared" si="59"/>
        <v>NA</v>
      </c>
      <c r="CO104" s="10" t="str">
        <f t="shared" si="60"/>
        <v>NA</v>
      </c>
      <c r="CP104" s="10" t="str">
        <f t="shared" si="61"/>
        <v>NA</v>
      </c>
      <c r="CQ104" s="10" t="str">
        <f t="shared" si="55"/>
        <v>NA</v>
      </c>
      <c r="CR104" s="10" t="str">
        <f t="shared" si="63"/>
        <v>NA</v>
      </c>
      <c r="CS104" s="10" t="str">
        <f t="shared" si="62"/>
        <v>NA</v>
      </c>
    </row>
    <row r="105" spans="1:97" x14ac:dyDescent="0.2">
      <c r="A105" s="43" t="s">
        <v>233</v>
      </c>
      <c r="B105" s="45" t="s">
        <v>242</v>
      </c>
      <c r="C105" s="13" t="s">
        <v>244</v>
      </c>
      <c r="D105" s="13" t="s">
        <v>459</v>
      </c>
      <c r="E105" s="13">
        <v>701.10900000000004</v>
      </c>
      <c r="F105" s="13">
        <v>656.29</v>
      </c>
      <c r="G105" s="13">
        <v>423.6</v>
      </c>
      <c r="H105" s="13">
        <v>12.8</v>
      </c>
      <c r="I105" s="13">
        <v>53.51</v>
      </c>
      <c r="J105" s="13" t="s">
        <v>94</v>
      </c>
      <c r="K105" s="13">
        <v>387.2</v>
      </c>
      <c r="L105" s="9">
        <v>622.75</v>
      </c>
      <c r="M105" s="9">
        <v>246.32</v>
      </c>
      <c r="N105" s="13">
        <v>45.59</v>
      </c>
      <c r="O105" s="13">
        <v>41.18</v>
      </c>
      <c r="P105" s="13">
        <v>59.52</v>
      </c>
      <c r="Q105" s="13">
        <v>44.43</v>
      </c>
      <c r="R105" s="13" t="s">
        <v>94</v>
      </c>
      <c r="S105" s="13" t="s">
        <v>94</v>
      </c>
      <c r="T105" s="13" t="s">
        <v>94</v>
      </c>
      <c r="U105" s="13">
        <v>136.56</v>
      </c>
      <c r="V105" s="13">
        <v>110.32</v>
      </c>
      <c r="W105" s="13">
        <v>33.49</v>
      </c>
      <c r="X105" s="13">
        <v>66.3</v>
      </c>
      <c r="Y105" s="13" t="s">
        <v>94</v>
      </c>
      <c r="Z105" s="13" t="s">
        <v>94</v>
      </c>
      <c r="AA105" s="13" t="s">
        <v>94</v>
      </c>
      <c r="AB105" s="13">
        <v>95.65</v>
      </c>
      <c r="AC105" s="13" t="s">
        <v>95</v>
      </c>
      <c r="AD105" s="13" t="s">
        <v>95</v>
      </c>
      <c r="AE105" s="13" t="s">
        <v>95</v>
      </c>
      <c r="AF105" s="13" t="s">
        <v>146</v>
      </c>
      <c r="AG105" s="13" t="s">
        <v>95</v>
      </c>
      <c r="AH105" s="13" t="s">
        <v>95</v>
      </c>
      <c r="AI105" s="13" t="s">
        <v>96</v>
      </c>
      <c r="AJ105" s="13">
        <v>14.57</v>
      </c>
      <c r="AK105" s="13">
        <v>1.89</v>
      </c>
      <c r="AL105" s="13">
        <v>1.5740000000000001</v>
      </c>
      <c r="AM105" s="13">
        <v>1.99</v>
      </c>
      <c r="AN105" s="13" t="s">
        <v>94</v>
      </c>
      <c r="AO105" s="13" t="s">
        <v>94</v>
      </c>
      <c r="AP105" s="13" t="s">
        <v>94</v>
      </c>
      <c r="AQ105" s="13" t="s">
        <v>94</v>
      </c>
      <c r="AR105" s="13" t="s">
        <v>94</v>
      </c>
      <c r="AS105" s="13" t="s">
        <v>94</v>
      </c>
      <c r="AT105" s="13" t="s">
        <v>94</v>
      </c>
      <c r="AU105" s="13" t="s">
        <v>94</v>
      </c>
      <c r="AV105" s="13" t="s">
        <v>94</v>
      </c>
      <c r="AW105" s="13" t="s">
        <v>94</v>
      </c>
      <c r="AX105" s="13" t="s">
        <v>94</v>
      </c>
      <c r="AY105" s="13" t="s">
        <v>94</v>
      </c>
      <c r="AZ105" s="13" t="s">
        <v>94</v>
      </c>
      <c r="BA105" s="13" t="s">
        <v>94</v>
      </c>
      <c r="BB105" s="13" t="s">
        <v>94</v>
      </c>
      <c r="BC105" s="13" t="s">
        <v>94</v>
      </c>
      <c r="BD105" s="13" t="s">
        <v>94</v>
      </c>
      <c r="BE105" s="13" t="s">
        <v>94</v>
      </c>
      <c r="BF105" s="10">
        <f t="shared" si="69"/>
        <v>0.6454463727925156</v>
      </c>
      <c r="BG105" s="10" t="str">
        <f t="shared" si="70"/>
        <v>NA</v>
      </c>
      <c r="BH105" s="11">
        <f t="shared" si="71"/>
        <v>1.8256790313631688E-2</v>
      </c>
      <c r="BI105" s="10">
        <f t="shared" si="72"/>
        <v>5.8735517587136944E-2</v>
      </c>
      <c r="BJ105" s="10">
        <f t="shared" si="73"/>
        <v>8.4894074958387356E-2</v>
      </c>
      <c r="BK105" s="10">
        <f t="shared" si="73"/>
        <v>6.7698730744030849E-2</v>
      </c>
      <c r="BL105" s="10" t="str">
        <f t="shared" si="74"/>
        <v>NA</v>
      </c>
      <c r="BM105" s="10">
        <f t="shared" si="75"/>
        <v>0.5522679069873585</v>
      </c>
      <c r="BN105" s="10">
        <f t="shared" si="76"/>
        <v>7.3207547169811329E-2</v>
      </c>
      <c r="BO105" s="10">
        <f t="shared" si="77"/>
        <v>0.18508444300097437</v>
      </c>
      <c r="BP105" s="10">
        <f t="shared" si="78"/>
        <v>8.5925331192292245E-2</v>
      </c>
      <c r="BQ105" s="10" t="str">
        <f t="shared" si="79"/>
        <v>NA</v>
      </c>
      <c r="BR105" s="10" t="str">
        <f t="shared" si="80"/>
        <v>NA</v>
      </c>
      <c r="BS105" s="10" t="str">
        <f t="shared" si="81"/>
        <v>NA</v>
      </c>
      <c r="BT105" s="10">
        <f t="shared" si="82"/>
        <v>0.59089456971632071</v>
      </c>
      <c r="BU105" s="10">
        <f t="shared" si="83"/>
        <v>0.10102241387191638</v>
      </c>
      <c r="BV105" s="10">
        <f t="shared" si="51"/>
        <v>5.1029270596839815E-2</v>
      </c>
      <c r="BW105" s="10" t="str">
        <f t="shared" si="84"/>
        <v>NA</v>
      </c>
      <c r="BX105" s="10">
        <f t="shared" si="85"/>
        <v>0.14574349753919763</v>
      </c>
      <c r="BY105" s="13">
        <v>14.57</v>
      </c>
      <c r="BZ105" s="13">
        <v>1.99</v>
      </c>
      <c r="CA105" s="13" t="s">
        <v>94</v>
      </c>
      <c r="CB105" s="13" t="s">
        <v>94</v>
      </c>
      <c r="CC105" s="9">
        <f t="shared" si="93"/>
        <v>1.2007623888182972</v>
      </c>
      <c r="CD105" s="12">
        <v>0</v>
      </c>
      <c r="CE105" s="12">
        <v>0</v>
      </c>
      <c r="CF105" s="12">
        <v>0</v>
      </c>
      <c r="CG105" s="12">
        <v>0</v>
      </c>
      <c r="CH105" s="10" t="str">
        <f t="shared" si="57"/>
        <v>NA</v>
      </c>
      <c r="CI105" s="10" t="str">
        <f t="shared" si="67"/>
        <v>NA</v>
      </c>
      <c r="CJ105" s="10" t="str">
        <f t="shared" si="92"/>
        <v>NA</v>
      </c>
      <c r="CK105" s="10" t="str">
        <f t="shared" si="87"/>
        <v>NA</v>
      </c>
      <c r="CL105" s="10" t="str">
        <f t="shared" si="88"/>
        <v>NA</v>
      </c>
      <c r="CM105" s="10" t="str">
        <f t="shared" si="89"/>
        <v>NA</v>
      </c>
      <c r="CN105" s="10" t="str">
        <f t="shared" si="59"/>
        <v>NA</v>
      </c>
      <c r="CO105" s="10" t="str">
        <f t="shared" si="60"/>
        <v>NA</v>
      </c>
      <c r="CP105" s="10" t="str">
        <f t="shared" si="61"/>
        <v>NA</v>
      </c>
      <c r="CQ105" s="10" t="str">
        <f t="shared" si="55"/>
        <v>NA</v>
      </c>
      <c r="CR105" s="10" t="str">
        <f t="shared" si="63"/>
        <v>NA</v>
      </c>
      <c r="CS105" s="10" t="str">
        <f t="shared" si="62"/>
        <v>NA</v>
      </c>
    </row>
    <row r="106" spans="1:97" x14ac:dyDescent="0.2">
      <c r="A106" s="43" t="s">
        <v>233</v>
      </c>
      <c r="B106" s="43" t="s">
        <v>245</v>
      </c>
      <c r="C106" s="13" t="s">
        <v>246</v>
      </c>
      <c r="D106" s="13" t="s">
        <v>366</v>
      </c>
      <c r="E106" s="13">
        <v>1186.3499999999999</v>
      </c>
      <c r="F106" s="13">
        <v>1105.6099999999999</v>
      </c>
      <c r="G106" s="13">
        <v>810.21</v>
      </c>
      <c r="H106" s="13">
        <v>0</v>
      </c>
      <c r="I106" s="13">
        <v>71.33</v>
      </c>
      <c r="J106" s="13" t="s">
        <v>94</v>
      </c>
      <c r="K106" s="13">
        <v>643.29999999999995</v>
      </c>
      <c r="L106" s="9">
        <v>1088.8900000000001</v>
      </c>
      <c r="M106" s="9">
        <v>453.74</v>
      </c>
      <c r="N106" s="13" t="s">
        <v>94</v>
      </c>
      <c r="O106" s="13">
        <v>50.26</v>
      </c>
      <c r="P106" s="13">
        <v>85.82</v>
      </c>
      <c r="Q106" s="13" t="s">
        <v>94</v>
      </c>
      <c r="R106" s="13">
        <v>650.52</v>
      </c>
      <c r="S106" s="13">
        <v>115.93</v>
      </c>
      <c r="T106" s="13" t="s">
        <v>94</v>
      </c>
      <c r="U106" s="13">
        <v>211.11</v>
      </c>
      <c r="V106" s="13">
        <v>153.36000000000001</v>
      </c>
      <c r="W106" s="13">
        <v>61.04</v>
      </c>
      <c r="X106" s="13" t="s">
        <v>94</v>
      </c>
      <c r="Y106" s="13" t="s">
        <v>94</v>
      </c>
      <c r="Z106" s="13" t="s">
        <v>94</v>
      </c>
      <c r="AA106" s="13" t="s">
        <v>94</v>
      </c>
      <c r="AB106" s="13" t="s">
        <v>94</v>
      </c>
      <c r="AC106" s="13" t="s">
        <v>95</v>
      </c>
      <c r="AD106" s="13" t="s">
        <v>95</v>
      </c>
      <c r="AE106" s="13" t="s">
        <v>95</v>
      </c>
      <c r="AF106" s="13" t="s">
        <v>146</v>
      </c>
      <c r="AG106" s="13" t="s">
        <v>95</v>
      </c>
      <c r="AH106" s="13" t="s">
        <v>96</v>
      </c>
      <c r="AI106" s="13" t="s">
        <v>96</v>
      </c>
      <c r="AJ106" s="13" t="s">
        <v>94</v>
      </c>
      <c r="AK106" s="13">
        <v>1.78</v>
      </c>
      <c r="AL106" s="13">
        <v>1.82</v>
      </c>
      <c r="AM106" s="13">
        <v>1.62</v>
      </c>
      <c r="AN106" s="13" t="s">
        <v>94</v>
      </c>
      <c r="AO106" s="13" t="s">
        <v>94</v>
      </c>
      <c r="AP106" s="13" t="s">
        <v>94</v>
      </c>
      <c r="AQ106" s="13" t="s">
        <v>94</v>
      </c>
      <c r="AR106" s="13" t="s">
        <v>94</v>
      </c>
      <c r="AS106" s="13" t="s">
        <v>94</v>
      </c>
      <c r="AT106" s="13" t="s">
        <v>94</v>
      </c>
      <c r="AU106" s="13" t="s">
        <v>94</v>
      </c>
      <c r="AV106" s="13" t="s">
        <v>94</v>
      </c>
      <c r="AW106" s="13" t="s">
        <v>94</v>
      </c>
      <c r="AX106" s="13" t="s">
        <v>94</v>
      </c>
      <c r="AY106" s="13" t="s">
        <v>94</v>
      </c>
      <c r="AZ106" s="13" t="s">
        <v>94</v>
      </c>
      <c r="BA106" s="13" t="s">
        <v>94</v>
      </c>
      <c r="BB106" s="13" t="s">
        <v>94</v>
      </c>
      <c r="BC106" s="13" t="s">
        <v>94</v>
      </c>
      <c r="BD106" s="13" t="s">
        <v>94</v>
      </c>
      <c r="BE106" s="13" t="s">
        <v>94</v>
      </c>
      <c r="BF106" s="10">
        <f t="shared" si="69"/>
        <v>0.7328171778475232</v>
      </c>
      <c r="BG106" s="10" t="str">
        <f t="shared" si="70"/>
        <v>NA</v>
      </c>
      <c r="BH106" s="11">
        <f t="shared" si="71"/>
        <v>0</v>
      </c>
      <c r="BI106" s="10">
        <f t="shared" si="72"/>
        <v>4.2365237914612046E-2</v>
      </c>
      <c r="BJ106" s="10">
        <f t="shared" si="73"/>
        <v>7.2339528806844522E-2</v>
      </c>
      <c r="BK106" s="10" t="str">
        <f t="shared" si="73"/>
        <v>NA</v>
      </c>
      <c r="BL106" s="10" t="str">
        <f t="shared" si="74"/>
        <v>NA</v>
      </c>
      <c r="BM106" s="10">
        <f t="shared" si="75"/>
        <v>0.542251443503182</v>
      </c>
      <c r="BN106" s="10" t="str">
        <f t="shared" si="76"/>
        <v>NA</v>
      </c>
      <c r="BO106" s="10" t="str">
        <f t="shared" si="77"/>
        <v>NA</v>
      </c>
      <c r="BP106" s="10">
        <f t="shared" si="78"/>
        <v>6.550707601318774E-2</v>
      </c>
      <c r="BQ106" s="10" t="str">
        <f t="shared" si="79"/>
        <v>NA</v>
      </c>
      <c r="BR106" s="10">
        <f t="shared" si="80"/>
        <v>0.58838107470084389</v>
      </c>
      <c r="BS106" s="10">
        <f t="shared" si="81"/>
        <v>0.10485614276281872</v>
      </c>
      <c r="BT106" s="10">
        <f t="shared" si="82"/>
        <v>0.5178210555502718</v>
      </c>
      <c r="BU106" s="10" t="str">
        <f t="shared" si="83"/>
        <v>NA</v>
      </c>
      <c r="BV106" s="10">
        <f t="shared" si="51"/>
        <v>5.5209341449516558E-2</v>
      </c>
      <c r="BW106" s="10" t="str">
        <f t="shared" si="84"/>
        <v>NA</v>
      </c>
      <c r="BX106" s="10" t="str">
        <f t="shared" si="85"/>
        <v>NA</v>
      </c>
      <c r="BY106" s="13" t="s">
        <v>94</v>
      </c>
      <c r="BZ106" s="13">
        <v>1.62</v>
      </c>
      <c r="CA106" s="13" t="s">
        <v>94</v>
      </c>
      <c r="CB106" s="13" t="s">
        <v>94</v>
      </c>
      <c r="CC106" s="9">
        <f t="shared" si="93"/>
        <v>0.97802197802197799</v>
      </c>
      <c r="CD106" s="12">
        <v>0</v>
      </c>
      <c r="CE106" s="12">
        <v>0</v>
      </c>
      <c r="CF106" s="12">
        <v>0</v>
      </c>
      <c r="CG106" s="12">
        <v>0</v>
      </c>
      <c r="CH106" s="10" t="str">
        <f t="shared" si="57"/>
        <v>NA</v>
      </c>
      <c r="CI106" s="10" t="str">
        <f t="shared" si="67"/>
        <v>NA</v>
      </c>
      <c r="CJ106" s="10" t="str">
        <f t="shared" si="92"/>
        <v>NA</v>
      </c>
      <c r="CK106" s="10" t="str">
        <f t="shared" si="87"/>
        <v>NA</v>
      </c>
      <c r="CL106" s="10" t="str">
        <f t="shared" si="88"/>
        <v>NA</v>
      </c>
      <c r="CM106" s="10" t="str">
        <f t="shared" si="89"/>
        <v>NA</v>
      </c>
      <c r="CN106" s="10" t="str">
        <f t="shared" si="59"/>
        <v>NA</v>
      </c>
      <c r="CO106" s="10" t="str">
        <f t="shared" si="60"/>
        <v>NA</v>
      </c>
      <c r="CP106" s="10" t="str">
        <f t="shared" si="61"/>
        <v>NA</v>
      </c>
      <c r="CQ106" s="10" t="str">
        <f t="shared" si="55"/>
        <v>NA</v>
      </c>
      <c r="CR106" s="10" t="str">
        <f t="shared" si="63"/>
        <v>NA</v>
      </c>
      <c r="CS106" s="10" t="str">
        <f t="shared" si="62"/>
        <v>NA</v>
      </c>
    </row>
    <row r="107" spans="1:97" ht="17" x14ac:dyDescent="0.2">
      <c r="A107" s="43" t="s">
        <v>233</v>
      </c>
      <c r="B107" s="43" t="s">
        <v>245</v>
      </c>
      <c r="C107" s="13" t="s">
        <v>247</v>
      </c>
      <c r="D107" s="13" t="s">
        <v>366</v>
      </c>
      <c r="E107" s="13">
        <v>1081.7329999999999</v>
      </c>
      <c r="F107" s="13" t="s">
        <v>94</v>
      </c>
      <c r="G107" s="13" t="s">
        <v>94</v>
      </c>
      <c r="H107" s="13" t="s">
        <v>94</v>
      </c>
      <c r="I107" s="13">
        <v>78.27</v>
      </c>
      <c r="J107" s="13">
        <v>452.96</v>
      </c>
      <c r="K107" s="13">
        <v>598.86</v>
      </c>
      <c r="L107" s="9" t="s">
        <v>94</v>
      </c>
      <c r="M107" s="9">
        <v>511.41</v>
      </c>
      <c r="N107" s="13">
        <v>43</v>
      </c>
      <c r="O107" s="13" t="s">
        <v>94</v>
      </c>
      <c r="P107" s="13" t="s">
        <v>94</v>
      </c>
      <c r="Q107" s="13" t="s">
        <v>94</v>
      </c>
      <c r="R107" s="13" t="s">
        <v>94</v>
      </c>
      <c r="S107" s="13" t="s">
        <v>94</v>
      </c>
      <c r="T107" s="13" t="s">
        <v>94</v>
      </c>
      <c r="U107" s="13" t="s">
        <v>94</v>
      </c>
      <c r="V107" s="13" t="s">
        <v>94</v>
      </c>
      <c r="W107" s="13" t="s">
        <v>94</v>
      </c>
      <c r="X107" s="13" t="s">
        <v>94</v>
      </c>
      <c r="Y107" s="13" t="s">
        <v>94</v>
      </c>
      <c r="Z107" s="13" t="s">
        <v>94</v>
      </c>
      <c r="AA107" s="13" t="s">
        <v>94</v>
      </c>
      <c r="AB107" s="13" t="s">
        <v>94</v>
      </c>
      <c r="AC107" s="13" t="s">
        <v>95</v>
      </c>
      <c r="AD107" s="13" t="s">
        <v>95</v>
      </c>
      <c r="AE107" s="13" t="s">
        <v>94</v>
      </c>
      <c r="AF107" s="13" t="s">
        <v>146</v>
      </c>
      <c r="AG107" s="13" t="s">
        <v>95</v>
      </c>
      <c r="AH107" s="13" t="s">
        <v>94</v>
      </c>
      <c r="AI107" s="13" t="s">
        <v>94</v>
      </c>
      <c r="AJ107" s="13" t="s">
        <v>94</v>
      </c>
      <c r="AK107" s="13" t="s">
        <v>94</v>
      </c>
      <c r="AL107" s="13" t="s">
        <v>94</v>
      </c>
      <c r="AM107" s="13" t="s">
        <v>94</v>
      </c>
      <c r="AN107" s="13" t="s">
        <v>94</v>
      </c>
      <c r="AO107" s="13" t="s">
        <v>94</v>
      </c>
      <c r="AP107" s="13" t="s">
        <v>94</v>
      </c>
      <c r="AQ107" s="13" t="s">
        <v>94</v>
      </c>
      <c r="AR107" s="13" t="s">
        <v>94</v>
      </c>
      <c r="AS107" s="13" t="s">
        <v>94</v>
      </c>
      <c r="AT107" s="13" t="s">
        <v>94</v>
      </c>
      <c r="AU107" s="13" t="s">
        <v>94</v>
      </c>
      <c r="AV107" s="13" t="s">
        <v>94</v>
      </c>
      <c r="AW107" s="13" t="s">
        <v>94</v>
      </c>
      <c r="AX107" s="13" t="s">
        <v>94</v>
      </c>
      <c r="AY107" s="13" t="s">
        <v>94</v>
      </c>
      <c r="AZ107" s="13" t="s">
        <v>94</v>
      </c>
      <c r="BA107" s="13" t="s">
        <v>94</v>
      </c>
      <c r="BB107" s="13" t="s">
        <v>94</v>
      </c>
      <c r="BC107" s="13" t="s">
        <v>94</v>
      </c>
      <c r="BD107" s="13" t="s">
        <v>94</v>
      </c>
      <c r="BE107" s="13" t="s">
        <v>94</v>
      </c>
      <c r="BF107" s="10" t="str">
        <f t="shared" si="69"/>
        <v>NA</v>
      </c>
      <c r="BG107" s="10" t="str">
        <f t="shared" si="70"/>
        <v>NA</v>
      </c>
      <c r="BH107" s="11" t="str">
        <f t="shared" si="71"/>
        <v>NA</v>
      </c>
      <c r="BI107" s="10" t="str">
        <f t="shared" si="72"/>
        <v>NA</v>
      </c>
      <c r="BJ107" s="10" t="str">
        <f t="shared" si="73"/>
        <v>NA</v>
      </c>
      <c r="BK107" s="10" t="str">
        <f t="shared" si="73"/>
        <v>NA</v>
      </c>
      <c r="BL107" s="10">
        <f t="shared" si="74"/>
        <v>0.41873549202991867</v>
      </c>
      <c r="BM107" s="10">
        <f t="shared" si="75"/>
        <v>0.5536116583297358</v>
      </c>
      <c r="BN107" s="10" t="str">
        <f t="shared" si="76"/>
        <v>NA</v>
      </c>
      <c r="BO107" s="10">
        <f t="shared" si="77"/>
        <v>8.4081265520815004E-2</v>
      </c>
      <c r="BP107" s="10" t="str">
        <f t="shared" si="78"/>
        <v>NA</v>
      </c>
      <c r="BQ107" s="10" t="str">
        <f t="shared" si="79"/>
        <v>NA</v>
      </c>
      <c r="BR107" s="10" t="str">
        <f t="shared" si="80"/>
        <v>NA</v>
      </c>
      <c r="BS107" s="10" t="str">
        <f t="shared" si="81"/>
        <v>NA</v>
      </c>
      <c r="BT107" s="10" t="str">
        <f t="shared" si="82"/>
        <v>NA</v>
      </c>
      <c r="BU107" s="10" t="str">
        <f t="shared" si="83"/>
        <v>NA</v>
      </c>
      <c r="BV107" s="10" t="str">
        <f t="shared" si="51"/>
        <v>NA</v>
      </c>
      <c r="BW107" s="10" t="str">
        <f t="shared" si="84"/>
        <v>NA</v>
      </c>
      <c r="BX107" s="10" t="str">
        <f t="shared" si="85"/>
        <v>NA</v>
      </c>
      <c r="BY107" s="13" t="s">
        <v>94</v>
      </c>
      <c r="BZ107" s="13" t="s">
        <v>94</v>
      </c>
      <c r="CA107" s="13" t="s">
        <v>94</v>
      </c>
      <c r="CB107" s="13" t="s">
        <v>94</v>
      </c>
      <c r="CC107" s="9" t="str">
        <f t="shared" si="93"/>
        <v>NA</v>
      </c>
      <c r="CD107" s="12">
        <v>0</v>
      </c>
      <c r="CE107" s="12">
        <v>0</v>
      </c>
      <c r="CF107" s="12">
        <v>0</v>
      </c>
      <c r="CG107" s="12">
        <v>0</v>
      </c>
      <c r="CH107" s="10" t="str">
        <f t="shared" si="57"/>
        <v>NA</v>
      </c>
      <c r="CI107" s="10" t="str">
        <f t="shared" si="67"/>
        <v>NA</v>
      </c>
      <c r="CJ107" s="10" t="str">
        <f t="shared" si="92"/>
        <v>NA</v>
      </c>
      <c r="CK107" s="10" t="str">
        <f t="shared" si="87"/>
        <v>NA</v>
      </c>
      <c r="CL107" s="10" t="str">
        <f t="shared" si="88"/>
        <v>NA</v>
      </c>
      <c r="CM107" s="10" t="str">
        <f t="shared" si="89"/>
        <v>NA</v>
      </c>
      <c r="CN107" s="10" t="str">
        <f t="shared" si="59"/>
        <v>NA</v>
      </c>
      <c r="CO107" s="10" t="str">
        <f t="shared" si="60"/>
        <v>NA</v>
      </c>
      <c r="CP107" s="10" t="str">
        <f t="shared" si="61"/>
        <v>NA</v>
      </c>
      <c r="CQ107" s="10" t="str">
        <f t="shared" si="55"/>
        <v>NA</v>
      </c>
      <c r="CR107" s="10" t="str">
        <f t="shared" si="63"/>
        <v>NA</v>
      </c>
      <c r="CS107" s="10" t="str">
        <f t="shared" si="62"/>
        <v>NA</v>
      </c>
    </row>
    <row r="108" spans="1:97" ht="17" x14ac:dyDescent="0.2">
      <c r="A108" s="43" t="s">
        <v>233</v>
      </c>
      <c r="B108" s="43" t="s">
        <v>245</v>
      </c>
      <c r="C108" s="13" t="s">
        <v>248</v>
      </c>
      <c r="D108" s="19" t="s">
        <v>461</v>
      </c>
      <c r="E108" s="13">
        <v>1529.37</v>
      </c>
      <c r="F108" s="13">
        <v>1463.34</v>
      </c>
      <c r="G108" s="13">
        <v>1065.25</v>
      </c>
      <c r="H108" s="13">
        <v>55.71</v>
      </c>
      <c r="I108" s="13">
        <v>91.72</v>
      </c>
      <c r="J108" s="13" t="s">
        <v>94</v>
      </c>
      <c r="K108" s="13">
        <v>708.17</v>
      </c>
      <c r="L108" s="13">
        <v>1391.99</v>
      </c>
      <c r="M108" s="13">
        <v>722.07</v>
      </c>
      <c r="N108" s="13">
        <v>72.66</v>
      </c>
      <c r="O108" s="13">
        <v>80.209999999999994</v>
      </c>
      <c r="P108" s="13">
        <v>120.06</v>
      </c>
      <c r="Q108" s="13">
        <v>107.83</v>
      </c>
      <c r="R108" s="13">
        <v>837.15</v>
      </c>
      <c r="S108" s="13">
        <v>126.11</v>
      </c>
      <c r="T108" s="13" t="s">
        <v>94</v>
      </c>
      <c r="U108" s="13">
        <v>248.25</v>
      </c>
      <c r="V108" s="13">
        <v>182.41</v>
      </c>
      <c r="W108" s="13" t="s">
        <v>94</v>
      </c>
      <c r="X108" s="13">
        <v>13.41</v>
      </c>
      <c r="Y108" s="13">
        <v>19.3</v>
      </c>
      <c r="Z108" s="13">
        <v>223.03</v>
      </c>
      <c r="AA108" s="13">
        <v>104.29</v>
      </c>
      <c r="AB108" s="13">
        <v>212.4</v>
      </c>
      <c r="AC108" s="13" t="s">
        <v>95</v>
      </c>
      <c r="AD108" s="13" t="s">
        <v>95</v>
      </c>
      <c r="AE108" s="13" t="s">
        <v>95</v>
      </c>
      <c r="AF108" s="13" t="s">
        <v>146</v>
      </c>
      <c r="AG108" s="13" t="s">
        <v>95</v>
      </c>
      <c r="AH108" s="13" t="s">
        <v>95</v>
      </c>
      <c r="AI108" s="13" t="s">
        <v>96</v>
      </c>
      <c r="AJ108" s="13" t="s">
        <v>94</v>
      </c>
      <c r="AK108" s="13" t="s">
        <v>94</v>
      </c>
      <c r="AL108" s="13" t="s">
        <v>94</v>
      </c>
      <c r="AM108" s="13" t="s">
        <v>94</v>
      </c>
      <c r="AN108" s="13" t="s">
        <v>94</v>
      </c>
      <c r="AO108" s="13" t="s">
        <v>94</v>
      </c>
      <c r="AP108" s="13">
        <v>7484.23</v>
      </c>
      <c r="AQ108" s="13">
        <v>163.53</v>
      </c>
      <c r="AR108" s="13">
        <v>2197.3000000000002</v>
      </c>
      <c r="AS108" s="13">
        <v>3674.46</v>
      </c>
      <c r="AT108" s="13">
        <v>216.3</v>
      </c>
      <c r="AU108" s="13">
        <v>95.64</v>
      </c>
      <c r="AV108" s="13">
        <v>190.88</v>
      </c>
      <c r="AW108" s="13">
        <v>94.33</v>
      </c>
      <c r="AX108" s="13">
        <v>192.24</v>
      </c>
      <c r="AY108" s="13">
        <v>66.61</v>
      </c>
      <c r="AZ108" s="13">
        <v>128.34</v>
      </c>
      <c r="BA108" s="13">
        <v>65.27</v>
      </c>
      <c r="BB108" s="13">
        <v>252.32</v>
      </c>
      <c r="BC108" s="13">
        <v>939.01</v>
      </c>
      <c r="BD108" s="13">
        <v>182.59</v>
      </c>
      <c r="BE108" s="13">
        <v>780.43</v>
      </c>
      <c r="BF108" s="10">
        <f t="shared" si="69"/>
        <v>0.72795795918925199</v>
      </c>
      <c r="BG108" s="10" t="str">
        <f t="shared" si="70"/>
        <v>NA</v>
      </c>
      <c r="BH108" s="11">
        <f t="shared" si="71"/>
        <v>3.6426763961631262E-2</v>
      </c>
      <c r="BI108" s="10">
        <f t="shared" si="72"/>
        <v>5.2446432191032906E-2</v>
      </c>
      <c r="BJ108" s="10">
        <f t="shared" si="73"/>
        <v>7.8502912964161717E-2</v>
      </c>
      <c r="BK108" s="10">
        <f t="shared" si="73"/>
        <v>7.3687591400494759E-2</v>
      </c>
      <c r="BL108" s="10" t="str">
        <f t="shared" si="74"/>
        <v>NA</v>
      </c>
      <c r="BM108" s="10">
        <f t="shared" si="75"/>
        <v>0.46304687551083129</v>
      </c>
      <c r="BN108" s="10">
        <f t="shared" si="76"/>
        <v>5.2198650852376807E-2</v>
      </c>
      <c r="BO108" s="10">
        <f t="shared" si="77"/>
        <v>0.10062736299804727</v>
      </c>
      <c r="BP108" s="10">
        <f t="shared" si="78"/>
        <v>6.5891277954583008E-2</v>
      </c>
      <c r="BQ108" s="10">
        <f t="shared" si="79"/>
        <v>4.9722255683601856E-3</v>
      </c>
      <c r="BR108" s="10">
        <f t="shared" si="80"/>
        <v>0.57208167616548444</v>
      </c>
      <c r="BS108" s="10">
        <f t="shared" si="81"/>
        <v>8.6179561824319711E-2</v>
      </c>
      <c r="BT108" s="10">
        <f t="shared" si="82"/>
        <v>0.46228432633392796</v>
      </c>
      <c r="BU108" s="10">
        <f t="shared" si="83"/>
        <v>9.1639673623354796E-3</v>
      </c>
      <c r="BV108" s="10" t="str">
        <f t="shared" si="51"/>
        <v>NA</v>
      </c>
      <c r="BW108" s="10">
        <f t="shared" si="84"/>
        <v>1.3189005972637939E-2</v>
      </c>
      <c r="BX108" s="10">
        <f t="shared" si="85"/>
        <v>0.14514740251752842</v>
      </c>
      <c r="BY108" s="13" t="s">
        <v>94</v>
      </c>
      <c r="BZ108" s="13" t="s">
        <v>94</v>
      </c>
      <c r="CA108" s="13" t="s">
        <v>94</v>
      </c>
      <c r="CB108" s="13" t="s">
        <v>94</v>
      </c>
      <c r="CC108" s="9" t="str">
        <f t="shared" si="93"/>
        <v>NA</v>
      </c>
      <c r="CD108" s="12">
        <v>0</v>
      </c>
      <c r="CE108" s="12">
        <v>0</v>
      </c>
      <c r="CF108" s="12">
        <v>0</v>
      </c>
      <c r="CG108" s="12">
        <v>0</v>
      </c>
      <c r="CH108" s="10">
        <f t="shared" si="57"/>
        <v>0.69602239111636999</v>
      </c>
      <c r="CI108" s="10">
        <f t="shared" si="67"/>
        <v>7.442315569107541E-2</v>
      </c>
      <c r="CJ108" s="10">
        <f t="shared" si="92"/>
        <v>0.29359065662065442</v>
      </c>
      <c r="CK108" s="10">
        <f t="shared" si="87"/>
        <v>0.49096032591195088</v>
      </c>
      <c r="CL108" s="10">
        <f t="shared" si="88"/>
        <v>0.88876560332871013</v>
      </c>
      <c r="CM108" s="10">
        <f t="shared" si="89"/>
        <v>0.14781253843946043</v>
      </c>
      <c r="CN108" s="10">
        <f t="shared" si="59"/>
        <v>0.88247803975959305</v>
      </c>
      <c r="CO108" s="10">
        <f t="shared" si="60"/>
        <v>0.66760299625468167</v>
      </c>
      <c r="CP108" s="10">
        <f t="shared" si="61"/>
        <v>0.43610725843735548</v>
      </c>
      <c r="CQ108" s="10">
        <f t="shared" si="55"/>
        <v>0.33952351227632122</v>
      </c>
      <c r="CR108" s="10">
        <f t="shared" si="63"/>
        <v>0.26870853345544776</v>
      </c>
      <c r="CS108" s="10">
        <f t="shared" si="62"/>
        <v>0.23396076521917405</v>
      </c>
    </row>
    <row r="109" spans="1:97" ht="17" x14ac:dyDescent="0.2">
      <c r="A109" s="43" t="s">
        <v>233</v>
      </c>
      <c r="B109" s="43" t="s">
        <v>245</v>
      </c>
      <c r="C109" s="13" t="s">
        <v>249</v>
      </c>
      <c r="D109" s="19" t="s">
        <v>461</v>
      </c>
      <c r="E109" s="13">
        <v>1553.09</v>
      </c>
      <c r="F109" s="13">
        <v>1522.73</v>
      </c>
      <c r="G109" s="13">
        <v>1060.8499999999999</v>
      </c>
      <c r="H109" s="13">
        <v>72.599999999999994</v>
      </c>
      <c r="I109" s="13" t="s">
        <v>94</v>
      </c>
      <c r="J109" s="13" t="s">
        <v>94</v>
      </c>
      <c r="K109" s="13">
        <v>696.18</v>
      </c>
      <c r="L109" s="13">
        <v>1404.38</v>
      </c>
      <c r="M109" s="13">
        <v>707.71</v>
      </c>
      <c r="N109" s="13">
        <v>84.27</v>
      </c>
      <c r="O109" s="13">
        <v>56.31</v>
      </c>
      <c r="P109" s="13">
        <v>94.27</v>
      </c>
      <c r="Q109" s="13">
        <v>88.55</v>
      </c>
      <c r="R109" s="13">
        <v>846.55</v>
      </c>
      <c r="S109" s="13">
        <v>114.21</v>
      </c>
      <c r="T109" s="13">
        <v>327.24</v>
      </c>
      <c r="U109" s="13">
        <v>223.31</v>
      </c>
      <c r="V109" s="13">
        <v>160.37</v>
      </c>
      <c r="W109" s="13">
        <v>62.85</v>
      </c>
      <c r="X109" s="13">
        <v>46.59</v>
      </c>
      <c r="Y109" s="13" t="s">
        <v>94</v>
      </c>
      <c r="Z109" s="13">
        <v>160.1</v>
      </c>
      <c r="AA109" s="13">
        <v>80.790000000000006</v>
      </c>
      <c r="AB109" s="13">
        <v>264.33999999999997</v>
      </c>
      <c r="AC109" s="13">
        <v>63.84</v>
      </c>
      <c r="AD109" s="13" t="s">
        <v>95</v>
      </c>
      <c r="AE109" s="13" t="s">
        <v>95</v>
      </c>
      <c r="AF109" s="13" t="s">
        <v>146</v>
      </c>
      <c r="AG109" s="13" t="s">
        <v>95</v>
      </c>
      <c r="AH109" s="13" t="s">
        <v>95</v>
      </c>
      <c r="AI109" s="13" t="s">
        <v>96</v>
      </c>
      <c r="AJ109" s="13">
        <v>17.68</v>
      </c>
      <c r="AK109" s="13">
        <v>1.7250000000000001</v>
      </c>
      <c r="AL109" s="13" t="s">
        <v>94</v>
      </c>
      <c r="AM109" s="13">
        <v>1.85</v>
      </c>
      <c r="AN109" s="13" t="s">
        <v>94</v>
      </c>
      <c r="AO109" s="13" t="s">
        <v>94</v>
      </c>
      <c r="AP109" s="13">
        <v>8185.66</v>
      </c>
      <c r="AQ109" s="13">
        <v>177.02</v>
      </c>
      <c r="AR109" s="13">
        <v>2307.1999999999998</v>
      </c>
      <c r="AS109" s="13">
        <v>4102.067</v>
      </c>
      <c r="AT109" s="13">
        <v>225.39</v>
      </c>
      <c r="AU109" s="13">
        <v>100.55</v>
      </c>
      <c r="AV109" s="13">
        <v>207.66</v>
      </c>
      <c r="AW109" s="13">
        <v>94.094999999999999</v>
      </c>
      <c r="AX109" s="13">
        <v>168.43</v>
      </c>
      <c r="AY109" s="13">
        <v>82.68</v>
      </c>
      <c r="AZ109" s="13">
        <v>151.82</v>
      </c>
      <c r="BA109" s="13">
        <v>61.88</v>
      </c>
      <c r="BB109" s="13">
        <v>259.98</v>
      </c>
      <c r="BC109" s="13" t="s">
        <v>94</v>
      </c>
      <c r="BD109" s="13">
        <v>204.75</v>
      </c>
      <c r="BE109" s="13">
        <v>836.36</v>
      </c>
      <c r="BF109" s="10">
        <f t="shared" si="69"/>
        <v>0.69667636416173573</v>
      </c>
      <c r="BG109" s="10">
        <f t="shared" si="70"/>
        <v>0.21490349569523159</v>
      </c>
      <c r="BH109" s="11">
        <f t="shared" si="71"/>
        <v>4.6745520220978824E-2</v>
      </c>
      <c r="BI109" s="10">
        <f t="shared" si="72"/>
        <v>3.6256752667263331E-2</v>
      </c>
      <c r="BJ109" s="10">
        <f t="shared" si="73"/>
        <v>6.069834974148311E-2</v>
      </c>
      <c r="BK109" s="10">
        <f t="shared" si="73"/>
        <v>5.8152134652893157E-2</v>
      </c>
      <c r="BL109" s="10" t="str">
        <f t="shared" si="74"/>
        <v>NA</v>
      </c>
      <c r="BM109" s="10">
        <f t="shared" si="75"/>
        <v>0.44825476952398119</v>
      </c>
      <c r="BN109" s="10">
        <f t="shared" si="76"/>
        <v>6.0005126817528009E-2</v>
      </c>
      <c r="BO109" s="10">
        <f t="shared" si="77"/>
        <v>0.11907419705811702</v>
      </c>
      <c r="BP109" s="10" t="str">
        <f t="shared" si="78"/>
        <v>NA</v>
      </c>
      <c r="BQ109" s="10">
        <f t="shared" si="79"/>
        <v>2.6811783112582E-3</v>
      </c>
      <c r="BR109" s="10">
        <f t="shared" si="80"/>
        <v>0.55594228786455901</v>
      </c>
      <c r="BS109" s="10">
        <f t="shared" si="81"/>
        <v>7.5003447755018937E-2</v>
      </c>
      <c r="BT109" s="10">
        <f t="shared" si="82"/>
        <v>0.39579120045225735</v>
      </c>
      <c r="BU109" s="10">
        <f t="shared" si="83"/>
        <v>3.0596363110991443E-2</v>
      </c>
      <c r="BV109" s="10">
        <f t="shared" si="51"/>
        <v>4.1274552941099212E-2</v>
      </c>
      <c r="BW109" s="10" t="str">
        <f t="shared" si="84"/>
        <v>NA</v>
      </c>
      <c r="BX109" s="10">
        <f t="shared" si="85"/>
        <v>0.17359610699204717</v>
      </c>
      <c r="BY109" s="13">
        <v>17.68</v>
      </c>
      <c r="BZ109" s="13">
        <v>1.85</v>
      </c>
      <c r="CA109" s="13" t="s">
        <v>94</v>
      </c>
      <c r="CB109" s="13" t="s">
        <v>94</v>
      </c>
      <c r="CC109" s="9" t="str">
        <f t="shared" si="93"/>
        <v>NA</v>
      </c>
      <c r="CD109" s="12">
        <v>0</v>
      </c>
      <c r="CE109" s="12">
        <v>0</v>
      </c>
      <c r="CF109" s="12">
        <v>0</v>
      </c>
      <c r="CG109" s="12">
        <v>0</v>
      </c>
      <c r="CH109" s="10">
        <f t="shared" si="57"/>
        <v>0.67314927184466022</v>
      </c>
      <c r="CI109" s="10">
        <f t="shared" si="67"/>
        <v>7.6725034674063816E-2</v>
      </c>
      <c r="CJ109" s="10">
        <f t="shared" si="92"/>
        <v>0.28185876276317362</v>
      </c>
      <c r="CK109" s="10">
        <f t="shared" si="87"/>
        <v>0.50112843680289676</v>
      </c>
      <c r="CL109" s="10">
        <f t="shared" si="88"/>
        <v>0.74728248813168296</v>
      </c>
      <c r="CM109" s="10">
        <f t="shared" si="89"/>
        <v>0.14801704832767462</v>
      </c>
      <c r="CN109" s="10">
        <f t="shared" si="59"/>
        <v>0.92133635032610151</v>
      </c>
      <c r="CO109" s="10">
        <f t="shared" si="60"/>
        <v>0.90138336400878694</v>
      </c>
      <c r="CP109" s="10">
        <f t="shared" si="61"/>
        <v>0.4174763742845734</v>
      </c>
      <c r="CQ109" s="10">
        <f t="shared" si="55"/>
        <v>0.36739298224781808</v>
      </c>
      <c r="CR109" s="10" t="str">
        <f t="shared" si="63"/>
        <v>NA</v>
      </c>
      <c r="CS109" s="10">
        <f t="shared" si="62"/>
        <v>0.24481084700368261</v>
      </c>
    </row>
    <row r="110" spans="1:97" ht="17" x14ac:dyDescent="0.2">
      <c r="A110" s="43" t="s">
        <v>233</v>
      </c>
      <c r="B110" s="43" t="s">
        <v>245</v>
      </c>
      <c r="C110" s="13" t="s">
        <v>250</v>
      </c>
      <c r="D110" s="19" t="s">
        <v>461</v>
      </c>
      <c r="E110" s="13">
        <v>1594.63</v>
      </c>
      <c r="F110" s="13">
        <v>1570.76</v>
      </c>
      <c r="G110" s="13">
        <v>1039.08</v>
      </c>
      <c r="H110" s="13">
        <v>65.66</v>
      </c>
      <c r="I110" s="13">
        <v>95.84</v>
      </c>
      <c r="J110" s="13">
        <v>519.04</v>
      </c>
      <c r="K110" s="13" t="s">
        <v>94</v>
      </c>
      <c r="L110" s="13" t="s">
        <v>94</v>
      </c>
      <c r="M110" s="13" t="s">
        <v>94</v>
      </c>
      <c r="N110" s="13">
        <v>66.099999999999994</v>
      </c>
      <c r="O110" s="13">
        <v>73.34</v>
      </c>
      <c r="P110" s="13">
        <v>128.09</v>
      </c>
      <c r="Q110" s="13">
        <v>102.03</v>
      </c>
      <c r="R110" s="13">
        <v>807.72</v>
      </c>
      <c r="S110" s="13">
        <v>132.72</v>
      </c>
      <c r="T110" s="13" t="s">
        <v>94</v>
      </c>
      <c r="U110" s="13">
        <v>247.8</v>
      </c>
      <c r="V110" s="13">
        <v>140.43</v>
      </c>
      <c r="W110" s="13">
        <v>87.61</v>
      </c>
      <c r="X110" s="13">
        <v>85.8</v>
      </c>
      <c r="Y110" s="13">
        <v>22.55</v>
      </c>
      <c r="Z110" s="13">
        <v>231.07</v>
      </c>
      <c r="AA110" s="13">
        <v>138.83000000000001</v>
      </c>
      <c r="AB110" s="13" t="s">
        <v>94</v>
      </c>
      <c r="AC110" s="13" t="s">
        <v>94</v>
      </c>
      <c r="AD110" s="13" t="s">
        <v>95</v>
      </c>
      <c r="AE110" s="13" t="s">
        <v>94</v>
      </c>
      <c r="AF110" s="13" t="s">
        <v>146</v>
      </c>
      <c r="AG110" s="13" t="s">
        <v>95</v>
      </c>
      <c r="AH110" s="13" t="s">
        <v>95</v>
      </c>
      <c r="AI110" s="13" t="s">
        <v>94</v>
      </c>
      <c r="AJ110" s="13" t="s">
        <v>94</v>
      </c>
      <c r="AK110" s="13" t="s">
        <v>94</v>
      </c>
      <c r="AL110" s="13" t="s">
        <v>94</v>
      </c>
      <c r="AM110" s="13" t="s">
        <v>94</v>
      </c>
      <c r="AN110" s="13" t="s">
        <v>94</v>
      </c>
      <c r="AO110" s="13" t="s">
        <v>94</v>
      </c>
      <c r="AP110" s="13">
        <v>8772.43</v>
      </c>
      <c r="AQ110" s="13">
        <v>207.6</v>
      </c>
      <c r="AR110" s="13">
        <v>2728.4</v>
      </c>
      <c r="AS110" s="13">
        <v>4674.38</v>
      </c>
      <c r="AT110" s="13">
        <v>203.69</v>
      </c>
      <c r="AU110" s="13">
        <v>99.57</v>
      </c>
      <c r="AV110" s="13">
        <v>185.036</v>
      </c>
      <c r="AW110" s="13">
        <v>85.7</v>
      </c>
      <c r="AX110" s="13">
        <v>192.02</v>
      </c>
      <c r="AY110" s="13">
        <v>89.92</v>
      </c>
      <c r="AZ110" s="13">
        <v>130.66999999999999</v>
      </c>
      <c r="BA110" s="13">
        <v>57.68</v>
      </c>
      <c r="BB110" s="13">
        <v>259.19</v>
      </c>
      <c r="BC110" s="13">
        <v>1156.5</v>
      </c>
      <c r="BD110" s="13">
        <v>187.01</v>
      </c>
      <c r="BE110" s="13">
        <v>842.85</v>
      </c>
      <c r="BF110" s="10">
        <f t="shared" si="69"/>
        <v>0.6615141714838676</v>
      </c>
      <c r="BG110" s="10" t="str">
        <f t="shared" si="70"/>
        <v>NA</v>
      </c>
      <c r="BH110" s="11">
        <f t="shared" si="71"/>
        <v>4.1175695929463255E-2</v>
      </c>
      <c r="BI110" s="10">
        <f t="shared" si="72"/>
        <v>4.5991860180731578E-2</v>
      </c>
      <c r="BJ110" s="10">
        <f t="shared" si="73"/>
        <v>8.0325843612624875E-2</v>
      </c>
      <c r="BK110" s="10">
        <f t="shared" si="73"/>
        <v>6.4955817566018995E-2</v>
      </c>
      <c r="BL110" s="10">
        <f t="shared" si="74"/>
        <v>0.32549243398155053</v>
      </c>
      <c r="BM110" s="10" t="str">
        <f t="shared" si="75"/>
        <v>NA</v>
      </c>
      <c r="BN110" s="10" t="str">
        <f t="shared" si="76"/>
        <v>NA</v>
      </c>
      <c r="BO110" s="10" t="str">
        <f t="shared" si="77"/>
        <v>NA</v>
      </c>
      <c r="BP110" s="10" t="str">
        <f t="shared" si="78"/>
        <v>NA</v>
      </c>
      <c r="BQ110" s="10">
        <f t="shared" si="79"/>
        <v>6.3077871749163189E-3</v>
      </c>
      <c r="BR110" s="10">
        <f t="shared" si="80"/>
        <v>0.51422241462731422</v>
      </c>
      <c r="BS110" s="10">
        <f t="shared" si="81"/>
        <v>8.4494130229952377E-2</v>
      </c>
      <c r="BT110" s="10">
        <f t="shared" si="82"/>
        <v>0.38823897855279144</v>
      </c>
      <c r="BU110" s="10">
        <f t="shared" si="83"/>
        <v>5.4623239705620205E-2</v>
      </c>
      <c r="BV110" s="10">
        <f t="shared" si="51"/>
        <v>5.5775548142300541E-2</v>
      </c>
      <c r="BW110" s="10">
        <f t="shared" si="84"/>
        <v>1.4356107871348901E-2</v>
      </c>
      <c r="BX110" s="10" t="str">
        <f t="shared" si="85"/>
        <v>NA</v>
      </c>
      <c r="BY110" s="13" t="s">
        <v>94</v>
      </c>
      <c r="BZ110" s="13" t="s">
        <v>94</v>
      </c>
      <c r="CA110" s="13" t="s">
        <v>94</v>
      </c>
      <c r="CB110" s="13" t="s">
        <v>94</v>
      </c>
      <c r="CC110" s="9" t="str">
        <f t="shared" si="93"/>
        <v>NA</v>
      </c>
      <c r="CD110" s="12">
        <v>0</v>
      </c>
      <c r="CE110" s="12">
        <v>0</v>
      </c>
      <c r="CF110" s="12">
        <v>0</v>
      </c>
      <c r="CG110" s="12">
        <v>0</v>
      </c>
      <c r="CH110" s="10">
        <f t="shared" si="57"/>
        <v>0.58445609148218736</v>
      </c>
      <c r="CI110" s="10">
        <f t="shared" si="67"/>
        <v>7.6088550065972732E-2</v>
      </c>
      <c r="CJ110" s="10">
        <f>IF(AP110="NA","NA", IF(AR110="NA","NA",AR110/AP110))</f>
        <v>0.31101986564726081</v>
      </c>
      <c r="CK110" s="10">
        <f t="shared" si="87"/>
        <v>0.5328489369536149</v>
      </c>
      <c r="CL110" s="10">
        <f t="shared" si="88"/>
        <v>0.94270705483823458</v>
      </c>
      <c r="CM110" s="10">
        <f t="shared" si="89"/>
        <v>0.12967608036873871</v>
      </c>
      <c r="CN110" s="10">
        <f t="shared" si="59"/>
        <v>0.90841965732240171</v>
      </c>
      <c r="CO110" s="10">
        <f t="shared" si="60"/>
        <v>0.68050203103843343</v>
      </c>
      <c r="CP110" s="10">
        <f t="shared" si="61"/>
        <v>0.42073739506112229</v>
      </c>
      <c r="CQ110" s="10">
        <f t="shared" si="55"/>
        <v>0.30038537652327879</v>
      </c>
      <c r="CR110" s="10">
        <f t="shared" si="63"/>
        <v>0.22411586683960225</v>
      </c>
      <c r="CS110" s="10">
        <f t="shared" si="62"/>
        <v>0.22187815150975854</v>
      </c>
    </row>
    <row r="111" spans="1:97" ht="17" x14ac:dyDescent="0.2">
      <c r="A111" s="43" t="s">
        <v>233</v>
      </c>
      <c r="B111" s="43" t="s">
        <v>245</v>
      </c>
      <c r="C111" s="13" t="s">
        <v>251</v>
      </c>
      <c r="D111" s="19" t="s">
        <v>2853</v>
      </c>
      <c r="E111" s="13">
        <v>1058.26</v>
      </c>
      <c r="F111" s="13">
        <v>977.81</v>
      </c>
      <c r="G111" s="13" t="s">
        <v>94</v>
      </c>
      <c r="H111" s="13" t="s">
        <v>94</v>
      </c>
      <c r="I111" s="13">
        <v>83.64</v>
      </c>
      <c r="J111" s="13">
        <v>510.17</v>
      </c>
      <c r="K111" s="13" t="s">
        <v>94</v>
      </c>
      <c r="L111" s="13" t="s">
        <v>94</v>
      </c>
      <c r="M111" s="13" t="s">
        <v>94</v>
      </c>
      <c r="N111" s="13">
        <v>44.5</v>
      </c>
      <c r="O111" s="13">
        <v>37.57</v>
      </c>
      <c r="P111" s="13">
        <v>72.89</v>
      </c>
      <c r="Q111" s="13" t="s">
        <v>94</v>
      </c>
      <c r="R111" s="13" t="s">
        <v>94</v>
      </c>
      <c r="S111" s="13" t="s">
        <v>94</v>
      </c>
      <c r="T111" s="13" t="s">
        <v>94</v>
      </c>
      <c r="U111" s="13" t="s">
        <v>94</v>
      </c>
      <c r="V111" s="13" t="s">
        <v>94</v>
      </c>
      <c r="W111" s="13" t="s">
        <v>94</v>
      </c>
      <c r="X111" s="13" t="s">
        <v>94</v>
      </c>
      <c r="Y111" s="13" t="s">
        <v>94</v>
      </c>
      <c r="Z111" s="13" t="s">
        <v>94</v>
      </c>
      <c r="AA111" s="13" t="s">
        <v>94</v>
      </c>
      <c r="AB111" s="13" t="s">
        <v>94</v>
      </c>
      <c r="AC111" s="13">
        <v>27.15</v>
      </c>
      <c r="AD111" s="13" t="s">
        <v>95</v>
      </c>
      <c r="AE111" s="13" t="s">
        <v>95</v>
      </c>
      <c r="AF111" s="13" t="s">
        <v>146</v>
      </c>
      <c r="AG111" s="13" t="s">
        <v>95</v>
      </c>
      <c r="AH111" s="13" t="s">
        <v>95</v>
      </c>
      <c r="AI111" s="13" t="s">
        <v>96</v>
      </c>
      <c r="AJ111" s="13">
        <v>15.795</v>
      </c>
      <c r="AK111" s="13">
        <v>2.13</v>
      </c>
      <c r="AL111" s="13" t="s">
        <v>94</v>
      </c>
      <c r="AM111" s="13">
        <v>2.0830000000000002</v>
      </c>
      <c r="AN111" s="13">
        <v>2.34</v>
      </c>
      <c r="AO111" s="13">
        <v>6.3500000000000001E-2</v>
      </c>
      <c r="AP111" s="13" t="s">
        <v>94</v>
      </c>
      <c r="AQ111" s="13" t="s">
        <v>94</v>
      </c>
      <c r="AR111" s="13" t="s">
        <v>94</v>
      </c>
      <c r="AS111" s="13" t="s">
        <v>94</v>
      </c>
      <c r="AT111" s="13">
        <v>112.42</v>
      </c>
      <c r="AU111" s="13">
        <v>67.58</v>
      </c>
      <c r="AV111" s="13">
        <v>96.41</v>
      </c>
      <c r="AW111" s="13">
        <v>53.27</v>
      </c>
      <c r="AX111" s="13">
        <v>93.88</v>
      </c>
      <c r="AY111" s="13">
        <v>37.590000000000003</v>
      </c>
      <c r="AZ111" s="13">
        <v>53.496000000000002</v>
      </c>
      <c r="BA111" s="13">
        <v>32.72</v>
      </c>
      <c r="BB111" s="13">
        <v>129.65</v>
      </c>
      <c r="BC111" s="13" t="s">
        <v>94</v>
      </c>
      <c r="BD111" s="13" t="s">
        <v>94</v>
      </c>
      <c r="BE111" s="13" t="s">
        <v>94</v>
      </c>
      <c r="BF111" s="10" t="str">
        <f t="shared" si="69"/>
        <v>NA</v>
      </c>
      <c r="BG111" s="10" t="str">
        <f t="shared" si="70"/>
        <v>NA</v>
      </c>
      <c r="BH111" s="11" t="str">
        <f t="shared" si="71"/>
        <v>NA</v>
      </c>
      <c r="BI111" s="10">
        <f t="shared" si="72"/>
        <v>3.5501672556838587E-2</v>
      </c>
      <c r="BJ111" s="10">
        <f t="shared" si="73"/>
        <v>6.8877213539205867E-2</v>
      </c>
      <c r="BK111" s="10" t="str">
        <f t="shared" si="73"/>
        <v>NA</v>
      </c>
      <c r="BL111" s="10">
        <f t="shared" si="74"/>
        <v>0.4820837979324552</v>
      </c>
      <c r="BM111" s="10" t="str">
        <f t="shared" si="75"/>
        <v>NA</v>
      </c>
      <c r="BN111" s="10" t="str">
        <f t="shared" si="76"/>
        <v>NA</v>
      </c>
      <c r="BO111" s="10" t="str">
        <f t="shared" si="77"/>
        <v>NA</v>
      </c>
      <c r="BP111" s="10" t="str">
        <f t="shared" si="78"/>
        <v>NA</v>
      </c>
      <c r="BQ111" s="10" t="str">
        <f t="shared" si="79"/>
        <v>NA</v>
      </c>
      <c r="BR111" s="10" t="str">
        <f t="shared" si="80"/>
        <v>NA</v>
      </c>
      <c r="BS111" s="10" t="str">
        <f t="shared" si="81"/>
        <v>NA</v>
      </c>
      <c r="BT111" s="10" t="str">
        <f t="shared" si="82"/>
        <v>NA</v>
      </c>
      <c r="BU111" s="10" t="str">
        <f t="shared" si="83"/>
        <v>NA</v>
      </c>
      <c r="BV111" s="10" t="str">
        <f t="shared" si="51"/>
        <v>NA</v>
      </c>
      <c r="BW111" s="10" t="str">
        <f t="shared" si="84"/>
        <v>NA</v>
      </c>
      <c r="BX111" s="10" t="str">
        <f t="shared" si="85"/>
        <v>NA</v>
      </c>
      <c r="BY111" s="13">
        <v>15.795</v>
      </c>
      <c r="BZ111" s="13">
        <v>2.0830000000000002</v>
      </c>
      <c r="CA111" s="13">
        <v>2.34</v>
      </c>
      <c r="CB111" s="13">
        <v>6.3500000000000001E-2</v>
      </c>
      <c r="CC111" s="9" t="str">
        <f t="shared" si="93"/>
        <v>NA</v>
      </c>
      <c r="CD111" s="12">
        <v>0</v>
      </c>
      <c r="CE111" s="12">
        <v>0</v>
      </c>
      <c r="CF111" s="12">
        <v>0</v>
      </c>
      <c r="CG111" s="12">
        <v>0</v>
      </c>
      <c r="CH111" s="10" t="str">
        <f t="shared" si="57"/>
        <v>NA</v>
      </c>
      <c r="CI111" s="10" t="str">
        <f t="shared" si="67"/>
        <v>NA</v>
      </c>
      <c r="CJ111" s="10" t="str">
        <f t="shared" si="92"/>
        <v>NA</v>
      </c>
      <c r="CK111" s="10" t="str">
        <f t="shared" si="87"/>
        <v>NA</v>
      </c>
      <c r="CL111" s="10">
        <f t="shared" si="88"/>
        <v>0.83508272549368434</v>
      </c>
      <c r="CM111" s="10">
        <f t="shared" si="89"/>
        <v>0.11497121117599535</v>
      </c>
      <c r="CN111" s="10">
        <f t="shared" si="59"/>
        <v>0.85758761786159043</v>
      </c>
      <c r="CO111" s="10">
        <f t="shared" si="60"/>
        <v>0.56983383042181512</v>
      </c>
      <c r="CP111" s="10">
        <f t="shared" si="61"/>
        <v>0.4738480697384807</v>
      </c>
      <c r="CQ111" s="10">
        <f t="shared" si="55"/>
        <v>0.34853003834682572</v>
      </c>
      <c r="CR111" s="10" t="str">
        <f t="shared" si="63"/>
        <v>NA</v>
      </c>
      <c r="CS111" s="10" t="str">
        <f t="shared" si="62"/>
        <v>NA</v>
      </c>
    </row>
    <row r="112" spans="1:97" ht="17" x14ac:dyDescent="0.2">
      <c r="A112" s="43" t="s">
        <v>233</v>
      </c>
      <c r="B112" s="43" t="s">
        <v>245</v>
      </c>
      <c r="C112" s="13" t="s">
        <v>252</v>
      </c>
      <c r="D112" s="19" t="s">
        <v>463</v>
      </c>
      <c r="E112" s="13">
        <v>1118.54</v>
      </c>
      <c r="F112" s="13">
        <v>1086.28</v>
      </c>
      <c r="G112" s="13">
        <v>790.95</v>
      </c>
      <c r="H112" s="13">
        <v>12.34</v>
      </c>
      <c r="I112" s="13" t="s">
        <v>94</v>
      </c>
      <c r="J112" s="13">
        <v>432.16</v>
      </c>
      <c r="K112" s="13" t="s">
        <v>94</v>
      </c>
      <c r="L112" s="13">
        <v>1046.58</v>
      </c>
      <c r="M112" s="13" t="s">
        <v>94</v>
      </c>
      <c r="N112" s="13" t="s">
        <v>94</v>
      </c>
      <c r="O112" s="13">
        <v>50.69</v>
      </c>
      <c r="P112" s="13" t="s">
        <v>94</v>
      </c>
      <c r="Q112" s="13">
        <v>65.39</v>
      </c>
      <c r="R112" s="13">
        <v>648.30999999999995</v>
      </c>
      <c r="S112" s="13">
        <v>76.66</v>
      </c>
      <c r="T112" s="13" t="s">
        <v>94</v>
      </c>
      <c r="U112" s="13">
        <v>194.05</v>
      </c>
      <c r="V112" s="13">
        <v>135.88</v>
      </c>
      <c r="W112" s="13" t="s">
        <v>94</v>
      </c>
      <c r="X112" s="13">
        <v>32.56</v>
      </c>
      <c r="Y112" s="13" t="s">
        <v>94</v>
      </c>
      <c r="Z112" s="13" t="s">
        <v>94</v>
      </c>
      <c r="AA112" s="13" t="s">
        <v>94</v>
      </c>
      <c r="AB112" s="13">
        <v>97.74</v>
      </c>
      <c r="AC112" s="13" t="s">
        <v>95</v>
      </c>
      <c r="AD112" s="13" t="s">
        <v>95</v>
      </c>
      <c r="AE112" s="13" t="s">
        <v>95</v>
      </c>
      <c r="AF112" s="13" t="s">
        <v>146</v>
      </c>
      <c r="AG112" s="13" t="s">
        <v>95</v>
      </c>
      <c r="AH112" s="13" t="s">
        <v>95</v>
      </c>
      <c r="AI112" s="13" t="s">
        <v>96</v>
      </c>
      <c r="AJ112" s="13">
        <v>15.430999999999999</v>
      </c>
      <c r="AK112" s="13">
        <v>2.39</v>
      </c>
      <c r="AL112" s="13" t="s">
        <v>94</v>
      </c>
      <c r="AM112" s="13">
        <v>2.27</v>
      </c>
      <c r="AN112" s="13" t="s">
        <v>94</v>
      </c>
      <c r="AO112" s="13" t="s">
        <v>94</v>
      </c>
      <c r="AP112" s="13" t="s">
        <v>94</v>
      </c>
      <c r="AQ112" s="13" t="s">
        <v>94</v>
      </c>
      <c r="AR112" s="13" t="s">
        <v>94</v>
      </c>
      <c r="AS112" s="13" t="s">
        <v>94</v>
      </c>
      <c r="AT112" s="13" t="s">
        <v>94</v>
      </c>
      <c r="AU112" s="13" t="s">
        <v>94</v>
      </c>
      <c r="AV112" s="13" t="s">
        <v>94</v>
      </c>
      <c r="AW112" s="13" t="s">
        <v>94</v>
      </c>
      <c r="AX112" s="13" t="s">
        <v>94</v>
      </c>
      <c r="AY112" s="13" t="s">
        <v>94</v>
      </c>
      <c r="AZ112" s="13" t="s">
        <v>94</v>
      </c>
      <c r="BA112" s="13" t="s">
        <v>94</v>
      </c>
      <c r="BB112" s="13" t="s">
        <v>94</v>
      </c>
      <c r="BC112" s="13" t="s">
        <v>94</v>
      </c>
      <c r="BD112" s="13" t="s">
        <v>94</v>
      </c>
      <c r="BE112" s="13" t="s">
        <v>94</v>
      </c>
      <c r="BF112" s="10">
        <f t="shared" si="69"/>
        <v>0.72812718636079099</v>
      </c>
      <c r="BG112" s="10" t="str">
        <f t="shared" si="70"/>
        <v>NA</v>
      </c>
      <c r="BH112" s="11">
        <f t="shared" si="71"/>
        <v>1.1032238453698572E-2</v>
      </c>
      <c r="BI112" s="10">
        <f t="shared" si="72"/>
        <v>4.5318003826416577E-2</v>
      </c>
      <c r="BJ112" s="10" t="str">
        <f t="shared" si="73"/>
        <v>NA</v>
      </c>
      <c r="BK112" s="10">
        <f t="shared" si="73"/>
        <v>6.0196266156055528E-2</v>
      </c>
      <c r="BL112" s="10">
        <f t="shared" si="74"/>
        <v>0.38636079174638371</v>
      </c>
      <c r="BM112" s="10" t="str">
        <f t="shared" si="75"/>
        <v>NA</v>
      </c>
      <c r="BN112" s="10" t="str">
        <f t="shared" si="76"/>
        <v>NA</v>
      </c>
      <c r="BO112" s="10" t="str">
        <f t="shared" si="77"/>
        <v>NA</v>
      </c>
      <c r="BP112" s="10" t="str">
        <f t="shared" si="78"/>
        <v>NA</v>
      </c>
      <c r="BQ112" s="10" t="str">
        <f t="shared" si="79"/>
        <v>NA</v>
      </c>
      <c r="BR112" s="10">
        <f t="shared" si="80"/>
        <v>0.59681665868836764</v>
      </c>
      <c r="BS112" s="10">
        <f t="shared" si="81"/>
        <v>7.0571123467246019E-2</v>
      </c>
      <c r="BT112" s="10">
        <f t="shared" si="82"/>
        <v>0.47708954606495579</v>
      </c>
      <c r="BU112" s="10">
        <f t="shared" si="83"/>
        <v>2.9973855727804987E-2</v>
      </c>
      <c r="BV112" s="10" t="str">
        <f t="shared" si="51"/>
        <v>NA</v>
      </c>
      <c r="BW112" s="10" t="str">
        <f t="shared" si="84"/>
        <v>NA</v>
      </c>
      <c r="BX112" s="10">
        <f t="shared" si="85"/>
        <v>8.9976801561291744E-2</v>
      </c>
      <c r="BY112" s="13">
        <v>15.430999999999999</v>
      </c>
      <c r="BZ112" s="13">
        <v>2.27</v>
      </c>
      <c r="CA112" s="13" t="s">
        <v>94</v>
      </c>
      <c r="CB112" s="13" t="s">
        <v>94</v>
      </c>
      <c r="CC112" s="9" t="str">
        <f t="shared" si="93"/>
        <v>NA</v>
      </c>
      <c r="CD112" s="12">
        <v>0</v>
      </c>
      <c r="CE112" s="12">
        <v>0</v>
      </c>
      <c r="CF112" s="12">
        <v>0</v>
      </c>
      <c r="CG112" s="12">
        <v>0</v>
      </c>
      <c r="CH112" s="10" t="str">
        <f t="shared" si="57"/>
        <v>NA</v>
      </c>
      <c r="CI112" s="10" t="str">
        <f t="shared" si="67"/>
        <v>NA</v>
      </c>
      <c r="CJ112" s="10" t="str">
        <f t="shared" si="92"/>
        <v>NA</v>
      </c>
      <c r="CK112" s="10" t="str">
        <f t="shared" si="87"/>
        <v>NA</v>
      </c>
      <c r="CL112" s="10" t="str">
        <f t="shared" si="88"/>
        <v>NA</v>
      </c>
      <c r="CM112" s="10" t="str">
        <f t="shared" si="89"/>
        <v>NA</v>
      </c>
      <c r="CN112" s="10" t="str">
        <f t="shared" si="59"/>
        <v>NA</v>
      </c>
      <c r="CO112" s="10" t="str">
        <f t="shared" si="60"/>
        <v>NA</v>
      </c>
      <c r="CP112" s="10" t="str">
        <f t="shared" si="61"/>
        <v>NA</v>
      </c>
      <c r="CQ112" s="10" t="str">
        <f t="shared" si="55"/>
        <v>NA</v>
      </c>
      <c r="CR112" s="10" t="str">
        <f t="shared" si="63"/>
        <v>NA</v>
      </c>
      <c r="CS112" s="10" t="str">
        <f t="shared" si="62"/>
        <v>NA</v>
      </c>
    </row>
    <row r="116" spans="33:33" ht="25" customHeight="1" x14ac:dyDescent="0.2">
      <c r="AG116" s="13"/>
    </row>
    <row r="117" spans="33:33" ht="25" customHeight="1" x14ac:dyDescent="0.2"/>
    <row r="133" spans="33:33" ht="25" customHeight="1" x14ac:dyDescent="0.2">
      <c r="AG133" s="12"/>
    </row>
    <row r="134" spans="33:33" ht="25" customHeight="1" x14ac:dyDescent="0.2">
      <c r="AG134" s="12"/>
    </row>
    <row r="135" spans="33:33" ht="25" customHeight="1" x14ac:dyDescent="0.2">
      <c r="AG135" s="12"/>
    </row>
    <row r="136" spans="33:33" ht="25" customHeight="1" x14ac:dyDescent="0.2">
      <c r="AG136" s="12"/>
    </row>
    <row r="137" spans="33:33" ht="25" customHeight="1" x14ac:dyDescent="0.2">
      <c r="AG137" s="12"/>
    </row>
    <row r="138" spans="33:33" ht="25" customHeight="1" x14ac:dyDescent="0.2">
      <c r="AG138" s="12"/>
    </row>
    <row r="139" spans="33:33" ht="25" customHeight="1" x14ac:dyDescent="0.2">
      <c r="AG139" s="12"/>
    </row>
    <row r="140" spans="33:33" ht="25" customHeight="1" x14ac:dyDescent="0.2">
      <c r="AG140" s="12"/>
    </row>
    <row r="141" spans="33:33" ht="25" customHeight="1" x14ac:dyDescent="0.2">
      <c r="AG141" s="12"/>
    </row>
    <row r="142" spans="33:33" ht="25" customHeight="1" x14ac:dyDescent="0.2">
      <c r="AG142" s="12"/>
    </row>
    <row r="143" spans="33:33" ht="25" customHeight="1" x14ac:dyDescent="0.2">
      <c r="AG143" s="12"/>
    </row>
    <row r="146" spans="3:33" ht="25" customHeight="1" x14ac:dyDescent="0.2">
      <c r="AG146" s="12"/>
    </row>
    <row r="147" spans="3:33" ht="25" customHeight="1" x14ac:dyDescent="0.2"/>
    <row r="150" spans="3:33" ht="25" customHeight="1" x14ac:dyDescent="0.2"/>
    <row r="152" spans="3:33" ht="25" customHeight="1" x14ac:dyDescent="0.2"/>
    <row r="155" spans="3:33" ht="25" customHeight="1" x14ac:dyDescent="0.2"/>
    <row r="156" spans="3:33" ht="17" thickBot="1" x14ac:dyDescent="0.25">
      <c r="C156" s="21"/>
    </row>
    <row r="166" spans="33:33" ht="25" customHeight="1" x14ac:dyDescent="0.2"/>
    <row r="167" spans="33:33" ht="25" customHeight="1" x14ac:dyDescent="0.2">
      <c r="AG167" s="12"/>
    </row>
    <row r="168" spans="33:33" ht="25" customHeight="1" x14ac:dyDescent="0.2">
      <c r="AG168" s="12"/>
    </row>
    <row r="169" spans="33:33" ht="25" customHeight="1" x14ac:dyDescent="0.2">
      <c r="AG169" s="12"/>
    </row>
    <row r="170" spans="33:33" ht="25" customHeight="1" x14ac:dyDescent="0.2">
      <c r="AG170" s="12"/>
    </row>
    <row r="171" spans="33:33" ht="25" customHeight="1" x14ac:dyDescent="0.2"/>
    <row r="172" spans="33:33" ht="25" customHeight="1" x14ac:dyDescent="0.2"/>
    <row r="176" spans="33:33" ht="25" customHeight="1" x14ac:dyDescent="0.2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B3DB-4CFA-7642-8814-A13DD83932DE}">
  <dimension ref="A1:AQ33"/>
  <sheetViews>
    <sheetView topLeftCell="Q63" zoomScale="125" workbookViewId="0">
      <selection activeCell="U1" sqref="U1:U1048576"/>
    </sheetView>
  </sheetViews>
  <sheetFormatPr baseColWidth="10" defaultRowHeight="16" x14ac:dyDescent="0.2"/>
  <cols>
    <col min="1" max="1" width="37.33203125" customWidth="1"/>
    <col min="2" max="2" width="27.6640625" customWidth="1"/>
    <col min="3" max="3" width="31.5" customWidth="1"/>
    <col min="4" max="4" width="22" style="29" customWidth="1"/>
    <col min="5" max="5" width="34.5" style="29" bestFit="1" customWidth="1"/>
    <col min="6" max="6" width="10.83203125" style="10"/>
    <col min="7" max="7" width="11.6640625" style="10" customWidth="1"/>
    <col min="8" max="8" width="17.33203125" customWidth="1"/>
    <col min="9" max="9" width="17.1640625" customWidth="1"/>
    <col min="10" max="10" width="21.33203125" customWidth="1"/>
    <col min="11" max="11" width="20.1640625" customWidth="1"/>
    <col min="12" max="12" width="23.33203125" customWidth="1"/>
    <col min="13" max="13" width="16.83203125" customWidth="1"/>
    <col min="14" max="14" width="23.33203125" customWidth="1"/>
    <col min="15" max="15" width="25.83203125" customWidth="1"/>
    <col min="16" max="16" width="32" customWidth="1"/>
    <col min="17" max="17" width="27.1640625" bestFit="1" customWidth="1"/>
    <col min="18" max="18" width="17" customWidth="1"/>
    <col min="19" max="19" width="16.33203125" customWidth="1"/>
    <col min="20" max="20" width="13.6640625" customWidth="1"/>
    <col min="21" max="21" width="14.1640625" customWidth="1"/>
    <col min="22" max="22" width="27.1640625" customWidth="1"/>
    <col min="23" max="23" width="21.5" customWidth="1"/>
    <col min="24" max="24" width="27.6640625" customWidth="1"/>
    <col min="25" max="25" width="17.33203125" customWidth="1"/>
    <col min="26" max="26" width="21.33203125" customWidth="1"/>
    <col min="27" max="27" width="23.33203125" customWidth="1"/>
    <col min="28" max="28" width="25.83203125" customWidth="1"/>
    <col min="29" max="29" width="21.1640625" customWidth="1"/>
    <col min="30" max="31" width="23.1640625" customWidth="1"/>
    <col min="32" max="33" width="20.33203125" customWidth="1"/>
    <col min="34" max="34" width="17.83203125" customWidth="1"/>
    <col min="35" max="35" width="21.6640625" customWidth="1"/>
    <col min="36" max="36" width="19.5" customWidth="1"/>
    <col min="37" max="37" width="19" customWidth="1"/>
    <col min="38" max="38" width="15.6640625" customWidth="1"/>
    <col min="39" max="41" width="17.33203125" customWidth="1"/>
    <col min="42" max="42" width="20.6640625" bestFit="1" customWidth="1"/>
    <col min="43" max="43" width="21" bestFit="1" customWidth="1"/>
  </cols>
  <sheetData>
    <row r="1" spans="1:43" s="24" customFormat="1" ht="34" x14ac:dyDescent="0.2">
      <c r="A1" s="22" t="s">
        <v>253</v>
      </c>
      <c r="B1" s="22" t="s">
        <v>254</v>
      </c>
      <c r="C1" s="22" t="s">
        <v>300</v>
      </c>
      <c r="D1" s="22" t="s">
        <v>255</v>
      </c>
      <c r="E1" s="22" t="s">
        <v>256</v>
      </c>
      <c r="F1" s="22" t="s">
        <v>257</v>
      </c>
      <c r="G1" s="22" t="s">
        <v>258</v>
      </c>
      <c r="H1" s="23" t="s">
        <v>54</v>
      </c>
      <c r="I1" s="23" t="s">
        <v>259</v>
      </c>
      <c r="J1" s="23" t="s">
        <v>56</v>
      </c>
      <c r="K1" s="23" t="s">
        <v>57</v>
      </c>
      <c r="L1" s="23" t="s">
        <v>60</v>
      </c>
      <c r="M1" s="23" t="s">
        <v>61</v>
      </c>
      <c r="N1" s="23" t="s">
        <v>62</v>
      </c>
      <c r="O1" s="23" t="s">
        <v>63</v>
      </c>
      <c r="P1" s="23" t="s">
        <v>64</v>
      </c>
      <c r="Q1" s="6" t="s">
        <v>65</v>
      </c>
      <c r="R1" s="7" t="s">
        <v>66</v>
      </c>
      <c r="S1" s="7" t="s">
        <v>67</v>
      </c>
      <c r="T1" s="7" t="s">
        <v>68</v>
      </c>
      <c r="U1" s="7" t="s">
        <v>69</v>
      </c>
      <c r="V1" s="7" t="s">
        <v>70</v>
      </c>
      <c r="W1" s="23" t="s">
        <v>71</v>
      </c>
      <c r="X1" s="23" t="s">
        <v>72</v>
      </c>
      <c r="Y1" s="23" t="s">
        <v>73</v>
      </c>
      <c r="Z1" s="23" t="s">
        <v>32</v>
      </c>
      <c r="AA1" s="23" t="s">
        <v>76</v>
      </c>
      <c r="AB1" s="23" t="s">
        <v>260</v>
      </c>
      <c r="AC1" s="23" t="s">
        <v>79</v>
      </c>
      <c r="AD1" s="23" t="s">
        <v>80</v>
      </c>
      <c r="AE1" s="23" t="s">
        <v>261</v>
      </c>
      <c r="AF1" s="23" t="s">
        <v>262</v>
      </c>
      <c r="AG1" s="23" t="s">
        <v>82</v>
      </c>
      <c r="AH1" s="23" t="s">
        <v>263</v>
      </c>
      <c r="AI1" s="23" t="s">
        <v>84</v>
      </c>
      <c r="AJ1" s="23" t="s">
        <v>85</v>
      </c>
      <c r="AK1" s="23" t="s">
        <v>86</v>
      </c>
      <c r="AL1" s="6" t="s">
        <v>87</v>
      </c>
      <c r="AM1" s="6" t="s">
        <v>88</v>
      </c>
      <c r="AN1" s="6" t="s">
        <v>89</v>
      </c>
      <c r="AO1" s="6" t="s">
        <v>90</v>
      </c>
      <c r="AP1" s="6" t="s">
        <v>264</v>
      </c>
      <c r="AQ1" s="6" t="s">
        <v>265</v>
      </c>
    </row>
    <row r="2" spans="1:43" ht="17" x14ac:dyDescent="0.2">
      <c r="A2" s="40" t="s">
        <v>97</v>
      </c>
      <c r="B2" s="41" t="s">
        <v>93</v>
      </c>
      <c r="C2" s="10" t="s">
        <v>2856</v>
      </c>
      <c r="D2" s="10" t="s">
        <v>266</v>
      </c>
      <c r="E2" s="10" t="s">
        <v>267</v>
      </c>
      <c r="F2" s="10">
        <v>247.2</v>
      </c>
      <c r="G2" s="10">
        <v>242</v>
      </c>
      <c r="H2" s="10">
        <f>AVERAGE([1]Ichthyosauria!BF13:BF20)</f>
        <v>0.68359435910378341</v>
      </c>
      <c r="I2" s="10">
        <f>AVERAGE([1]Ichthyosauria!BG13:BG20)</f>
        <v>0.17879365061533592</v>
      </c>
      <c r="J2" s="11">
        <f>AVERAGE([1]Ichthyosauria!BH13:BH20)</f>
        <v>0</v>
      </c>
      <c r="K2" s="25">
        <f>AVERAGE([1]Ichthyosauria!BI13:BI20)</f>
        <v>2.5171318623738236E-2</v>
      </c>
      <c r="L2" s="10" t="s">
        <v>94</v>
      </c>
      <c r="M2" s="10">
        <f>AVERAGE([1]Ichthyosauria!BM13:BM20)</f>
        <v>0.56286831487430511</v>
      </c>
      <c r="N2" s="10">
        <f>AVERAGE([1]Ichthyosauria!BN13:BN20)</f>
        <v>3.6914203468124254E-2</v>
      </c>
      <c r="O2" s="10">
        <f>AVERAGE([1]Ichthyosauria!BO13:BO20)</f>
        <v>9.413221727222898E-2</v>
      </c>
      <c r="P2" s="10">
        <f>AVERAGE([1]Ichthyosauria!BP13:BP20)</f>
        <v>4.3211868057949694E-2</v>
      </c>
      <c r="Q2" s="10">
        <f>AVERAGE([1]Ichthyosauria!BQ13:BQ20)</f>
        <v>2.1489659709199912E-3</v>
      </c>
      <c r="R2" s="10">
        <f>AVERAGE([1]Ichthyosauria!BR13:BR20)</f>
        <v>0.55365326111043456</v>
      </c>
      <c r="S2" s="10">
        <f>AVERAGE([1]Ichthyosauria!BS13:BS20)</f>
        <v>4.6241420387358664E-2</v>
      </c>
      <c r="T2" s="10">
        <f>AVERAGE([1]Ichthyosauria!BT13:BT20)</f>
        <v>0.71706403257508367</v>
      </c>
      <c r="U2" s="10">
        <f>AVERAGE([1]Ichthyosauria!BU13:BU20)</f>
        <v>2.5872545312855249E-2</v>
      </c>
      <c r="V2" s="10">
        <f>AVERAGE([1]Ichthyosauria!BV13:BV20)</f>
        <v>0.12427267345203512</v>
      </c>
      <c r="W2" s="10">
        <f>AVERAGE([1]Ichthyosauria!BW13:BW20)</f>
        <v>2.3229723400296425E-2</v>
      </c>
      <c r="X2" s="10">
        <f>AVERAGE([1]Ichthyosauria!BX13:BX20)</f>
        <v>6.9993143773575156E-2</v>
      </c>
      <c r="Y2" s="10">
        <f>AVERAGE([1]Ichthyosauria!BZ13:BZ20)</f>
        <v>2.4028</v>
      </c>
      <c r="Z2" s="10">
        <f>AVERAGE([1]Ichthyosauria!BY13:BY20)</f>
        <v>2.0660000000000003</v>
      </c>
      <c r="AA2" s="10">
        <f>AVERAGE([1]Ichthyosauria!CC13:CC20)</f>
        <v>2.3195458231954578</v>
      </c>
      <c r="AB2" s="10">
        <v>0</v>
      </c>
      <c r="AC2" s="10">
        <v>0</v>
      </c>
      <c r="AD2" s="10">
        <v>0</v>
      </c>
      <c r="AE2" s="10">
        <v>0</v>
      </c>
      <c r="AF2" s="10">
        <f>AVERAGE([1]Ichthyosauria!CH13:CH20)</f>
        <v>0.69919523785156334</v>
      </c>
      <c r="AG2" s="10">
        <f>AVERAGE([1]Ichthyosauria!CI13:CI20)</f>
        <v>7.8441059121648865E-2</v>
      </c>
      <c r="AH2" s="10">
        <f>AVERAGE([1]Ichthyosauria!CJ13:CJ20)</f>
        <v>0.34504627695681689</v>
      </c>
      <c r="AI2" s="10">
        <f>AVERAGE([1]Ichthyosauria!CK13:CK20)</f>
        <v>0.46188576373034429</v>
      </c>
      <c r="AJ2" s="10">
        <f>AVERAGE([1]Ichthyosauria!CL13:CL20)</f>
        <v>0.57177261776271504</v>
      </c>
      <c r="AK2" s="10">
        <f>AVERAGE([1]Ichthyosauria!CM13:CM20)</f>
        <v>0.14286814980969756</v>
      </c>
      <c r="AL2" s="10">
        <f>AVERAGE([1]Ichthyosauria!CN13:CN20)</f>
        <v>0.85220223043781407</v>
      </c>
      <c r="AM2" s="10">
        <f>AVERAGE([1]Ichthyosauria!CO13:CO20)</f>
        <v>0.79354992106848743</v>
      </c>
      <c r="AN2" s="10">
        <f>AVERAGE([1]Ichthyosauria!CP13:CP20)</f>
        <v>0.68146883995084329</v>
      </c>
      <c r="AO2" s="10">
        <f>AVERAGE([1]Ichthyosauria!CQ13:CQ20)</f>
        <v>0.80498605339898266</v>
      </c>
      <c r="AP2" s="10">
        <f>AVERAGE([1]Ichthyosauria!CR13:CR20)</f>
        <v>0.37993562577590306</v>
      </c>
      <c r="AQ2" s="10">
        <f>AVERAGE([1]Ichthyosauria!CS15:CS20)</f>
        <v>0.4454797801889947</v>
      </c>
    </row>
    <row r="3" spans="1:43" ht="17" x14ac:dyDescent="0.2">
      <c r="A3" s="40" t="s">
        <v>107</v>
      </c>
      <c r="B3" s="41" t="s">
        <v>93</v>
      </c>
      <c r="C3" s="10" t="s">
        <v>2856</v>
      </c>
      <c r="D3" s="10" t="s">
        <v>266</v>
      </c>
      <c r="E3" s="10" t="s">
        <v>267</v>
      </c>
      <c r="F3" s="10">
        <v>247.2</v>
      </c>
      <c r="G3" s="10">
        <v>242</v>
      </c>
      <c r="H3" s="10">
        <f>AVERAGE([1]Ichthyosauria!BF21:BF24)</f>
        <v>0.68490822340284407</v>
      </c>
      <c r="I3" s="10" t="s">
        <v>94</v>
      </c>
      <c r="J3" s="11">
        <f>AVERAGE([1]Ichthyosauria!BH21:BH24)</f>
        <v>0</v>
      </c>
      <c r="K3" s="10">
        <f>AVERAGE([1]Ichthyosauria!BI21:BI24)</f>
        <v>3.4252144073647878E-2</v>
      </c>
      <c r="L3" s="10">
        <f>AVERAGE([1]Ichthyosauria!BL21:BL24)</f>
        <v>0.45391667348776293</v>
      </c>
      <c r="M3" s="10">
        <f>AVERAGE([1]Ichthyosauria!BM21:BM24)</f>
        <v>0.57582110357983574</v>
      </c>
      <c r="N3" s="10">
        <f>AVERAGE([1]Ichthyosauria!BN21:BN24)</f>
        <v>5.7788678425893823E-2</v>
      </c>
      <c r="O3" s="10">
        <f>AVERAGE([1]Ichthyosauria!BO21:BO24)</f>
        <v>0.14818876438898546</v>
      </c>
      <c r="P3" s="10">
        <f>AVERAGE([1]Ichthyosauria!BP21:BP24)</f>
        <v>5.0976558357674152E-2</v>
      </c>
      <c r="Q3" s="10" t="s">
        <v>94</v>
      </c>
      <c r="R3" s="10">
        <f>AVERAGE([1]Ichthyosauria!BR21:BR24)</f>
        <v>0.52205946556249705</v>
      </c>
      <c r="S3" s="10">
        <f>AVERAGE([1]Ichthyosauria!BS21:BS24)</f>
        <v>4.714670523839485E-2</v>
      </c>
      <c r="T3" s="10">
        <f>AVERAGE([1]Ichthyosauria!BT21:BT24)</f>
        <v>0.61270482626541334</v>
      </c>
      <c r="U3" s="10">
        <f>AVERAGE([1]Ichthyosauria!BU21:BU24)</f>
        <v>1.3128944868285282E-2</v>
      </c>
      <c r="V3" s="10">
        <f>AVERAGE([1]Ichthyosauria!BV21:BV24)</f>
        <v>0.1122629582806574</v>
      </c>
      <c r="W3" s="10" t="s">
        <v>94</v>
      </c>
      <c r="X3" s="10">
        <f>AVERAGE([1]Ichthyosauria!BX21:BX24)</f>
        <v>0.11151291026023634</v>
      </c>
      <c r="Y3" s="10">
        <f>AVERAGE([1]Ichthyosauria!BZ21:BZ24)</f>
        <v>1.8594999999999999</v>
      </c>
      <c r="Z3" s="10">
        <f>AVERAGE([1]Ichthyosauria!BY21:BY24)</f>
        <v>3.0515000000000003</v>
      </c>
      <c r="AA3" s="10">
        <f>AVERAGE([1]Ichthyosauria!CC21:CC24)</f>
        <v>2.0946225437415369</v>
      </c>
      <c r="AB3" s="10">
        <v>0</v>
      </c>
      <c r="AC3" s="10">
        <v>0</v>
      </c>
      <c r="AD3" s="10">
        <v>1</v>
      </c>
      <c r="AE3" s="10">
        <v>0</v>
      </c>
      <c r="AF3" s="10">
        <f>AVERAGE([1]Ichthyosauria!CH21:CH24)</f>
        <v>0.50846113429758211</v>
      </c>
      <c r="AG3" s="10">
        <f>AVERAGE([1]Ichthyosauria!CI21:CI24)</f>
        <v>7.5609925351679833E-2</v>
      </c>
      <c r="AH3" s="10" t="s">
        <v>94</v>
      </c>
      <c r="AI3" s="10" t="s">
        <v>94</v>
      </c>
      <c r="AJ3" s="10">
        <f>AVERAGE([1]Ichthyosauria!CL21:CL24)</f>
        <v>0.60024009603841533</v>
      </c>
      <c r="AK3" s="10">
        <f>AVERAGE([1]Ichthyosauria!CM21:CM24)</f>
        <v>0.17075422726284017</v>
      </c>
      <c r="AL3" s="10">
        <f>AVERAGE([1]Ichthyosauria!CN21:CN24)</f>
        <v>0.81247847529083739</v>
      </c>
      <c r="AM3" s="10">
        <f>AVERAGE([1]Ichthyosauria!CO21:CO24)</f>
        <v>0.77414801444043313</v>
      </c>
      <c r="AN3" s="10">
        <f>AVERAGE([1]Ichthyosauria!CP21:CP24)</f>
        <v>0.63423812138661773</v>
      </c>
      <c r="AO3" s="10">
        <f>AVERAGE([1]Ichthyosauria!CQ21:CQ24)</f>
        <v>0.72650568592057763</v>
      </c>
      <c r="AP3" s="10" t="s">
        <v>94</v>
      </c>
      <c r="AQ3" s="10">
        <f>AVERAGE([1]Ichthyosauria!CS21:CS24)</f>
        <v>0.41409691629955953</v>
      </c>
    </row>
    <row r="4" spans="1:43" ht="17" x14ac:dyDescent="0.2">
      <c r="A4" s="40" t="s">
        <v>112</v>
      </c>
      <c r="B4" s="41" t="s">
        <v>93</v>
      </c>
      <c r="C4" s="10" t="s">
        <v>2856</v>
      </c>
      <c r="D4" s="10" t="s">
        <v>266</v>
      </c>
      <c r="E4" s="10" t="s">
        <v>267</v>
      </c>
      <c r="F4" s="10">
        <v>247.2</v>
      </c>
      <c r="G4" s="10">
        <v>242</v>
      </c>
      <c r="H4" s="10">
        <v>0.72463768115942029</v>
      </c>
      <c r="I4" s="10" t="s">
        <v>94</v>
      </c>
      <c r="J4" s="11">
        <v>0</v>
      </c>
      <c r="K4" s="10">
        <v>2.6363636363636363E-2</v>
      </c>
      <c r="L4" s="10" t="s">
        <v>94</v>
      </c>
      <c r="M4" s="10">
        <v>0.63375000000000004</v>
      </c>
      <c r="N4" s="10">
        <v>3.8301887E-2</v>
      </c>
      <c r="O4" s="10">
        <v>0.12216649949849548</v>
      </c>
      <c r="P4" s="10">
        <v>5.5786163999999999E-2</v>
      </c>
      <c r="Q4" s="10" t="s">
        <v>94</v>
      </c>
      <c r="R4" s="10">
        <v>0.6080189477245812</v>
      </c>
      <c r="S4" s="10">
        <v>5.2331810748322327E-2</v>
      </c>
      <c r="T4" s="10">
        <v>0.58905969509874589</v>
      </c>
      <c r="U4" s="10">
        <v>4.4606101618451473E-2</v>
      </c>
      <c r="V4" s="10" t="s">
        <v>94</v>
      </c>
      <c r="W4" s="10" t="s">
        <v>94</v>
      </c>
      <c r="X4" s="10">
        <v>7.9118028534370943E-2</v>
      </c>
      <c r="Y4" s="9">
        <v>2.2599999999999998</v>
      </c>
      <c r="Z4" s="10">
        <v>2.7</v>
      </c>
      <c r="AA4" s="26">
        <v>2.508064516129032</v>
      </c>
      <c r="AB4" s="10">
        <v>0</v>
      </c>
      <c r="AC4" s="10">
        <v>0</v>
      </c>
      <c r="AD4" s="10">
        <v>1</v>
      </c>
      <c r="AE4" s="10">
        <v>0</v>
      </c>
      <c r="AF4" s="10" t="s">
        <v>94</v>
      </c>
      <c r="AG4" s="10" t="s">
        <v>94</v>
      </c>
      <c r="AH4" s="10" t="s">
        <v>94</v>
      </c>
      <c r="AI4" s="10" t="s">
        <v>94</v>
      </c>
      <c r="AJ4" s="10" t="s">
        <v>94</v>
      </c>
      <c r="AK4" s="10">
        <v>0.14323577510855465</v>
      </c>
      <c r="AL4" s="10">
        <v>0.81141732283464574</v>
      </c>
      <c r="AM4" s="10" t="s">
        <v>94</v>
      </c>
      <c r="AN4" s="10">
        <v>0.68582677199999997</v>
      </c>
      <c r="AO4" s="10" t="s">
        <v>94</v>
      </c>
      <c r="AP4" s="10" t="s">
        <v>94</v>
      </c>
      <c r="AQ4" s="10" t="s">
        <v>94</v>
      </c>
    </row>
    <row r="5" spans="1:43" ht="17" x14ac:dyDescent="0.2">
      <c r="A5" s="40" t="s">
        <v>115</v>
      </c>
      <c r="B5" s="41" t="s">
        <v>114</v>
      </c>
      <c r="C5" s="10" t="s">
        <v>2857</v>
      </c>
      <c r="D5" s="10" t="s">
        <v>266</v>
      </c>
      <c r="E5" s="10" t="s">
        <v>267</v>
      </c>
      <c r="F5" s="10">
        <v>247.2</v>
      </c>
      <c r="G5" s="10">
        <v>242</v>
      </c>
      <c r="H5" s="10">
        <v>0.57692307692307687</v>
      </c>
      <c r="I5" s="10" t="s">
        <v>94</v>
      </c>
      <c r="J5" s="11">
        <v>0</v>
      </c>
      <c r="K5" s="10">
        <v>3.9723837209302323E-2</v>
      </c>
      <c r="L5" s="10" t="s">
        <v>94</v>
      </c>
      <c r="M5" s="10" t="s">
        <v>94</v>
      </c>
      <c r="N5" s="10" t="s">
        <v>94</v>
      </c>
      <c r="O5" s="10" t="s">
        <v>94</v>
      </c>
      <c r="P5" s="10" t="s">
        <v>94</v>
      </c>
      <c r="Q5" s="10">
        <v>9.3800703082747398E-3</v>
      </c>
      <c r="R5" s="10">
        <v>0.44307692307692309</v>
      </c>
      <c r="S5" s="10">
        <v>5.7953846153846154E-2</v>
      </c>
      <c r="T5" s="10">
        <v>0.51957109270908119</v>
      </c>
      <c r="U5" s="10">
        <v>3.0446154E-2</v>
      </c>
      <c r="V5" s="10">
        <v>5.8938461538461544E-2</v>
      </c>
      <c r="W5" s="10" t="s">
        <v>94</v>
      </c>
      <c r="X5" s="10">
        <v>0.18464615384615385</v>
      </c>
      <c r="Y5" s="9">
        <v>2.08</v>
      </c>
      <c r="Z5" s="9">
        <v>8.8620000000000001</v>
      </c>
      <c r="AA5" s="9" t="s">
        <v>94</v>
      </c>
      <c r="AB5" s="12">
        <v>0</v>
      </c>
      <c r="AC5" s="12">
        <v>0</v>
      </c>
      <c r="AD5" s="12">
        <v>0</v>
      </c>
      <c r="AE5" s="12">
        <v>1</v>
      </c>
      <c r="AF5" s="10" t="s">
        <v>94</v>
      </c>
      <c r="AG5" s="10" t="s">
        <v>94</v>
      </c>
      <c r="AH5" s="10" t="s">
        <v>94</v>
      </c>
      <c r="AI5" s="10" t="s">
        <v>94</v>
      </c>
      <c r="AJ5" s="10" t="s">
        <v>94</v>
      </c>
      <c r="AK5" s="10">
        <v>0.18</v>
      </c>
      <c r="AL5" s="10">
        <v>0.83205128205128198</v>
      </c>
      <c r="AM5" s="10" t="s">
        <v>94</v>
      </c>
      <c r="AN5" s="10">
        <v>0.51025640999999999</v>
      </c>
      <c r="AO5" s="10" t="s">
        <v>94</v>
      </c>
      <c r="AP5" s="10" t="s">
        <v>94</v>
      </c>
      <c r="AQ5" s="10" t="s">
        <v>94</v>
      </c>
    </row>
    <row r="6" spans="1:43" ht="17" x14ac:dyDescent="0.2">
      <c r="A6" s="40" t="s">
        <v>117</v>
      </c>
      <c r="B6" s="41" t="s">
        <v>114</v>
      </c>
      <c r="C6" s="10" t="s">
        <v>2857</v>
      </c>
      <c r="D6" s="10" t="s">
        <v>266</v>
      </c>
      <c r="E6" s="10" t="s">
        <v>267</v>
      </c>
      <c r="F6" s="10">
        <v>247.2</v>
      </c>
      <c r="G6" s="10">
        <v>242</v>
      </c>
      <c r="H6" s="10">
        <v>0.62529288936353344</v>
      </c>
      <c r="I6" s="10" t="s">
        <v>94</v>
      </c>
      <c r="J6" s="11">
        <v>0</v>
      </c>
      <c r="K6" s="10">
        <v>4.3095463474711701E-2</v>
      </c>
      <c r="L6" s="10">
        <v>0.40093285291153924</v>
      </c>
      <c r="M6" s="10">
        <v>0.48448807597178539</v>
      </c>
      <c r="N6" s="10">
        <v>9.1985926717011002E-2</v>
      </c>
      <c r="O6" s="10">
        <v>0.16710820472921736</v>
      </c>
      <c r="P6" s="10">
        <v>5.8304375403197384E-2</v>
      </c>
      <c r="Q6" s="10">
        <v>6.1416367022964239E-3</v>
      </c>
      <c r="R6" s="10">
        <v>0.45701367082689109</v>
      </c>
      <c r="S6" s="10">
        <v>6.3163151994304265E-2</v>
      </c>
      <c r="T6" s="10">
        <v>0.35067105144195165</v>
      </c>
      <c r="U6" s="10">
        <v>2.3011407409768824E-2</v>
      </c>
      <c r="V6" s="10">
        <v>2.3128296999999999E-2</v>
      </c>
      <c r="W6" s="10">
        <v>2.0540776043908165E-2</v>
      </c>
      <c r="X6" s="10">
        <v>0.23173990893199656</v>
      </c>
      <c r="Y6" s="9">
        <v>2.09</v>
      </c>
      <c r="Z6" s="9">
        <v>27.977</v>
      </c>
      <c r="AA6" s="13">
        <v>1</v>
      </c>
      <c r="AB6" s="12">
        <v>0</v>
      </c>
      <c r="AC6" s="12">
        <v>0</v>
      </c>
      <c r="AD6" s="12">
        <v>0</v>
      </c>
      <c r="AE6" s="12">
        <v>1</v>
      </c>
      <c r="AF6" s="10" t="s">
        <v>94</v>
      </c>
      <c r="AG6" s="10" t="s">
        <v>94</v>
      </c>
      <c r="AH6" s="10" t="s">
        <v>94</v>
      </c>
      <c r="AI6" s="10" t="s">
        <v>94</v>
      </c>
      <c r="AJ6" s="10" t="s">
        <v>94</v>
      </c>
      <c r="AK6" s="10">
        <v>0.24068731370642524</v>
      </c>
      <c r="AL6" s="10">
        <v>0.36220750551876385</v>
      </c>
      <c r="AM6" s="10" t="s">
        <v>94</v>
      </c>
      <c r="AN6" s="10" t="s">
        <v>94</v>
      </c>
      <c r="AO6" s="10" t="s">
        <v>94</v>
      </c>
      <c r="AP6" s="10" t="s">
        <v>94</v>
      </c>
      <c r="AQ6" s="10" t="s">
        <v>94</v>
      </c>
    </row>
    <row r="7" spans="1:43" ht="17" x14ac:dyDescent="0.2">
      <c r="A7" s="40" t="s">
        <v>119</v>
      </c>
      <c r="B7" s="41" t="s">
        <v>114</v>
      </c>
      <c r="C7" s="10" t="s">
        <v>2857</v>
      </c>
      <c r="D7" s="10" t="s">
        <v>266</v>
      </c>
      <c r="E7" s="10" t="s">
        <v>267</v>
      </c>
      <c r="F7" s="10">
        <v>247.2</v>
      </c>
      <c r="G7" s="10">
        <v>242</v>
      </c>
      <c r="H7" s="10">
        <f>AVERAGE([1]Ichthyosauria!BF28:BF29)</f>
        <v>0.64452279028095316</v>
      </c>
      <c r="I7" s="10">
        <f>AVERAGE([1]Ichthyosauria!BG28:BG29)</f>
        <v>0.23423636363636366</v>
      </c>
      <c r="J7" s="10">
        <f>AVERAGE([1]Ichthyosauria!BH28:BH29)</f>
        <v>1.0200803212851405E-2</v>
      </c>
      <c r="K7" s="10">
        <f>AVERAGE([1]Ichthyosauria!BI28:BI29)</f>
        <v>4.658082954223533E-2</v>
      </c>
      <c r="L7" s="10" t="s">
        <v>94</v>
      </c>
      <c r="M7" s="10" t="s">
        <v>94</v>
      </c>
      <c r="N7" s="10">
        <f>AVERAGE([1]Ichthyosauria!BN28:BN29)</f>
        <v>7.9123644919103592E-2</v>
      </c>
      <c r="O7" s="10" t="s">
        <v>94</v>
      </c>
      <c r="P7" s="10">
        <f>AVERAGE([1]Ichthyosauria!BP28:BP29)</f>
        <v>8.5983233220308458E-2</v>
      </c>
      <c r="Q7" s="10">
        <f>AVERAGE([1]Ichthyosauria!BQ28:BQ29)</f>
        <v>8.6086672061431446E-3</v>
      </c>
      <c r="R7" s="10">
        <f>AVERAGE([1]Ichthyosauria!BR28:BR29)</f>
        <v>0.50724115024227323</v>
      </c>
      <c r="S7" s="10">
        <f>AVERAGE([1]Ichthyosauria!BS28:BS29)</f>
        <v>4.0909090909090909E-2</v>
      </c>
      <c r="T7" s="10">
        <f>AVERAGE([1]Ichthyosauria!BT28:BT29)</f>
        <v>0.40077587026003669</v>
      </c>
      <c r="U7" s="10">
        <f>AVERAGE([1]Ichthyosauria!BU28:BU29)</f>
        <v>3.1873029076520037E-2</v>
      </c>
      <c r="V7" s="10">
        <f>AVERAGE([1]Ichthyosauria!BV28:BV29)</f>
        <v>3.1729970301998242E-2</v>
      </c>
      <c r="W7" s="10">
        <f>AVERAGE([1]Ichthyosauria!BW28:BW29)</f>
        <v>2.7502027107372748E-2</v>
      </c>
      <c r="X7" s="10">
        <f>AVERAGE([1]Ichthyosauria!BX28:BX29)</f>
        <v>0.18324218641909107</v>
      </c>
      <c r="Y7" s="10">
        <v>2.1800000000000002</v>
      </c>
      <c r="Z7" s="10">
        <v>24.6</v>
      </c>
      <c r="AA7" s="10" t="s">
        <v>94</v>
      </c>
      <c r="AB7" s="10">
        <v>0</v>
      </c>
      <c r="AC7" s="10">
        <v>0</v>
      </c>
      <c r="AD7" s="10">
        <v>0</v>
      </c>
      <c r="AE7" s="10">
        <v>1</v>
      </c>
      <c r="AF7" s="10" t="s">
        <v>94</v>
      </c>
      <c r="AG7" s="10" t="s">
        <v>94</v>
      </c>
      <c r="AH7" s="10" t="s">
        <v>94</v>
      </c>
      <c r="AI7" s="10" t="s">
        <v>94</v>
      </c>
      <c r="AJ7" s="10" t="s">
        <v>94</v>
      </c>
      <c r="AK7" s="10">
        <v>0.29545454545454547</v>
      </c>
      <c r="AL7" s="10" t="s">
        <v>94</v>
      </c>
      <c r="AM7" s="10" t="s">
        <v>94</v>
      </c>
      <c r="AN7" s="10" t="s">
        <v>94</v>
      </c>
      <c r="AO7" s="10" t="s">
        <v>94</v>
      </c>
      <c r="AP7" s="10" t="s">
        <v>94</v>
      </c>
      <c r="AQ7" s="10" t="s">
        <v>94</v>
      </c>
    </row>
    <row r="8" spans="1:43" ht="17" x14ac:dyDescent="0.2">
      <c r="A8" s="40" t="s">
        <v>123</v>
      </c>
      <c r="B8" s="41" t="s">
        <v>122</v>
      </c>
      <c r="C8" s="10" t="s">
        <v>2862</v>
      </c>
      <c r="D8" s="10" t="s">
        <v>266</v>
      </c>
      <c r="E8" s="10" t="s">
        <v>267</v>
      </c>
      <c r="F8" s="10">
        <v>247.2</v>
      </c>
      <c r="G8" s="10">
        <v>242</v>
      </c>
      <c r="H8" s="10">
        <f>AVERAGE([1]Ichthyosauria!BF30:BF31)</f>
        <v>0.71850792804581554</v>
      </c>
      <c r="I8" s="10">
        <f>AVERAGE([1]Ichthyosauria!BG30:BG31)</f>
        <v>0.12949814621852812</v>
      </c>
      <c r="J8" s="10">
        <f>AVERAGE([1]Ichthyosauria!BH30:BH31)</f>
        <v>2.7798611279123222E-2</v>
      </c>
      <c r="K8" s="10">
        <f>AVERAGE([1]Ichthyosauria!BI30:BI31)</f>
        <v>2.2882676783956602E-2</v>
      </c>
      <c r="L8" s="10" t="s">
        <v>94</v>
      </c>
      <c r="M8" s="10">
        <f>AVERAGE([1]Ichthyosauria!BM30:BM31)</f>
        <v>0.46047951999612907</v>
      </c>
      <c r="N8" s="10">
        <f>AVERAGE([1]Ichthyosauria!BN30:BN31)</f>
        <v>6.7189377518962146E-2</v>
      </c>
      <c r="O8" s="10">
        <f>AVERAGE([1]Ichthyosauria!BO30:BO31)</f>
        <v>0.12398591617228572</v>
      </c>
      <c r="P8" s="10">
        <f>AVERAGE([1]Ichthyosauria!BP30:BP31)</f>
        <v>6.1402612911662997E-2</v>
      </c>
      <c r="Q8" s="10">
        <f>AVERAGE([1]Ichthyosauria!BQ30:BQ31)</f>
        <v>2.8327593991609159E-3</v>
      </c>
      <c r="R8" s="10">
        <f>AVERAGE([1]Ichthyosauria!BR30:BR31)</f>
        <v>0.56492791522954844</v>
      </c>
      <c r="S8" s="10">
        <f>AVERAGE([1]Ichthyosauria!BS30:BS31)</f>
        <v>9.111396515375482E-2</v>
      </c>
      <c r="T8" s="10">
        <f>AVERAGE([1]Ichthyosauria!BT30:BT31)</f>
        <v>0.4357592349613002</v>
      </c>
      <c r="U8" s="10">
        <f>AVERAGE([1]Ichthyosauria!BU30:BU31)</f>
        <v>3.7749600837903838E-2</v>
      </c>
      <c r="V8" s="10">
        <f>AVERAGE([1]Ichthyosauria!BV30:BV31)</f>
        <v>4.9603799646206405E-2</v>
      </c>
      <c r="W8" s="10">
        <f>AVERAGE([1]Ichthyosauria!BW30:BW31)</f>
        <v>1.9426741302574289E-2</v>
      </c>
      <c r="X8" s="10">
        <f>AVERAGE([1]Ichthyosauria!BX30:BX31)</f>
        <v>9.3827998158334744E-2</v>
      </c>
      <c r="Y8" s="10">
        <v>2.1</v>
      </c>
      <c r="Z8" s="10">
        <v>4.3</v>
      </c>
      <c r="AA8" s="10">
        <v>1.7</v>
      </c>
      <c r="AB8" s="10">
        <v>0</v>
      </c>
      <c r="AC8" s="10">
        <v>0</v>
      </c>
      <c r="AD8" s="10">
        <v>0</v>
      </c>
      <c r="AE8" s="10">
        <v>0</v>
      </c>
      <c r="AF8" s="10">
        <f>AVERAGE([1]Ichthyosauria!CH30:CH31)</f>
        <v>0.308584686774942</v>
      </c>
      <c r="AG8" s="10">
        <f>AVERAGE([1]Ichthyosauria!CI30:CI31)</f>
        <v>6.9605568445475635E-2</v>
      </c>
      <c r="AH8" s="10">
        <f>AVERAGE([1]Ichthyosauria!CJ30:CJ31)</f>
        <v>0.34037512339585391</v>
      </c>
      <c r="AI8" s="10">
        <f>AVERAGE([1]Ichthyosauria!CK30:CK31)</f>
        <v>0.55004935834155977</v>
      </c>
      <c r="AJ8" s="10">
        <f>AVERAGE([1]Ichthyosauria!CL30:CL31)</f>
        <v>0.88080889709527832</v>
      </c>
      <c r="AK8" s="10">
        <f>AVERAGE([1]Ichthyosauria!CM30:CM31)</f>
        <v>0.14108446889228143</v>
      </c>
      <c r="AL8" s="10">
        <f>AVERAGE([1]Ichthyosauria!CN30:CN31)</f>
        <v>1.049224156518632</v>
      </c>
      <c r="AM8" s="10">
        <f>AVERAGE([1]Ichthyosauria!CO30:CO31)</f>
        <v>0.8316401993031336</v>
      </c>
      <c r="AN8" s="10">
        <f>AVERAGE([1]Ichthyosauria!CP30:CP31)</f>
        <v>0.69032287412092308</v>
      </c>
      <c r="AO8" s="10">
        <f>AVERAGE([1]Ichthyosauria!CQ30:CQ31)</f>
        <v>0.83836907791707382</v>
      </c>
      <c r="AP8" s="10">
        <f>AVERAGE([1]Ichthyosauria!CR30:CR31)</f>
        <v>0.17485714285714288</v>
      </c>
      <c r="AQ8" s="10">
        <f>AVERAGE([1]Ichthyosauria!CS30:CS31)</f>
        <v>0.16133333333333333</v>
      </c>
    </row>
    <row r="9" spans="1:43" ht="17" x14ac:dyDescent="0.2">
      <c r="A9" s="40" t="s">
        <v>126</v>
      </c>
      <c r="B9" s="41" t="s">
        <v>122</v>
      </c>
      <c r="C9" s="10" t="s">
        <v>2862</v>
      </c>
      <c r="D9" s="10" t="s">
        <v>268</v>
      </c>
      <c r="E9" s="10" t="s">
        <v>269</v>
      </c>
      <c r="F9" s="10">
        <v>227</v>
      </c>
      <c r="G9" s="10">
        <v>216.4</v>
      </c>
      <c r="H9" s="10">
        <v>0.71851122058018613</v>
      </c>
      <c r="I9" s="10" t="s">
        <v>94</v>
      </c>
      <c r="J9" s="11">
        <v>0</v>
      </c>
      <c r="K9" s="10">
        <v>4.5158470855097499E-2</v>
      </c>
      <c r="L9" s="10">
        <v>0.43393752731359131</v>
      </c>
      <c r="M9" s="10">
        <v>0.43861985724096314</v>
      </c>
      <c r="N9" s="10">
        <v>5.5065705E-2</v>
      </c>
      <c r="O9" s="10">
        <v>0.104369108</v>
      </c>
      <c r="P9" s="10">
        <v>6.0663441999999998E-2</v>
      </c>
      <c r="Q9" s="10" t="s">
        <v>94</v>
      </c>
      <c r="R9" s="10">
        <v>0.58143404488232076</v>
      </c>
      <c r="S9" s="10">
        <v>5.8784893267651891E-2</v>
      </c>
      <c r="T9" s="10" t="s">
        <v>94</v>
      </c>
      <c r="U9" s="10" t="s">
        <v>94</v>
      </c>
      <c r="V9" s="10">
        <v>4.6239737274220032E-2</v>
      </c>
      <c r="W9" s="10">
        <v>2.2988505747126436E-2</v>
      </c>
      <c r="X9" s="10" t="s">
        <v>94</v>
      </c>
      <c r="Y9" s="9">
        <v>2.04</v>
      </c>
      <c r="Z9" s="9">
        <v>4.7990000000000004</v>
      </c>
      <c r="AA9" s="10">
        <v>1.3</v>
      </c>
      <c r="AB9" s="10">
        <v>0</v>
      </c>
      <c r="AC9" s="10">
        <v>0</v>
      </c>
      <c r="AD9" s="10">
        <v>0</v>
      </c>
      <c r="AE9" s="10">
        <v>0</v>
      </c>
      <c r="AF9" s="10" t="s">
        <v>94</v>
      </c>
      <c r="AG9" s="10" t="s">
        <v>94</v>
      </c>
      <c r="AH9" s="10" t="s">
        <v>94</v>
      </c>
      <c r="AI9" s="10" t="s">
        <v>94</v>
      </c>
      <c r="AJ9" s="10" t="s">
        <v>94</v>
      </c>
      <c r="AK9" s="10">
        <v>0.13946360153256707</v>
      </c>
      <c r="AL9" s="10">
        <v>0.78901098901098898</v>
      </c>
      <c r="AM9" s="10" t="s">
        <v>94</v>
      </c>
      <c r="AN9" s="10">
        <v>0.40423861852433279</v>
      </c>
      <c r="AO9" s="10" t="s">
        <v>94</v>
      </c>
      <c r="AP9" s="10" t="s">
        <v>94</v>
      </c>
      <c r="AQ9" s="10" t="s">
        <v>94</v>
      </c>
    </row>
    <row r="10" spans="1:43" ht="17" x14ac:dyDescent="0.2">
      <c r="A10" s="40" t="s">
        <v>129</v>
      </c>
      <c r="B10" s="41" t="s">
        <v>122</v>
      </c>
      <c r="C10" s="10" t="s">
        <v>2862</v>
      </c>
      <c r="D10" s="10" t="s">
        <v>268</v>
      </c>
      <c r="E10" s="10" t="s">
        <v>269</v>
      </c>
      <c r="F10" s="10">
        <v>237</v>
      </c>
      <c r="G10" s="10">
        <v>227</v>
      </c>
      <c r="H10" s="10">
        <f>AVERAGE([1]Ichthyosauria!BF33:BF35)</f>
        <v>0.50257716790057638</v>
      </c>
      <c r="I10" s="10">
        <f>AVERAGE([1]Ichthyosauria!BG33:BG35)</f>
        <v>0.23841059602649006</v>
      </c>
      <c r="J10" s="11">
        <v>0</v>
      </c>
      <c r="K10" s="10">
        <f>AVERAGE([1]Ichthyosauria!BI33:BI35)</f>
        <v>4.8198689956331878E-2</v>
      </c>
      <c r="L10" s="10" t="s">
        <v>94</v>
      </c>
      <c r="M10" s="11" t="s">
        <v>94</v>
      </c>
      <c r="N10" s="10">
        <f>AVERAGE([1]Ichthyosauria!BN33:BN35)</f>
        <v>8.2340970284347073E-2</v>
      </c>
      <c r="O10" s="10" t="s">
        <v>94</v>
      </c>
      <c r="P10" s="10">
        <f>AVERAGE([1]Ichthyosauria!BP33:BP35)</f>
        <v>6.2814316653052982E-2</v>
      </c>
      <c r="Q10" s="10">
        <f>AVERAGE([1]Ichthyosauria!BQ33:BQ35)</f>
        <v>1.0894647692540633E-2</v>
      </c>
      <c r="R10" s="10">
        <f>AVERAGE([1]Ichthyosauria!BR33:BR35)</f>
        <v>0.32269912594070521</v>
      </c>
      <c r="S10" s="10">
        <f>AVERAGE([1]Ichthyosauria!BS33:BS35)</f>
        <v>9.7818645473971219E-2</v>
      </c>
      <c r="T10" s="10">
        <f>AVERAGE([1]Ichthyosauria!BT33:BT35)</f>
        <v>0.62839311399305853</v>
      </c>
      <c r="U10" s="10" t="s">
        <v>94</v>
      </c>
      <c r="V10" s="10">
        <f>AVERAGE([1]Ichthyosauria!BV33:BV35)</f>
        <v>7.1070342748746212E-2</v>
      </c>
      <c r="W10" s="10">
        <f>AVERAGE([1]Ichthyosauria!BW33:BW35)</f>
        <v>4.4105960264900657E-2</v>
      </c>
      <c r="X10" s="10">
        <f>AVERAGE([1]Ichthyosauria!BX33:BX35)</f>
        <v>0.19525590813041555</v>
      </c>
      <c r="Y10" s="11">
        <v>0</v>
      </c>
      <c r="Z10" s="11">
        <v>0</v>
      </c>
      <c r="AA10" s="11">
        <v>0</v>
      </c>
      <c r="AB10" s="10">
        <v>1</v>
      </c>
      <c r="AC10" s="10">
        <v>0</v>
      </c>
      <c r="AD10" s="10">
        <v>0</v>
      </c>
      <c r="AE10" s="10">
        <v>0</v>
      </c>
      <c r="AF10" s="10">
        <f>AVERAGE([1]Ichthyosauria!CH33:CH35)</f>
        <v>0.27407615678374792</v>
      </c>
      <c r="AG10" s="10">
        <f>AVERAGE([1]Ichthyosauria!CI33:CI35)</f>
        <v>0.1226381182533553</v>
      </c>
      <c r="AH10" s="10">
        <f>AVERAGE([1]Ichthyosauria!CJ33:CJ35)</f>
        <v>0.41989586868745976</v>
      </c>
      <c r="AI10" s="10">
        <f>AVERAGE([1]Ichthyosauria!CK33:CK35)</f>
        <v>0.4183445073271862</v>
      </c>
      <c r="AJ10" s="10">
        <f>AVERAGE([1]Ichthyosauria!CL33:CL35)</f>
        <v>0.76268368077233473</v>
      </c>
      <c r="AK10" s="10">
        <f>AVERAGE([1]Ichthyosauria!CM33:CM35)</f>
        <v>0.17820878609338639</v>
      </c>
      <c r="AL10" s="10">
        <f>AVERAGE([1]Ichthyosauria!CN33:CN35)</f>
        <v>0.92288532225361097</v>
      </c>
      <c r="AM10" s="10">
        <f>AVERAGE([1]Ichthyosauria!CO33:CO35)</f>
        <v>0.87997401523652041</v>
      </c>
      <c r="AN10" s="10">
        <f>AVERAGE([1]Ichthyosauria!CP33:CP35)</f>
        <v>0.62667863288209413</v>
      </c>
      <c r="AO10" s="10">
        <f>AVERAGE([1]Ichthyosauria!CQ33:CQ35)</f>
        <v>0.72051812043544161</v>
      </c>
      <c r="AP10" s="10" t="s">
        <v>94</v>
      </c>
      <c r="AQ10" s="10" t="s">
        <v>94</v>
      </c>
    </row>
    <row r="11" spans="1:43" ht="17" x14ac:dyDescent="0.2">
      <c r="A11" s="40" t="s">
        <v>134</v>
      </c>
      <c r="B11" s="41" t="s">
        <v>122</v>
      </c>
      <c r="C11" s="10" t="s">
        <v>2862</v>
      </c>
      <c r="D11" s="10" t="s">
        <v>268</v>
      </c>
      <c r="E11" s="10" t="s">
        <v>269</v>
      </c>
      <c r="F11" s="10">
        <v>237</v>
      </c>
      <c r="G11" s="10">
        <v>227</v>
      </c>
      <c r="H11" s="10">
        <f>AVERAGE([1]Ichthyosauria!BF36:BF40)</f>
        <v>0.68325788288278222</v>
      </c>
      <c r="I11" s="10">
        <f>AVERAGE([1]Ichthyosauria!BG36:BG39)</f>
        <v>0.15458823529411764</v>
      </c>
      <c r="J11" s="11">
        <f>AVERAGE([1]Ichthyosauria!BH36:BH39)</f>
        <v>3.520412221199623E-2</v>
      </c>
      <c r="K11" s="10">
        <f>AVERAGE([1]Ichthyosauria!BI36:BI40)</f>
        <v>5.325999503534002E-2</v>
      </c>
      <c r="L11" s="10">
        <f>AVERAGE([1]Ichthyosauria!BL36:BL39)</f>
        <v>0.46119235095613048</v>
      </c>
      <c r="M11" s="10" t="s">
        <v>94</v>
      </c>
      <c r="N11" s="10">
        <f>AVERAGE([1]Ichthyosauria!BN36:BN39)</f>
        <v>5.9654471544715447E-2</v>
      </c>
      <c r="O11" s="10">
        <f>AVERAGE([1]Ichthyosauria!BO36:BO39)</f>
        <v>0.10638297872340426</v>
      </c>
      <c r="P11" s="10">
        <f>AVERAGE([1]Ichthyosauria!BP36:BP39)</f>
        <v>6.2048252032520325E-2</v>
      </c>
      <c r="Q11" s="10">
        <f>AVERAGE([1]Ichthyosauria!BQ36:BQ39)</f>
        <v>5.8912081686659703E-3</v>
      </c>
      <c r="R11" s="10">
        <f>AVERAGE([1]Ichthyosauria!BR36:BR39)</f>
        <v>0.54401216182675594</v>
      </c>
      <c r="S11" s="10">
        <f>AVERAGE([1]Ichthyosauria!BS36:BS39)</f>
        <v>4.272189873417722E-2</v>
      </c>
      <c r="T11" s="10">
        <f>AVERAGE([1]Ichthyosauria!BT36:BT39)</f>
        <v>0.55077288926859036</v>
      </c>
      <c r="U11" s="10">
        <f>AVERAGE([1]Ichthyosauria!BU40)</f>
        <v>4.1206265378383247E-2</v>
      </c>
      <c r="V11" s="10">
        <f>AVERAGE([1]Ichthyosauria!BV36:BV39)</f>
        <v>7.5949367088607597E-2</v>
      </c>
      <c r="W11" s="10">
        <f>AVERAGE([1]Ichthyosauria!BW36:BW39)</f>
        <v>2.1643211715065769E-2</v>
      </c>
      <c r="X11" s="10">
        <f>AVERAGE([1]Ichthyosauria!BX36:BX40)</f>
        <v>0.13538688341807498</v>
      </c>
      <c r="Y11" s="11">
        <f>AVERAGE([1]Ichthyosauria!BZ36:BZ39)</f>
        <v>1.7166666666666668</v>
      </c>
      <c r="Z11" s="10">
        <f>AVERAGE([1]Ichthyosauria!BY36:BY39)</f>
        <v>12.6265</v>
      </c>
      <c r="AA11" s="10" t="s">
        <v>94</v>
      </c>
      <c r="AB11" s="10">
        <v>0</v>
      </c>
      <c r="AC11" s="10">
        <v>0</v>
      </c>
      <c r="AD11" s="10">
        <v>0</v>
      </c>
      <c r="AE11" s="10">
        <v>1</v>
      </c>
      <c r="AF11" s="10">
        <f>AVERAGE([1]Ichthyosauria!CH36:CH40)</f>
        <v>0.46494804659677025</v>
      </c>
      <c r="AG11" s="10">
        <f>AVERAGE([1]Ichthyosauria!CI36:CI40)</f>
        <v>0.1232950726563212</v>
      </c>
      <c r="AH11" s="10">
        <f>AVERAGE([1]Ichthyosauria!CJ36:CJ40)</f>
        <v>0.35891972636188768</v>
      </c>
      <c r="AI11" s="10">
        <f>AVERAGE([1]Ichthyosauria!CK36:CK40)</f>
        <v>0.46671287957308538</v>
      </c>
      <c r="AJ11" s="10">
        <f>AVERAGE([1]Ichthyosauria!CL36:CL40)</f>
        <v>0.91704934563633556</v>
      </c>
      <c r="AK11" s="10">
        <f>AVERAGE([1]Ichthyosauria!CM36:CM40)</f>
        <v>0.16509162427498758</v>
      </c>
      <c r="AL11" s="10">
        <f>AVERAGE([1]Ichthyosauria!CN36:CN40)</f>
        <v>0.91908178035796606</v>
      </c>
      <c r="AM11" s="10">
        <f>AVERAGE([1]Ichthyosauria!CO36:CO40)</f>
        <v>0.77361738877035591</v>
      </c>
      <c r="AN11" s="10">
        <f>AVERAGE([1]Ichthyosauria!CP36:CP40)</f>
        <v>0.64179824951102571</v>
      </c>
      <c r="AO11" s="10">
        <f>AVERAGE([1]Ichthyosauria!CQ36:CQ40)</f>
        <v>0.67359246261971717</v>
      </c>
      <c r="AP11" s="10" t="s">
        <v>94</v>
      </c>
      <c r="AQ11" s="10">
        <f>AVERAGE([1]Ichthyosauria!CS36:CS40)</f>
        <v>0.16652043294969929</v>
      </c>
    </row>
    <row r="12" spans="1:43" ht="17" x14ac:dyDescent="0.2">
      <c r="A12" s="40" t="s">
        <v>270</v>
      </c>
      <c r="B12" s="41" t="s">
        <v>122</v>
      </c>
      <c r="C12" s="10" t="s">
        <v>2862</v>
      </c>
      <c r="D12" s="10" t="s">
        <v>268</v>
      </c>
      <c r="E12" s="10" t="s">
        <v>269</v>
      </c>
      <c r="F12" s="10">
        <v>237</v>
      </c>
      <c r="G12" s="10">
        <v>227</v>
      </c>
      <c r="H12" s="10">
        <v>0.65685066888195032</v>
      </c>
      <c r="I12" s="10" t="s">
        <v>94</v>
      </c>
      <c r="J12" s="10">
        <v>2.9221191720000001E-2</v>
      </c>
      <c r="K12" s="10">
        <v>3.8001665749093014E-2</v>
      </c>
      <c r="L12" s="10" t="s">
        <v>94</v>
      </c>
      <c r="M12" s="10" t="s">
        <v>94</v>
      </c>
      <c r="N12" s="10">
        <v>5.9096080882893712E-2</v>
      </c>
      <c r="O12" s="10" t="s">
        <v>94</v>
      </c>
      <c r="P12" s="10" t="s">
        <v>94</v>
      </c>
      <c r="Q12" s="10">
        <v>4.6770283652517617E-3</v>
      </c>
      <c r="R12" s="10">
        <v>0.49554556131656596</v>
      </c>
      <c r="S12" s="10">
        <v>7.9778853999999996E-2</v>
      </c>
      <c r="T12" s="10">
        <v>0.65443472390801738</v>
      </c>
      <c r="U12" s="10">
        <v>6.2104328396688536E-2</v>
      </c>
      <c r="V12" s="10">
        <v>8.3216363000000002E-2</v>
      </c>
      <c r="W12" s="10">
        <v>2.1985734E-2</v>
      </c>
      <c r="X12" s="10">
        <v>0.12823340699999999</v>
      </c>
      <c r="Y12" s="10">
        <v>2.1</v>
      </c>
      <c r="Z12" s="11">
        <v>14</v>
      </c>
      <c r="AA12" s="10" t="s">
        <v>94</v>
      </c>
      <c r="AB12" s="10">
        <v>0</v>
      </c>
      <c r="AC12" s="10">
        <v>0</v>
      </c>
      <c r="AD12" s="10">
        <v>0</v>
      </c>
      <c r="AE12" s="10">
        <v>0</v>
      </c>
      <c r="AF12" s="10" t="s">
        <v>94</v>
      </c>
      <c r="AG12" s="10" t="s">
        <v>94</v>
      </c>
      <c r="AH12" s="10" t="s">
        <v>94</v>
      </c>
      <c r="AI12" s="10" t="s">
        <v>94</v>
      </c>
      <c r="AJ12" s="10" t="s">
        <v>94</v>
      </c>
      <c r="AK12" s="10" t="s">
        <v>94</v>
      </c>
      <c r="AL12" s="10" t="s">
        <v>94</v>
      </c>
      <c r="AM12" s="10" t="s">
        <v>94</v>
      </c>
      <c r="AN12" s="10" t="s">
        <v>94</v>
      </c>
      <c r="AO12" s="10" t="s">
        <v>94</v>
      </c>
      <c r="AP12" s="10" t="s">
        <v>94</v>
      </c>
      <c r="AQ12" s="10" t="s">
        <v>94</v>
      </c>
    </row>
    <row r="13" spans="1:43" ht="17" x14ac:dyDescent="0.2">
      <c r="A13" s="40" t="s">
        <v>142</v>
      </c>
      <c r="B13" s="41" t="s">
        <v>141</v>
      </c>
      <c r="C13" s="10" t="s">
        <v>2862</v>
      </c>
      <c r="D13" s="10" t="s">
        <v>268</v>
      </c>
      <c r="E13" s="10" t="s">
        <v>269</v>
      </c>
      <c r="F13" s="10">
        <v>237</v>
      </c>
      <c r="G13" s="10">
        <v>227</v>
      </c>
      <c r="H13" s="10">
        <f>AVERAGE([1]Ichthyosauria!BF42:BF46)</f>
        <v>0.59469184063428704</v>
      </c>
      <c r="I13" s="10" t="s">
        <v>94</v>
      </c>
      <c r="J13" s="11">
        <f>AVERAGE([1]Ichthyosauria!BH42:BH45)</f>
        <v>0</v>
      </c>
      <c r="K13" s="10">
        <f>AVERAGE([1]Ichthyosauria!BI42:BI46)</f>
        <v>2.9879706381102131E-2</v>
      </c>
      <c r="L13" s="10" t="s">
        <v>94</v>
      </c>
      <c r="M13" s="10">
        <f>AVERAGE([1]Ichthyosauria!BM42:BM46)</f>
        <v>0.49075373779714043</v>
      </c>
      <c r="N13" s="10">
        <f>AVERAGE([1]Ichthyosauria!BN42:BN46)</f>
        <v>5.041048916765388E-2</v>
      </c>
      <c r="O13" s="10">
        <f>AVERAGE([1]Ichthyosauria!BO42:BO46)</f>
        <v>0.1098397083624995</v>
      </c>
      <c r="P13" s="10">
        <f>AVERAGE([1]Ichthyosauria!BP42:BP46)</f>
        <v>4.1195257554866617E-2</v>
      </c>
      <c r="Q13" s="10" t="s">
        <v>94</v>
      </c>
      <c r="R13" s="10">
        <f>AVERAGE([1]Ichthyosauria!BR42:BR46)</f>
        <v>0.4570861210688002</v>
      </c>
      <c r="S13" s="10">
        <f>AVERAGE([1]Ichthyosauria!BS42:BS46)</f>
        <v>5.5654732897039455E-2</v>
      </c>
      <c r="T13" s="10">
        <f>AVERAGE([1]Ichthyosauria!BT42:BT46)</f>
        <v>0.88624069492032143</v>
      </c>
      <c r="U13" s="10">
        <f>AVERAGE([1]Ichthyosauria!BU42:BU46)</f>
        <v>8.7341794901936456E-2</v>
      </c>
      <c r="V13" s="10">
        <f>AVERAGE([1]Ichthyosauria!BV42:BV46)</f>
        <v>0.13534629916667132</v>
      </c>
      <c r="W13" s="10" t="s">
        <v>94</v>
      </c>
      <c r="X13" s="10">
        <f>AVERAGE([1]Ichthyosauria!BX42:BX46)</f>
        <v>0.11196639415871029</v>
      </c>
      <c r="Y13" s="10">
        <f>AVERAGE([1]Ichthyosauria!BZ42:BZ46)</f>
        <v>2.4450000000000003</v>
      </c>
      <c r="Z13" s="10">
        <f>AVERAGE([1]Ichthyosauria!AJ42:AJ46)</f>
        <v>3.5100000000000002</v>
      </c>
      <c r="AA13" s="10">
        <f>AVERAGE([1]Ichthyosauria!CC42:CC46)</f>
        <v>0.96545981577058415</v>
      </c>
      <c r="AB13" s="10">
        <v>0</v>
      </c>
      <c r="AC13" s="10">
        <v>0</v>
      </c>
      <c r="AD13" s="10">
        <v>0</v>
      </c>
      <c r="AE13" s="10">
        <v>0</v>
      </c>
      <c r="AF13" s="10">
        <f>AVERAGE([1]Ichthyosauria!CH42:CH46)</f>
        <v>0.47999384445751503</v>
      </c>
      <c r="AG13" s="10">
        <f>AVERAGE([1]Ichthyosauria!CI42:CI46)</f>
        <v>0.10831093713119525</v>
      </c>
      <c r="AH13" s="10">
        <f>AVERAGE([1]Ichthyosauria!CJ42:CJ46)</f>
        <v>0.31408762526217665</v>
      </c>
      <c r="AI13" s="10">
        <f>AVERAGE([1]Ichthyosauria!CK41:CK46)</f>
        <v>0.48551037054299695</v>
      </c>
      <c r="AJ13" s="10">
        <f>AVERAGE([1]Ichthyosauria!CL42:CL46)</f>
        <v>1.0407341138180555</v>
      </c>
      <c r="AK13" s="10">
        <f>AVERAGE([1]Ichthyosauria!CM42:CM46)</f>
        <v>0.27591091810211704</v>
      </c>
      <c r="AL13" s="10">
        <f>AVERAGE([1]Ichthyosauria!CN42:CN46)</f>
        <v>0.66660886761251714</v>
      </c>
      <c r="AM13" s="10">
        <f>AVERAGE([1]Ichthyosauria!CO42:CO46)</f>
        <v>0.69285717564909055</v>
      </c>
      <c r="AN13" s="10">
        <f>AVERAGE([1]Ichthyosauria!CP42:CP46)</f>
        <v>0.59512662864305199</v>
      </c>
      <c r="AO13" s="10">
        <f>AVERAGE([1]Ichthyosauria!CQ42:CQ46)</f>
        <v>0.60147743055779557</v>
      </c>
      <c r="AP13" s="10">
        <f>AVERAGE([1]Ichthyosauria!CR42:CR46)</f>
        <v>0.16141964427777658</v>
      </c>
      <c r="AQ13" s="10">
        <f>AVERAGE([1]Ichthyosauria!CS42:CS46)</f>
        <v>0.206544797107272</v>
      </c>
    </row>
    <row r="14" spans="1:43" ht="17" x14ac:dyDescent="0.2">
      <c r="A14" s="40" t="s">
        <v>150</v>
      </c>
      <c r="B14" s="40" t="s">
        <v>271</v>
      </c>
      <c r="C14" s="10" t="s">
        <v>370</v>
      </c>
      <c r="D14" s="10" t="s">
        <v>268</v>
      </c>
      <c r="E14" s="10" t="s">
        <v>269</v>
      </c>
      <c r="F14" s="10">
        <v>216.4</v>
      </c>
      <c r="G14" s="10">
        <v>211.4</v>
      </c>
      <c r="H14" s="10">
        <f>AVERAGE([1]Ichthyosauria!BF47:BF48)</f>
        <v>0.54248536841117745</v>
      </c>
      <c r="I14" s="10">
        <f>AVERAGE([1]Ichthyosauria!BG47:BG48)</f>
        <v>0.2818080637922325</v>
      </c>
      <c r="J14" s="11">
        <v>0</v>
      </c>
      <c r="K14" s="10">
        <f>AVERAGE([1]Ichthyosauria!BI47:BI48)</f>
        <v>4.4233773459735927E-2</v>
      </c>
      <c r="L14" s="10" t="s">
        <v>94</v>
      </c>
      <c r="M14" s="10">
        <f>AVERAGE([1]Ichthyosauria!BM47:BM48)</f>
        <v>0.44779473132316117</v>
      </c>
      <c r="N14" s="10">
        <f>AVERAGE([1]Ichthyosauria!BN47:BN48)</f>
        <v>7.6510725948689282E-2</v>
      </c>
      <c r="O14" s="10">
        <f>AVERAGE([1]Ichthyosauria!BO47:BO48)</f>
        <v>0.16610229554671813</v>
      </c>
      <c r="P14" s="10">
        <f>AVERAGE([1]Ichthyosauria!BP47:BP48)</f>
        <v>7.2824495399833697E-2</v>
      </c>
      <c r="Q14" s="10">
        <f>AVERAGE([1]Ichthyosauria!BQ47:BQ48)</f>
        <v>6.4458781562867652E-3</v>
      </c>
      <c r="R14" s="10">
        <f>AVERAGE([1]Ichthyosauria!BR47:BR48)</f>
        <v>0.37716634162737012</v>
      </c>
      <c r="S14" s="10">
        <f>AVERAGE([1]Ichthyosauria!BS47:BS48)</f>
        <v>0.13021698134093301</v>
      </c>
      <c r="T14" s="10">
        <f>AVERAGE([1]Ichthyosauria!BT47:BT48)</f>
        <v>0.76890005852101084</v>
      </c>
      <c r="U14" s="10">
        <f>AVERAGE([1]Ichthyosauria!BU47:BU48)</f>
        <v>2.4896198750963543E-2</v>
      </c>
      <c r="V14" s="10">
        <f>AVERAGE([1]Ichthyosauria!BV47:BV48)</f>
        <v>8.6542970597528898E-2</v>
      </c>
      <c r="W14" s="10">
        <f>AVERAGE([1]Ichthyosauria!BW47:BW48)</f>
        <v>2.7774255680137184E-2</v>
      </c>
      <c r="X14" s="10">
        <f>AVERAGE([1]Ichthyosauria!BX47:BX48)</f>
        <v>0.15090773514715061</v>
      </c>
      <c r="Y14" s="10">
        <v>1.9</v>
      </c>
      <c r="Z14" s="10">
        <v>5.45</v>
      </c>
      <c r="AA14" s="10">
        <v>1.4</v>
      </c>
      <c r="AB14" s="10">
        <v>0</v>
      </c>
      <c r="AC14" s="10">
        <v>0</v>
      </c>
      <c r="AD14" s="10">
        <v>0</v>
      </c>
      <c r="AE14" s="10">
        <v>1</v>
      </c>
      <c r="AF14" s="10" t="s">
        <v>94</v>
      </c>
      <c r="AG14" s="10" t="s">
        <v>94</v>
      </c>
      <c r="AH14" s="10" t="s">
        <v>94</v>
      </c>
      <c r="AI14" s="10" t="s">
        <v>94</v>
      </c>
      <c r="AJ14" s="10" t="s">
        <v>94</v>
      </c>
      <c r="AK14" s="10" t="s">
        <v>94</v>
      </c>
      <c r="AL14" s="10" t="s">
        <v>94</v>
      </c>
      <c r="AM14" s="10" t="s">
        <v>94</v>
      </c>
      <c r="AN14" s="10" t="s">
        <v>94</v>
      </c>
      <c r="AO14" s="10" t="s">
        <v>94</v>
      </c>
      <c r="AP14" s="10" t="s">
        <v>94</v>
      </c>
      <c r="AQ14" s="10" t="s">
        <v>94</v>
      </c>
    </row>
    <row r="15" spans="1:43" x14ac:dyDescent="0.2">
      <c r="A15" s="43" t="s">
        <v>154</v>
      </c>
      <c r="B15" s="44" t="s">
        <v>153</v>
      </c>
      <c r="C15" s="10" t="s">
        <v>370</v>
      </c>
      <c r="D15" s="10" t="s">
        <v>272</v>
      </c>
      <c r="E15" s="10" t="s">
        <v>273</v>
      </c>
      <c r="F15" s="10">
        <v>182.7</v>
      </c>
      <c r="G15" s="10">
        <v>174.1</v>
      </c>
      <c r="H15" s="10">
        <f>AVERAGE([1]Ichthyosauria!BF49:BF56)</f>
        <v>0.84447668096647355</v>
      </c>
      <c r="I15" s="10">
        <f>AVERAGE([1]Ichthyosauria!BG49:BG56)</f>
        <v>0.11349445798058591</v>
      </c>
      <c r="J15" s="10">
        <f>AVERAGE([1]Ichthyosauria!BH49:BH56)</f>
        <v>1.0924401543103013</v>
      </c>
      <c r="K15" s="10">
        <f>AVERAGE([1]Ichthyosauria!BI49:BI56)</f>
        <v>3.0280934505508478E-2</v>
      </c>
      <c r="L15" s="10">
        <f>AVERAGE([1]Ichthyosauria!BL49:BL56)</f>
        <v>0.35039053863455116</v>
      </c>
      <c r="M15" s="10">
        <f>AVERAGE([1]Ichthyosauria!BM49:BM56)</f>
        <v>0.5093189138609252</v>
      </c>
      <c r="N15" s="10">
        <f>AVERAGE([1]Ichthyosauria!BN49:BN56)</f>
        <v>6.0402568975216175E-2</v>
      </c>
      <c r="O15" s="10">
        <f>AVERAGE([1]Ichthyosauria!BO49:BO56)</f>
        <v>0.17605734086485977</v>
      </c>
      <c r="P15" s="10">
        <f>AVERAGE([1]Ichthyosauria!BP49:BP56)</f>
        <v>5.1733937171988112E-2</v>
      </c>
      <c r="Q15" s="10">
        <f>AVERAGE([1]Ichthyosauria!BQ49:BQ56)</f>
        <v>2.2856392089622606E-3</v>
      </c>
      <c r="R15" s="10">
        <f>AVERAGE([1]Ichthyosauria!BR49:BR56)</f>
        <v>0.77996500181842021</v>
      </c>
      <c r="S15" s="10">
        <f>AVERAGE([1]Ichthyosauria!BS49:BS56)</f>
        <v>4.2457332224981194E-2</v>
      </c>
      <c r="T15" s="10">
        <f>AVERAGE([1]Ichthyosauria!BT49:BT56)</f>
        <v>0.3995985122482007</v>
      </c>
      <c r="U15" s="10">
        <f>AVERAGE([1]Ichthyosauria!BU49:BU56)</f>
        <v>2.0651224832980968E-3</v>
      </c>
      <c r="V15" s="10">
        <f>AVERAGE([1]Ichthyosauria!BV49:BV56)</f>
        <v>4.5019018689286108E-2</v>
      </c>
      <c r="W15" s="10">
        <f>AVERAGE([1]Ichthyosauria!BW49:BW56)</f>
        <v>1.1237266963230996E-2</v>
      </c>
      <c r="X15" s="10">
        <f>AVERAGE([1]Ichthyosauria!BX49:BX56)</f>
        <v>5.1658666081670544E-2</v>
      </c>
      <c r="Y15" s="10">
        <f>AVERAGE([1]Ichthyosauria!BZ49:BZ56)</f>
        <v>2.222</v>
      </c>
      <c r="Z15" s="13">
        <f>AVERAGE([1]Ichthyosauria!BY49:BY56)</f>
        <v>11.1157</v>
      </c>
      <c r="AA15" s="10">
        <f>AVERAGE([1]Ichthyosauria!CC49:CC56)</f>
        <v>0.952947273669567</v>
      </c>
      <c r="AB15" s="10">
        <v>0</v>
      </c>
      <c r="AC15" s="10">
        <v>0</v>
      </c>
      <c r="AD15" s="10">
        <v>0</v>
      </c>
      <c r="AE15" s="10">
        <v>0</v>
      </c>
      <c r="AF15" s="10">
        <f>AVERAGE([1]Ichthyosauria!CH49:CH56)</f>
        <v>0.44078224486919165</v>
      </c>
      <c r="AG15" s="10">
        <f>AVERAGE([1]Ichthyosauria!CI49:CI56)</f>
        <v>5.8800233378335023E-2</v>
      </c>
      <c r="AH15" s="10">
        <f>AVERAGE([1]Ichthyosauria!CJ49:CJ56)</f>
        <v>0.28438861814175109</v>
      </c>
      <c r="AI15" s="10">
        <f>AVERAGE([1]Ichthyosauria!CK49:CK56)</f>
        <v>0.49305452007376699</v>
      </c>
      <c r="AJ15" s="10">
        <f>AVERAGE([1]Ichthyosauria!CL49:CL56)</f>
        <v>0.75357826545096018</v>
      </c>
      <c r="AK15" s="10">
        <f>AVERAGE([1]Ichthyosauria!CM49:CM56)</f>
        <v>0.11697815004366263</v>
      </c>
      <c r="AL15" s="10">
        <f>AVERAGE([1]Ichthyosauria!CN49:CN56)</f>
        <v>0.89130526712918134</v>
      </c>
      <c r="AM15" s="10">
        <f>AVERAGE([1]Ichthyosauria!CO49:CO56)</f>
        <v>0.85327889775145793</v>
      </c>
      <c r="AN15" s="10">
        <f>AVERAGE([1]Ichthyosauria!CP49:CP56)</f>
        <v>0.49792004875563023</v>
      </c>
      <c r="AO15" s="10">
        <f>AVERAGE([1]Ichthyosauria!CQ49:CQ56)</f>
        <v>0.41731960854341887</v>
      </c>
      <c r="AP15" s="10">
        <f>AVERAGE([1]Ichthyosauria!CR49:CR56)</f>
        <v>0.25877949839606784</v>
      </c>
      <c r="AQ15" s="10">
        <f>AVERAGE([1]Ichthyosauria!CS49:CS56)</f>
        <v>0.20951169039939432</v>
      </c>
    </row>
    <row r="16" spans="1:43" x14ac:dyDescent="0.2">
      <c r="A16" s="43" t="s">
        <v>274</v>
      </c>
      <c r="B16" s="44" t="s">
        <v>153</v>
      </c>
      <c r="C16" s="10" t="s">
        <v>370</v>
      </c>
      <c r="D16" s="10" t="s">
        <v>272</v>
      </c>
      <c r="E16" s="10" t="s">
        <v>275</v>
      </c>
      <c r="F16" s="10">
        <v>199.3</v>
      </c>
      <c r="G16" s="10">
        <v>190.8</v>
      </c>
      <c r="H16" s="10">
        <f>AVERAGE([1]Ichthyosauria!BF57:BF58)</f>
        <v>0.80733000664469146</v>
      </c>
      <c r="I16" s="10" t="s">
        <v>94</v>
      </c>
      <c r="J16" s="10">
        <f>AVERAGE([1]Ichthyosauria!BH57:BH58)</f>
        <v>0.43228722240670725</v>
      </c>
      <c r="K16" s="10">
        <f>AVERAGE([1]Ichthyosauria!BI57:BI58)</f>
        <v>2.7587190635521602E-2</v>
      </c>
      <c r="L16" s="10">
        <f>AVERAGE([1]Ichthyosauria!BL57:BL58)</f>
        <v>0.5457464430838892</v>
      </c>
      <c r="M16" s="10">
        <f>AVERAGE([1]Ichthyosauria!BM57:BM58)</f>
        <v>0.64093612353677132</v>
      </c>
      <c r="N16" s="10">
        <f>AVERAGE([1]Ichthyosauria!BN57:BN58)</f>
        <v>4.4237301524606996E-2</v>
      </c>
      <c r="O16" s="10">
        <f>AVERAGE([1]Ichthyosauria!BO57:BO58)</f>
        <v>0.16589081675835801</v>
      </c>
      <c r="P16" s="10">
        <f>AVERAGE([1]Ichthyosauria!BP57:BP58)</f>
        <v>5.2230861536493894E-2</v>
      </c>
      <c r="Q16" s="10" t="s">
        <v>94</v>
      </c>
      <c r="R16" s="10">
        <f>AVERAGE([1]Ichthyosauria!BR57:BR58)</f>
        <v>0.72578270556199753</v>
      </c>
      <c r="S16" s="10">
        <f>AVERAGE([1]Ichthyosauria!BS57:BS58)</f>
        <v>5.047359712323949E-2</v>
      </c>
      <c r="T16" s="10">
        <f>AVERAGE([1]Ichthyosauria!BT57:BT58)</f>
        <v>0.45259678145569737</v>
      </c>
      <c r="U16" s="10">
        <f>AVERAGE([1]Ichthyosauria!BU57:BU58)</f>
        <v>6.4284132216330309E-2</v>
      </c>
      <c r="V16" s="10">
        <f>AVERAGE([1]Ichthyosauria!BV57:BV58)</f>
        <v>5.0172787521821499E-2</v>
      </c>
      <c r="W16" s="10" t="s">
        <v>94</v>
      </c>
      <c r="X16" s="10">
        <f>AVERAGE([1]Ichthyosauria!BX57:BX58)</f>
        <v>5.8030305004364652E-2</v>
      </c>
      <c r="Y16" s="13">
        <v>3.4039999999999999</v>
      </c>
      <c r="Z16" s="10">
        <v>6.3</v>
      </c>
      <c r="AA16" s="10">
        <f>AVERAGE([1]Ichthyosauria!CC57:CC58)</f>
        <v>1.108974358974359</v>
      </c>
      <c r="AB16" s="10">
        <v>0</v>
      </c>
      <c r="AC16" s="10">
        <v>0</v>
      </c>
      <c r="AD16" s="10">
        <v>0</v>
      </c>
      <c r="AE16" s="10">
        <v>0</v>
      </c>
      <c r="AF16" s="10">
        <f>AVERAGE([1]Ichthyosauria!CH57:CH58)</f>
        <v>0.54417224323537972</v>
      </c>
      <c r="AG16" s="10">
        <f>AVERAGE([1]Ichthyosauria!CI57:CI58)</f>
        <v>8.3497235961594418E-2</v>
      </c>
      <c r="AH16" s="10">
        <f>AVERAGE([1]Ichthyosauria!CJ57:CJ58)</f>
        <v>0.29718054604439464</v>
      </c>
      <c r="AI16" s="10">
        <f>AVERAGE([1]Ichthyosauria!CK57:CK58)</f>
        <v>0.45055579765783338</v>
      </c>
      <c r="AJ16" s="10">
        <f>AVERAGE([1]Ichthyosauria!CL57:CL58)</f>
        <v>0.67448364888123924</v>
      </c>
      <c r="AK16" s="10">
        <f>AVERAGE([1]Ichthyosauria!CM57:CM58)</f>
        <v>0.10773734135175439</v>
      </c>
      <c r="AL16" s="10">
        <f>AVERAGE([1]Ichthyosauria!CN57:CN58)</f>
        <v>1.0180350875392539</v>
      </c>
      <c r="AM16" s="10">
        <f>AVERAGE([1]Ichthyosauria!CO57:CO58)</f>
        <v>0.98628389154704954</v>
      </c>
      <c r="AN16" s="10">
        <f>AVERAGE([1]Ichthyosauria!CP57:CP58)</f>
        <v>0.49736266799981621</v>
      </c>
      <c r="AO16" s="10">
        <f>AVERAGE([1]Ichthyosauria!CQ57:CQ58)</f>
        <v>0.47177033492822967</v>
      </c>
      <c r="AP16" s="10">
        <f>AVERAGE([1]Ichthyosauria!CR57:CR58)</f>
        <v>0.28929234825334055</v>
      </c>
      <c r="AQ16" s="10" t="s">
        <v>94</v>
      </c>
    </row>
    <row r="17" spans="1:43" x14ac:dyDescent="0.2">
      <c r="A17" s="43" t="s">
        <v>167</v>
      </c>
      <c r="B17" s="44" t="s">
        <v>153</v>
      </c>
      <c r="C17" s="10" t="s">
        <v>370</v>
      </c>
      <c r="D17" s="10" t="s">
        <v>272</v>
      </c>
      <c r="E17" s="10" t="s">
        <v>273</v>
      </c>
      <c r="F17" s="10">
        <v>190.8</v>
      </c>
      <c r="G17" s="10">
        <v>182.7</v>
      </c>
      <c r="H17" s="10">
        <v>0.60669133022358046</v>
      </c>
      <c r="I17" s="10" t="s">
        <v>94</v>
      </c>
      <c r="J17" s="10">
        <v>3.4843963695138633E-2</v>
      </c>
      <c r="K17" s="10">
        <v>3.5465622280243685E-2</v>
      </c>
      <c r="L17" s="10">
        <v>0.38881636205395992</v>
      </c>
      <c r="M17" s="10" t="s">
        <v>94</v>
      </c>
      <c r="N17" s="10">
        <v>4.7975501871384829E-2</v>
      </c>
      <c r="O17" s="10">
        <v>0.11714855433698904</v>
      </c>
      <c r="P17" s="10">
        <v>4.8621980265396395E-2</v>
      </c>
      <c r="Q17" s="10" t="s">
        <v>94</v>
      </c>
      <c r="R17" s="10">
        <v>0.47843011098600607</v>
      </c>
      <c r="S17" s="10">
        <v>8.689078333601416E-2</v>
      </c>
      <c r="T17" s="10">
        <v>0.98209511376093961</v>
      </c>
      <c r="U17" s="10">
        <v>0.10583882901721087</v>
      </c>
      <c r="V17" s="10">
        <v>0.113012707</v>
      </c>
      <c r="W17" s="10" t="s">
        <v>94</v>
      </c>
      <c r="X17" s="10">
        <v>7.7078976998552359E-2</v>
      </c>
      <c r="Y17" s="13">
        <v>2.38</v>
      </c>
      <c r="Z17" s="13">
        <v>5.75</v>
      </c>
      <c r="AA17" s="13">
        <v>1.2791773778920308</v>
      </c>
      <c r="AB17" s="10">
        <v>0</v>
      </c>
      <c r="AC17" s="10">
        <v>0</v>
      </c>
      <c r="AD17" s="10">
        <v>0</v>
      </c>
      <c r="AE17" s="10">
        <v>0</v>
      </c>
      <c r="AF17" s="10" t="s">
        <v>94</v>
      </c>
      <c r="AG17" s="10" t="s">
        <v>94</v>
      </c>
      <c r="AH17" s="10" t="s">
        <v>94</v>
      </c>
      <c r="AI17" s="10" t="s">
        <v>94</v>
      </c>
      <c r="AJ17" s="10" t="s">
        <v>94</v>
      </c>
      <c r="AK17" s="10">
        <v>0.23300627312208461</v>
      </c>
      <c r="AL17" s="10">
        <v>0.91081043766395131</v>
      </c>
      <c r="AM17" s="10" t="s">
        <v>94</v>
      </c>
      <c r="AN17" s="10">
        <v>0.47563164434626537</v>
      </c>
      <c r="AO17" s="10" t="s">
        <v>94</v>
      </c>
      <c r="AP17" s="10">
        <v>0.3408054028810576</v>
      </c>
      <c r="AQ17" s="10" t="s">
        <v>94</v>
      </c>
    </row>
    <row r="18" spans="1:43" x14ac:dyDescent="0.2">
      <c r="A18" s="43" t="s">
        <v>169</v>
      </c>
      <c r="B18" s="44" t="s">
        <v>153</v>
      </c>
      <c r="C18" s="10" t="s">
        <v>370</v>
      </c>
      <c r="D18" s="10" t="s">
        <v>272</v>
      </c>
      <c r="E18" s="10" t="s">
        <v>275</v>
      </c>
      <c r="F18" s="10">
        <v>201.3</v>
      </c>
      <c r="G18" s="10">
        <v>182.7</v>
      </c>
      <c r="H18" s="10">
        <f>AVERAGE([1]Ichthyosauria!BF60:BF66)</f>
        <v>0.73058274921298183</v>
      </c>
      <c r="I18" s="10">
        <f>AVERAGE([1]Ichthyosauria!BG60:BG65)</f>
        <v>0.18466551821215493</v>
      </c>
      <c r="J18" s="10">
        <f>AVERAGE([1]Ichthyosauria!BH60:BH65)</f>
        <v>9.228166577628533E-3</v>
      </c>
      <c r="K18" s="10">
        <f>AVERAGE([1]Ichthyosauria!BI60:BI65)</f>
        <v>2.5250428191102115E-2</v>
      </c>
      <c r="L18" s="10">
        <f>AVERAGE([1]Ichthyosauria!BL60:BL65)</f>
        <v>0.46131633119853616</v>
      </c>
      <c r="M18" s="10">
        <f>AVERAGE([1]Ichthyosauria!BM60:BM65)</f>
        <v>0.59958257090576395</v>
      </c>
      <c r="N18" s="10" t="s">
        <v>94</v>
      </c>
      <c r="O18" s="10" t="s">
        <v>94</v>
      </c>
      <c r="P18" s="10">
        <f>AVERAGE([1]Ichthyosauria!BP60:BP65)</f>
        <v>4.3247432130910084E-2</v>
      </c>
      <c r="Q18" s="10">
        <f>AVERAGE([1]Ichthyosauria!BQ60:BQ65)</f>
        <v>3.161025471053631E-3</v>
      </c>
      <c r="R18" s="10">
        <f>AVERAGE([1]Ichthyosauria!BR60:BR65)</f>
        <v>0.63401870583171649</v>
      </c>
      <c r="S18" s="10">
        <f>AVERAGE([1]Ichthyosauria!BS60:BS65)</f>
        <v>7.93804963802546E-2</v>
      </c>
      <c r="T18" s="10">
        <f>AVERAGE([1]Ichthyosauria!BT60:BT65)</f>
        <v>0.60433620876230176</v>
      </c>
      <c r="U18" s="10">
        <f>AVERAGE([1]Ichthyosauria!BU60:BU65)</f>
        <v>8.2956559993241832E-3</v>
      </c>
      <c r="V18" s="10">
        <f>AVERAGE([1]Ichthyosauria!BV60:BV65)</f>
        <v>8.4886762797339643E-2</v>
      </c>
      <c r="W18" s="10">
        <f>AVERAGE([1]Ichthyosauria!BW60:BW65)</f>
        <v>1.558034329016348E-2</v>
      </c>
      <c r="X18" s="10">
        <f>AVERAGE([1]Ichthyosauria!BX60:BX65)</f>
        <v>6.7257494836612225E-2</v>
      </c>
      <c r="Y18" s="10">
        <f>AVERAGE([1]Ichthyosauria!BZ60:BZ65)</f>
        <v>3.79</v>
      </c>
      <c r="Z18" s="10">
        <f>AVERAGE([1]Ichthyosauria!BY60:BY65)</f>
        <v>8.2884999999999991</v>
      </c>
      <c r="AA18" s="10">
        <f>AVERAGE([1]Ichthyosauria!CC60:CC65)</f>
        <v>1.1542321846771497</v>
      </c>
      <c r="AB18" s="10">
        <v>0</v>
      </c>
      <c r="AC18" s="10">
        <v>0</v>
      </c>
      <c r="AD18" s="10">
        <v>0</v>
      </c>
      <c r="AE18" s="10">
        <v>0</v>
      </c>
      <c r="AF18" s="10">
        <f>AVERAGE([1]Ichthyosauria!CH60:CH66)</f>
        <v>0.76557615102075682</v>
      </c>
      <c r="AG18" s="10">
        <f>AVERAGE([1]Ichthyosauria!CI60:CI66)</f>
        <v>5.8905386107536706E-2</v>
      </c>
      <c r="AH18" s="10">
        <f>AVERAGE([1]Ichthyosauria!CJ60:CJ66)</f>
        <v>0.30473535948126113</v>
      </c>
      <c r="AI18" s="10">
        <f>AVERAGE([1]Ichthyosauria!CK60:CK66)</f>
        <v>0.43092300664247385</v>
      </c>
      <c r="AJ18" s="10">
        <f>AVERAGE([1]Ichthyosauria!CL60:CL66)</f>
        <v>0.76548866878723043</v>
      </c>
      <c r="AK18" s="10">
        <f>AVERAGE([1]Ichthyosauria!CM60:CM66)</f>
        <v>0.14943411164377415</v>
      </c>
      <c r="AL18" s="10">
        <f>AVERAGE([1]Ichthyosauria!CN60:CN66)</f>
        <v>0.77487966353960158</v>
      </c>
      <c r="AM18" s="10">
        <f>AVERAGE([1]Ichthyosauria!CO60:CO66)</f>
        <v>0.69686433238320888</v>
      </c>
      <c r="AN18" s="10">
        <f>AVERAGE([1]Ichthyosauria!CP60:CP66)</f>
        <v>0.45395428594520276</v>
      </c>
      <c r="AO18" s="10">
        <f>AVERAGE([1]Ichthyosauria!CQ60:CQ66)</f>
        <v>0.33495866014083253</v>
      </c>
      <c r="AP18" s="10">
        <f>AVERAGE([1]Ichthyosauria!CR60:CR66)</f>
        <v>0.2882833706125808</v>
      </c>
      <c r="AQ18" s="10">
        <f>AVERAGE([1]Ichthyosauria!CS60:CS66)</f>
        <v>0.24967871485943777</v>
      </c>
    </row>
    <row r="19" spans="1:43" x14ac:dyDescent="0.2">
      <c r="A19" s="43" t="s">
        <v>178</v>
      </c>
      <c r="B19" s="43" t="s">
        <v>177</v>
      </c>
      <c r="C19" s="10" t="s">
        <v>370</v>
      </c>
      <c r="D19" s="10" t="s">
        <v>272</v>
      </c>
      <c r="E19" s="10" t="s">
        <v>273</v>
      </c>
      <c r="F19" s="10">
        <v>182.7</v>
      </c>
      <c r="G19" s="10">
        <v>174.1</v>
      </c>
      <c r="H19" s="10">
        <f>AVERAGE([1]Ichthyosauria!BF67:BF70)</f>
        <v>0.65503995662836378</v>
      </c>
      <c r="I19" s="10" t="s">
        <v>94</v>
      </c>
      <c r="J19" s="10">
        <f>AVERAGE([1]Ichthyosauria!BH67:BH70)</f>
        <v>7.7902337070112097E-3</v>
      </c>
      <c r="K19" s="10">
        <f>AVERAGE([1]Ichthyosauria!BI67:BI70)</f>
        <v>2.3883083496732391E-2</v>
      </c>
      <c r="L19" s="10">
        <f>AVERAGE([1]Ichthyosauria!BL67:BL70)</f>
        <v>0.4316389824862093</v>
      </c>
      <c r="M19" s="10">
        <f>AVERAGE([1]Ichthyosauria!BM67:BM70)</f>
        <v>0.60460054518698991</v>
      </c>
      <c r="N19" s="10">
        <f>AVERAGE([1]Ichthyosauria!BN67:BN70)</f>
        <v>4.7124400685400226E-2</v>
      </c>
      <c r="O19" s="10">
        <f>AVERAGE([1]Ichthyosauria!BO67:BO70)</f>
        <v>0.14464749347438519</v>
      </c>
      <c r="P19" s="10">
        <f>AVERAGE([1]Ichthyosauria!BP67:BP70)</f>
        <v>4.1523363845227652E-2</v>
      </c>
      <c r="Q19" s="10">
        <f>AVERAGE([1]Ichthyosauria!BQ67:BQ70)</f>
        <v>1.7546713684988239E-3</v>
      </c>
      <c r="R19" s="10">
        <f>AVERAGE([1]Ichthyosauria!BR67:BR70)</f>
        <v>0.5157652156530913</v>
      </c>
      <c r="S19" s="10">
        <f>AVERAGE([1]Ichthyosauria!BS67:BS70)</f>
        <v>8.8603660230085368E-2</v>
      </c>
      <c r="T19" s="10">
        <f>AVERAGE([1]Ichthyosauria!BT67:BT70)</f>
        <v>0.78821954187687515</v>
      </c>
      <c r="U19" s="10">
        <f>AVERAGE([1]Ichthyosauria!BU67:BU70)</f>
        <v>2.503444548872566E-2</v>
      </c>
      <c r="V19" s="10">
        <f>AVERAGE([1]Ichthyosauria!BV67:BV70)</f>
        <v>9.9627471319179942E-2</v>
      </c>
      <c r="W19" s="10" t="s">
        <v>94</v>
      </c>
      <c r="X19" s="10">
        <f>AVERAGE([1]Ichthyosauria!BX67:BX70)</f>
        <v>7.6474747347502661E-2</v>
      </c>
      <c r="Y19" s="10">
        <f>AVERAGE([1]Ichthyosauria!BZ67:BZ70)</f>
        <v>2.59</v>
      </c>
      <c r="Z19" s="10">
        <f>AVERAGE([1]Ichthyosauria!BY67:BY70)</f>
        <v>6.8273333333333328</v>
      </c>
      <c r="AA19" s="10">
        <f>AVERAGE([1]Ichthyosauria!CC67:CC70)</f>
        <v>1.0554803788903924</v>
      </c>
      <c r="AB19" s="10">
        <v>0</v>
      </c>
      <c r="AC19" s="10">
        <v>0</v>
      </c>
      <c r="AD19" s="10">
        <v>0</v>
      </c>
      <c r="AE19" s="10">
        <v>0</v>
      </c>
      <c r="AF19" s="10">
        <f>AVERAGE([1]Ichthyosauria!CH67:CH70)</f>
        <v>0.55634249471458774</v>
      </c>
      <c r="AG19" s="10">
        <f>AVERAGE([1]Ichthyosauria!CI67:CI70)</f>
        <v>6.9691935971005731E-2</v>
      </c>
      <c r="AH19" s="10">
        <f>AVERAGE([1]Ichthyosauria!CJ67:CJ70)</f>
        <v>0.35935032586812249</v>
      </c>
      <c r="AI19" s="10">
        <f>AVERAGE([1]Ichthyosauria!CK67:CK70)</f>
        <v>0.41498396435800455</v>
      </c>
      <c r="AJ19" s="10">
        <f>AVERAGE([1]Ichthyosauria!CL67:CL70)</f>
        <v>0.67907732930746989</v>
      </c>
      <c r="AK19" s="10">
        <f>AVERAGE([1]Ichthyosauria!CM67:CM70)</f>
        <v>0.1370706790398753</v>
      </c>
      <c r="AL19" s="10">
        <f>AVERAGE([1]Ichthyosauria!CN67:CN70)</f>
        <v>0.91259765495421519</v>
      </c>
      <c r="AM19" s="10">
        <f>AVERAGE([1]Ichthyosauria!CO67:CO70)</f>
        <v>0.66579783322324149</v>
      </c>
      <c r="AN19" s="10">
        <f>AVERAGE([1]Ichthyosauria!CP67:CP70)</f>
        <v>0.45568573349393543</v>
      </c>
      <c r="AO19" s="10">
        <f>AVERAGE([1]Ichthyosauria!CQ67:CQ70)</f>
        <v>0.43487698986975404</v>
      </c>
      <c r="AP19" s="10">
        <f>AVERAGE([1]Ichthyosauria!CR67:CR70)</f>
        <v>0.32049755891246717</v>
      </c>
      <c r="AQ19" s="10">
        <f>AVERAGE([1]Ichthyosauria!CS67:CS70)</f>
        <v>0.38981051484724638</v>
      </c>
    </row>
    <row r="20" spans="1:43" x14ac:dyDescent="0.2">
      <c r="A20" s="43" t="s">
        <v>230</v>
      </c>
      <c r="B20" s="43" t="s">
        <v>229</v>
      </c>
      <c r="C20" s="10" t="s">
        <v>370</v>
      </c>
      <c r="D20" s="10" t="s">
        <v>272</v>
      </c>
      <c r="E20" s="10" t="s">
        <v>273</v>
      </c>
      <c r="F20" s="10">
        <v>182.7</v>
      </c>
      <c r="G20" s="10">
        <v>174.1</v>
      </c>
      <c r="H20" s="10">
        <f>AVERAGE([1]Ichthyosauria!BF95:BF97)</f>
        <v>0.66742705512017642</v>
      </c>
      <c r="I20" s="10">
        <f>AVERAGE([1]Ichthyosauria!BG95:BG97)</f>
        <v>0.15316632889706036</v>
      </c>
      <c r="J20" s="10">
        <f>AVERAGE([1]Ichthyosauria!BH95:BH97)</f>
        <v>0</v>
      </c>
      <c r="K20" s="10">
        <f>AVERAGE([1]Ichthyosauria!BI95:BI97)</f>
        <v>2.779639787048202E-2</v>
      </c>
      <c r="L20" s="10" t="e">
        <f>AVERAGE([1]Ichthyosauria!BL95:BL97)</f>
        <v>#DIV/0!</v>
      </c>
      <c r="M20" s="10">
        <f>AVERAGE([1]Ichthyosauria!BM95:BM97)</f>
        <v>0.48821482631858304</v>
      </c>
      <c r="N20" s="10">
        <f>AVERAGE([1]Ichthyosauria!BN95:BN97)</f>
        <v>3.8988125162506868E-2</v>
      </c>
      <c r="O20" s="10">
        <f>AVERAGE([1]Ichthyosauria!BO95:BO97)</f>
        <v>8.6823320154428993E-2</v>
      </c>
      <c r="P20" s="10">
        <f>AVERAGE([1]Ichthyosauria!BP95:BP97)</f>
        <v>5.4480878429570043E-2</v>
      </c>
      <c r="Q20" s="10">
        <f>AVERAGE([1]Ichthyosauria!BQ95:BQ97)</f>
        <v>3.2196724376444071E-3</v>
      </c>
      <c r="R20" s="10">
        <f>AVERAGE([1]Ichthyosauria!BR95:BR97)</f>
        <v>0.53402262211231666</v>
      </c>
      <c r="S20" s="10">
        <f>AVERAGE([1]Ichthyosauria!BS95:BS97)</f>
        <v>9.54388105463327E-2</v>
      </c>
      <c r="T20" s="10">
        <f>AVERAGE([1]Ichthyosauria!BT95:BT97)</f>
        <v>0.64453191247595376</v>
      </c>
      <c r="U20" s="10">
        <f>AVERAGE([1]Ichthyosauria!BU95:BU97)</f>
        <v>2.083444249232462E-2</v>
      </c>
      <c r="V20" s="10">
        <f>AVERAGE([1]Ichthyosauria!BV95:BV97)</f>
        <v>7.494713583687905E-2</v>
      </c>
      <c r="W20" s="10">
        <f>AVERAGE([1]Ichthyosauria!BW95:BW97)</f>
        <v>2.2184059946455632E-2</v>
      </c>
      <c r="X20" s="10">
        <f>AVERAGE([1]Ichthyosauria!BX95:BX97)</f>
        <v>0.10150257083904783</v>
      </c>
      <c r="Y20" s="10">
        <f>AVERAGE([1]Ichthyosauria!BZ95:BZ97)</f>
        <v>2.44</v>
      </c>
      <c r="Z20" s="10">
        <f>AVERAGE([1]Ichthyosauria!BY95:BY97)</f>
        <v>6.1144999999999996</v>
      </c>
      <c r="AA20" s="10">
        <f>AVERAGE([1]Ichthyosauria!CC95:CC97)</f>
        <v>0.98194794290512166</v>
      </c>
      <c r="AB20" s="10">
        <v>0</v>
      </c>
      <c r="AC20" s="10">
        <v>0</v>
      </c>
      <c r="AD20" s="10">
        <v>0</v>
      </c>
      <c r="AE20" s="10">
        <v>1</v>
      </c>
      <c r="AF20" s="10">
        <f>AVERAGE([1]Ichthyosauria!CH95:CH97)</f>
        <v>0.53354986749758315</v>
      </c>
      <c r="AG20" s="10">
        <f>AVERAGE([1]Ichthyosauria!CI95:CI97)</f>
        <v>7.8550023489123696E-2</v>
      </c>
      <c r="AH20" s="10">
        <f>AVERAGE([1]Ichthyosauria!CJ95:CJ97)</f>
        <v>0.37964133708109832</v>
      </c>
      <c r="AI20" s="10">
        <f>AVERAGE([1]Ichthyosauria!CK95:CK97)</f>
        <v>0.47427245491020886</v>
      </c>
      <c r="AJ20" s="10">
        <f>AVERAGE([1]Ichthyosauria!CL95:CL97)</f>
        <v>0.71652545249629462</v>
      </c>
      <c r="AK20" s="10">
        <f>AVERAGE([1]Ichthyosauria!CM95:CM97)</f>
        <v>0.2188484233162323</v>
      </c>
      <c r="AL20" s="10">
        <f>AVERAGE([1]Ichthyosauria!CN95:CN97)</f>
        <v>0.66410981786708212</v>
      </c>
      <c r="AM20" s="10">
        <f>AVERAGE([1]Ichthyosauria!CO95:CO97)</f>
        <v>0.5254340816406492</v>
      </c>
      <c r="AN20" s="10">
        <f>AVERAGE([1]Ichthyosauria!CP95:CP97)</f>
        <v>0.37193237235948073</v>
      </c>
      <c r="AO20" s="10">
        <f>AVERAGE([1]Ichthyosauria!CQ95:CQ97)</f>
        <v>0.21293072764337437</v>
      </c>
      <c r="AP20" s="10">
        <f>AVERAGE([1]Ichthyosauria!CR95:CR97)</f>
        <v>0.28352322483574643</v>
      </c>
      <c r="AQ20" s="10">
        <f>AVERAGE([1]Ichthyosauria!CS95:CS97)</f>
        <v>0.27552297081253174</v>
      </c>
    </row>
    <row r="21" spans="1:43" x14ac:dyDescent="0.2">
      <c r="A21" s="43" t="s">
        <v>234</v>
      </c>
      <c r="B21" s="43" t="s">
        <v>233</v>
      </c>
      <c r="C21" s="10" t="s">
        <v>370</v>
      </c>
      <c r="D21" s="10" t="s">
        <v>272</v>
      </c>
      <c r="E21" s="10" t="s">
        <v>275</v>
      </c>
      <c r="F21" s="10">
        <v>199.3</v>
      </c>
      <c r="G21" s="10">
        <v>190.8</v>
      </c>
      <c r="H21" s="10">
        <v>0.57612268279398238</v>
      </c>
      <c r="I21" s="10" t="s">
        <v>94</v>
      </c>
      <c r="J21" s="11">
        <v>0</v>
      </c>
      <c r="K21" s="10">
        <v>6.2091972164430735E-2</v>
      </c>
      <c r="L21" s="10" t="s">
        <v>94</v>
      </c>
      <c r="M21" s="10">
        <v>0.41622426285960257</v>
      </c>
      <c r="N21" s="10">
        <v>8.1015525553517556E-2</v>
      </c>
      <c r="O21" s="10">
        <v>0.13976932786913593</v>
      </c>
      <c r="P21" s="10">
        <v>7.775806597107375E-2</v>
      </c>
      <c r="Q21" s="10" t="s">
        <v>94</v>
      </c>
      <c r="R21" s="10">
        <v>0.39408936386003796</v>
      </c>
      <c r="S21" s="10">
        <v>8.2912307721202796E-2</v>
      </c>
      <c r="T21" s="10">
        <v>0.56725741174330668</v>
      </c>
      <c r="U21" s="10">
        <v>5.4213699453449282E-2</v>
      </c>
      <c r="V21" s="10">
        <v>5.3246436151231154E-2</v>
      </c>
      <c r="W21" s="10" t="s">
        <v>94</v>
      </c>
      <c r="X21" s="10">
        <v>0.18847548034483408</v>
      </c>
      <c r="Y21" s="13">
        <v>1.51</v>
      </c>
      <c r="Z21" s="13">
        <v>19.306000000000001</v>
      </c>
      <c r="AA21" s="13" t="s">
        <v>94</v>
      </c>
      <c r="AB21" s="10">
        <v>0</v>
      </c>
      <c r="AC21" s="10">
        <v>1</v>
      </c>
      <c r="AD21" s="10">
        <v>0</v>
      </c>
      <c r="AE21" s="10">
        <v>0</v>
      </c>
      <c r="AF21" s="10" t="s">
        <v>94</v>
      </c>
      <c r="AG21" s="10" t="s">
        <v>94</v>
      </c>
      <c r="AH21" s="10" t="s">
        <v>94</v>
      </c>
      <c r="AI21" s="10" t="s">
        <v>94</v>
      </c>
      <c r="AJ21" s="10" t="s">
        <v>94</v>
      </c>
      <c r="AK21" s="10" t="s">
        <v>94</v>
      </c>
      <c r="AL21" s="10" t="s">
        <v>94</v>
      </c>
      <c r="AM21" s="10" t="s">
        <v>94</v>
      </c>
      <c r="AN21" s="10" t="s">
        <v>94</v>
      </c>
      <c r="AO21" s="10" t="s">
        <v>94</v>
      </c>
      <c r="AP21" s="10" t="s">
        <v>94</v>
      </c>
      <c r="AQ21" s="10" t="s">
        <v>94</v>
      </c>
    </row>
    <row r="22" spans="1:43" x14ac:dyDescent="0.2">
      <c r="A22" s="43" t="s">
        <v>281</v>
      </c>
      <c r="B22" s="43" t="s">
        <v>233</v>
      </c>
      <c r="C22" s="10" t="s">
        <v>370</v>
      </c>
      <c r="D22" s="10" t="s">
        <v>272</v>
      </c>
      <c r="E22" s="10" t="s">
        <v>275</v>
      </c>
      <c r="F22" s="10">
        <v>199.3</v>
      </c>
      <c r="G22" s="10">
        <v>190.8</v>
      </c>
      <c r="H22" s="10">
        <f>AVERAGE([1]Ichthyosauria!BF99:BF102)</f>
        <v>0.68070275611571041</v>
      </c>
      <c r="I22" s="10">
        <f>AVERAGE([1]Ichthyosauria!BG99:BG102)</f>
        <v>0.17262322246162154</v>
      </c>
      <c r="J22" s="10">
        <f>AVERAGE([1]Ichthyosauria!BH99:BH102)</f>
        <v>0</v>
      </c>
      <c r="K22" s="10">
        <f>AVERAGE([1]Ichthyosauria!BI99:BI102)</f>
        <v>2.8219273780511783E-2</v>
      </c>
      <c r="L22" s="10" t="s">
        <v>94</v>
      </c>
      <c r="M22" s="10">
        <f>AVERAGE([1]Ichthyosauria!BM99:BM102)</f>
        <v>0.5226001872567404</v>
      </c>
      <c r="N22" s="10">
        <f>AVERAGE([1]Ichthyosauria!BN99:BN102)</f>
        <v>4.3513918580629016E-2</v>
      </c>
      <c r="O22" s="10">
        <f>AVERAGE([1]Ichthyosauria!BO99:BO102)</f>
        <v>0.10032477441875079</v>
      </c>
      <c r="P22" s="10">
        <f>AVERAGE([1]Ichthyosauria!BP99:BP102)</f>
        <v>4.1970634362576892E-2</v>
      </c>
      <c r="Q22" s="10">
        <f>AVERAGE([1]Ichthyosauria!BQ99:BQ102)</f>
        <v>4.6384030513997414E-3</v>
      </c>
      <c r="R22" s="10">
        <f>AVERAGE([1]Ichthyosauria!BR99:BR102)</f>
        <v>0.56356211980056137</v>
      </c>
      <c r="S22" s="10">
        <f>AVERAGE([1]Ichthyosauria!BS99:BS102)</f>
        <v>9.027947854390167E-2</v>
      </c>
      <c r="T22" s="10">
        <f>AVERAGE([1]Ichthyosauria!BT99:BT102)</f>
        <v>0.60014827230491408</v>
      </c>
      <c r="U22" s="10">
        <f>AVERAGE([1]Ichthyosauria!BU99:BU102)</f>
        <v>1.0983170947741363E-2</v>
      </c>
      <c r="V22" s="10">
        <f>AVERAGE([1]Ichthyosauria!BV99:BV102)</f>
        <v>7.5239899097384988E-2</v>
      </c>
      <c r="W22" s="10">
        <f>AVERAGE([1]Ichthyosauria!BW99:BW102)</f>
        <v>3.2685345120795892E-2</v>
      </c>
      <c r="X22" s="10">
        <f>AVERAGE([1]Ichthyosauria!BX99:BX102)</f>
        <v>0.10355023733363819</v>
      </c>
      <c r="Y22" s="10">
        <f>AVERAGE([1]Ichthyosauria!BZ99:BZ102)</f>
        <v>2.37</v>
      </c>
      <c r="Z22" s="10">
        <f>AVERAGE([1]Ichthyosauria!BY99:BY102)</f>
        <v>5.0854999999999997</v>
      </c>
      <c r="AA22" s="10" t="e">
        <f>AVERAGE([1]Ichthyosauria!CC99:CC102)</f>
        <v>#DIV/0!</v>
      </c>
      <c r="AB22" s="10">
        <v>0</v>
      </c>
      <c r="AC22" s="10">
        <v>1</v>
      </c>
      <c r="AD22" s="10">
        <v>0</v>
      </c>
      <c r="AE22" s="10">
        <v>0</v>
      </c>
      <c r="AF22" s="10">
        <f>AVERAGE([1]Ichthyosauria!CH99:CH102)</f>
        <v>0.52758373254588087</v>
      </c>
      <c r="AG22" s="10">
        <f>AVERAGE([1]Ichthyosauria!CI99:CI102)</f>
        <v>7.1568046158303922E-2</v>
      </c>
      <c r="AH22" s="10">
        <f>AVERAGE([1]Ichthyosauria!CJ99:CJ102)</f>
        <v>0.34509486215479218</v>
      </c>
      <c r="AI22" s="10">
        <f>AVERAGE([1]Ichthyosauria!CK99:CK102)</f>
        <v>0.43350684828098257</v>
      </c>
      <c r="AJ22" s="10">
        <f>AVERAGE([1]Ichthyosauria!CL99:CL102)</f>
        <v>0.90342070282237152</v>
      </c>
      <c r="AK22" s="10">
        <f>AVERAGE([1]Ichthyosauria!CM99:CM102)</f>
        <v>0.18564217054657048</v>
      </c>
      <c r="AL22" s="10">
        <f>AVERAGE([1]Ichthyosauria!CN99:CN102)</f>
        <v>0.80865896023102013</v>
      </c>
      <c r="AM22" s="10">
        <f>AVERAGE([1]Ichthyosauria!CO99:CO102)</f>
        <v>0.54522602045678825</v>
      </c>
      <c r="AN22" s="10">
        <f>AVERAGE([1]Ichthyosauria!CP99:CP102)</f>
        <v>0.39975407562837895</v>
      </c>
      <c r="AO22" s="10">
        <f>AVERAGE([1]Ichthyosauria!CQ99:CQ102)</f>
        <v>0.2970401655022743</v>
      </c>
      <c r="AP22" s="10">
        <f>AVERAGE([1]Ichthyosauria!CR99:CR102)</f>
        <v>0.30607434942052864</v>
      </c>
      <c r="AQ22" s="10">
        <f>AVERAGE([1]Ichthyosauria!CS99:CS102)</f>
        <v>0.29788363702981446</v>
      </c>
    </row>
    <row r="23" spans="1:43" x14ac:dyDescent="0.2">
      <c r="A23" s="45" t="s">
        <v>242</v>
      </c>
      <c r="B23" s="43" t="s">
        <v>233</v>
      </c>
      <c r="C23" s="10" t="s">
        <v>370</v>
      </c>
      <c r="D23" s="10" t="s">
        <v>272</v>
      </c>
      <c r="E23" s="10" t="s">
        <v>275</v>
      </c>
      <c r="F23" s="10">
        <v>199.3</v>
      </c>
      <c r="G23" s="10">
        <v>190.8</v>
      </c>
      <c r="H23" s="10">
        <f>AVERAGE([1]Ichthyosauria!BF103:BF104)</f>
        <v>0.70175093037316572</v>
      </c>
      <c r="I23" s="10" t="s">
        <v>94</v>
      </c>
      <c r="J23" s="10">
        <f>AVERAGE([1]Ichthyosauria!BH103:BH104)</f>
        <v>0</v>
      </c>
      <c r="K23" s="10">
        <f>AVERAGE([1]Ichthyosauria!BI103:BI104)</f>
        <v>2.7161803696352425E-2</v>
      </c>
      <c r="L23" s="10" t="s">
        <v>94</v>
      </c>
      <c r="M23" s="10">
        <f>AVERAGE([1]Ichthyosauria!BM103:BM104)</f>
        <v>0.56211788429422893</v>
      </c>
      <c r="N23" s="10">
        <f>AVERAGE([1]Ichthyosauria!BN103:BN104)</f>
        <v>4.357548226805609E-2</v>
      </c>
      <c r="O23" s="10">
        <f>AVERAGE([1]Ichthyosauria!BO103:BO104)</f>
        <v>0.10001591345919418</v>
      </c>
      <c r="P23" s="10">
        <f>AVERAGE([1]Ichthyosauria!BP103:BP104)</f>
        <v>4.084696830261509E-2</v>
      </c>
      <c r="Q23" s="10" t="s">
        <v>94</v>
      </c>
      <c r="R23" s="10">
        <f>AVERAGE([1]Ichthyosauria!BR103:BR104)</f>
        <v>0.58916630020673444</v>
      </c>
      <c r="S23" s="10">
        <f>AVERAGE([1]Ichthyosauria!BS103:BS104)</f>
        <v>7.3721920327370627E-2</v>
      </c>
      <c r="T23" s="10">
        <f>AVERAGE([1]Ichthyosauria!BT103:BT104)</f>
        <v>0.58096926015174521</v>
      </c>
      <c r="U23" s="10">
        <f>AVERAGE([1]Ichthyosauria!BU103:BU104)</f>
        <v>3.8812103756519908E-3</v>
      </c>
      <c r="V23" s="10">
        <f>AVERAGE([1]Ichthyosauria!BV103:BV104)</f>
        <v>7.2266948449588267E-2</v>
      </c>
      <c r="W23" s="10" t="s">
        <v>94</v>
      </c>
      <c r="X23" s="10">
        <f>AVERAGE([1]Ichthyosauria!BX103:BX104)</f>
        <v>0.11145644838336002</v>
      </c>
      <c r="Y23" s="10">
        <f>AVERAGE([1]Ichthyosauria!BZ103:BZ104)</f>
        <v>1.9065000000000001</v>
      </c>
      <c r="Z23" s="10">
        <f>AVERAGE([1]Ichthyosauria!BY103:BY104)</f>
        <v>7.4369999999999994</v>
      </c>
      <c r="AA23" s="10">
        <f>AVERAGE([1]Ichthyosauria!CC103:CC104)</f>
        <v>0.99633897908492708</v>
      </c>
      <c r="AB23" s="10">
        <v>0</v>
      </c>
      <c r="AC23" s="10">
        <v>0</v>
      </c>
      <c r="AD23" s="10">
        <v>0</v>
      </c>
      <c r="AE23" s="10">
        <v>1</v>
      </c>
      <c r="AF23" s="10" t="s">
        <v>94</v>
      </c>
      <c r="AG23" s="10" t="s">
        <v>94</v>
      </c>
      <c r="AH23" s="10" t="s">
        <v>94</v>
      </c>
      <c r="AI23" s="10" t="s">
        <v>94</v>
      </c>
      <c r="AJ23" s="10" t="s">
        <v>94</v>
      </c>
      <c r="AK23" s="10" t="s">
        <v>94</v>
      </c>
      <c r="AL23" s="10" t="s">
        <v>94</v>
      </c>
      <c r="AM23" s="10" t="s">
        <v>94</v>
      </c>
      <c r="AN23" s="10" t="s">
        <v>94</v>
      </c>
      <c r="AO23" s="10" t="s">
        <v>94</v>
      </c>
      <c r="AP23" s="10" t="s">
        <v>94</v>
      </c>
      <c r="AQ23" s="10" t="s">
        <v>94</v>
      </c>
    </row>
    <row r="24" spans="1:43" x14ac:dyDescent="0.2">
      <c r="A24" s="43" t="s">
        <v>245</v>
      </c>
      <c r="B24" s="43" t="s">
        <v>233</v>
      </c>
      <c r="C24" s="10" t="s">
        <v>370</v>
      </c>
      <c r="D24" s="10" t="s">
        <v>272</v>
      </c>
      <c r="E24" s="10" t="s">
        <v>273</v>
      </c>
      <c r="F24" s="10">
        <v>182.7</v>
      </c>
      <c r="G24" s="10">
        <v>174.1</v>
      </c>
      <c r="H24" s="10">
        <f>AVERAGE([1]Ichthyosauria!BF105:BF111)</f>
        <v>0.69932475943017514</v>
      </c>
      <c r="I24" s="10">
        <f>AVERAGE([1]Ichthyosauria!BG105:BG111)</f>
        <v>0.17898371501661575</v>
      </c>
      <c r="J24" s="10">
        <f>AVERAGE([1]Ichthyosauria!BH105:BH111)</f>
        <v>7.7325275317321768E-3</v>
      </c>
      <c r="K24" s="10">
        <f>AVERAGE([1]Ichthyosauria!BI105:BI111)</f>
        <v>3.0417139621001441E-2</v>
      </c>
      <c r="L24" s="10">
        <f>AVERAGE([1]Ichthyosauria!BL105:BL111)</f>
        <v>0.45579078546186114</v>
      </c>
      <c r="M24" s="10">
        <f>AVERAGE([1]Ichthyosauria!BM105:BM111)</f>
        <v>0.51984649307268405</v>
      </c>
      <c r="N24" s="10">
        <f>AVERAGE([1]Ichthyosauria!BN105:BN111)</f>
        <v>4.6572197975750927E-2</v>
      </c>
      <c r="O24" s="10">
        <f>AVERAGE([1]Ichthyosauria!BO105:BO111)</f>
        <v>0.10725910060418913</v>
      </c>
      <c r="P24" s="10">
        <f>AVERAGE([1]Ichthyosauria!BP105:BP111)</f>
        <v>5.6116344787773359E-2</v>
      </c>
      <c r="Q24" s="10">
        <f>AVERAGE([1]Ichthyosauria!BQ105:BQ111)</f>
        <v>4.6507630918702168E-3</v>
      </c>
      <c r="R24" s="10">
        <f>AVERAGE([1]Ichthyosauria!BR105:BR111)</f>
        <v>0.57424060255007636</v>
      </c>
      <c r="S24" s="10">
        <f>AVERAGE([1]Ichthyosauria!BS105:BS111)</f>
        <v>7.7890383413442107E-2</v>
      </c>
      <c r="T24" s="10">
        <f>AVERAGE([1]Ichthyosauria!BT105:BT111)</f>
        <v>0.57851171413358093</v>
      </c>
      <c r="U24" s="10">
        <f>AVERAGE([1]Ichthyosauria!BU105:BU111)</f>
        <v>-7.8490643093126287E-3</v>
      </c>
      <c r="V24" s="10">
        <f>AVERAGE([1]Ichthyosauria!BV105:BV111)</f>
        <v>6.3457500670853054E-2</v>
      </c>
      <c r="W24" s="10">
        <f>AVERAGE([1]Ichthyosauria!BW105:BW111)</f>
        <v>2.2452471903878942E-2</v>
      </c>
      <c r="X24" s="10">
        <f>AVERAGE([1]Ichthyosauria!BX105:BX111)</f>
        <v>0.10826310861453456</v>
      </c>
      <c r="Y24" s="10">
        <f>AVERAGE([1]Ichthyosauria!BZ105:BZ111)</f>
        <v>1.9813571428571428</v>
      </c>
      <c r="Z24" s="10">
        <f>AVERAGE([1]Ichthyosauria!BY105:BY111)</f>
        <v>9.5298571428571428</v>
      </c>
      <c r="AA24" s="10">
        <f>AVERAGE([1]Ichthyosauria!CC105:CC111)</f>
        <v>1.1513472059669505</v>
      </c>
      <c r="AB24" s="10">
        <v>0</v>
      </c>
      <c r="AC24" s="10">
        <v>1</v>
      </c>
      <c r="AD24" s="10">
        <v>0</v>
      </c>
      <c r="AE24" s="10">
        <v>0</v>
      </c>
      <c r="AF24" s="10">
        <f>AVERAGE([1]Ichthyosauria!CH105:CH111)</f>
        <v>0.6470700529348592</v>
      </c>
      <c r="AG24" s="10">
        <f>AVERAGE([1]Ichthyosauria!CI105:CI111)</f>
        <v>7.618125044365319E-2</v>
      </c>
      <c r="AH24" s="10">
        <f>AVERAGE([1]Ichthyosauria!CJ105:CJ111)</f>
        <v>0.3283934693503211</v>
      </c>
      <c r="AI24" s="10">
        <f>AVERAGE([1]Ichthyosauria!CK105:CK111)</f>
        <v>0.48967433851663711</v>
      </c>
      <c r="AJ24" s="10">
        <f>AVERAGE([1]Ichthyosauria!CL105:CL111)</f>
        <v>0.71267455871543695</v>
      </c>
      <c r="AK24" s="10">
        <f>AVERAGE([1]Ichthyosauria!CM105:CM111)</f>
        <v>0.18159503153615594</v>
      </c>
      <c r="AL24" s="10">
        <f>AVERAGE([1]Ichthyosauria!CN105:CN111)</f>
        <v>0.77391323106630561</v>
      </c>
      <c r="AM24" s="10">
        <f>AVERAGE([1]Ichthyosauria!CO105:CO111)</f>
        <v>0.69942825705892808</v>
      </c>
      <c r="AN24" s="10">
        <f>AVERAGE([1]Ichthyosauria!CP105:CP111)</f>
        <v>0.3562334527993089</v>
      </c>
      <c r="AO24" s="10">
        <f>AVERAGE([1]Ichthyosauria!CQ105:CQ111)</f>
        <v>0.31165710923719536</v>
      </c>
      <c r="AP24" s="10">
        <f>AVERAGE([1]Ichthyosauria!CR105:CR111)</f>
        <v>0.24547099081228091</v>
      </c>
      <c r="AQ24" s="10">
        <f>AVERAGE([1]Ichthyosauria!CS105:CS111)</f>
        <v>0.23914953084889892</v>
      </c>
    </row>
    <row r="25" spans="1:43" x14ac:dyDescent="0.2">
      <c r="A25" s="43" t="s">
        <v>183</v>
      </c>
      <c r="B25" s="44" t="s">
        <v>182</v>
      </c>
      <c r="C25" s="10" t="s">
        <v>371</v>
      </c>
      <c r="D25" s="10" t="s">
        <v>272</v>
      </c>
      <c r="E25" s="10" t="s">
        <v>273</v>
      </c>
      <c r="F25" s="10">
        <v>190.8</v>
      </c>
      <c r="G25" s="10">
        <v>182.7</v>
      </c>
      <c r="H25" s="10">
        <v>0.68240139972297154</v>
      </c>
      <c r="I25" s="10" t="s">
        <v>94</v>
      </c>
      <c r="J25" s="11">
        <f>AVERAGE([1]Ichthyosauria!BH72:BH75)</f>
        <v>0</v>
      </c>
      <c r="K25" s="10">
        <v>2.4235552563512026E-2</v>
      </c>
      <c r="L25" s="10" t="s">
        <v>94</v>
      </c>
      <c r="M25" s="10">
        <v>0.5844169648867944</v>
      </c>
      <c r="N25" s="10">
        <v>5.4192495E-2</v>
      </c>
      <c r="O25" s="10">
        <v>0.13988694069176966</v>
      </c>
      <c r="P25" s="10">
        <v>4.2129096999999997E-2</v>
      </c>
      <c r="Q25" s="10" t="s">
        <v>94</v>
      </c>
      <c r="R25" s="10">
        <v>0.57742217686082964</v>
      </c>
      <c r="S25" s="10">
        <v>8.1431799956258669E-2</v>
      </c>
      <c r="T25" s="10">
        <v>0.60807235512728008</v>
      </c>
      <c r="U25" s="10">
        <v>-2.7885106072756436E-2</v>
      </c>
      <c r="V25" s="10">
        <v>6.5466209812641257E-2</v>
      </c>
      <c r="W25" s="10">
        <v>2.2781949405846762E-2</v>
      </c>
      <c r="X25" s="10">
        <v>8.8576219289932215E-2</v>
      </c>
      <c r="Y25" s="13">
        <v>2.2200000000000002</v>
      </c>
      <c r="Z25" s="13">
        <v>6.407</v>
      </c>
      <c r="AA25" s="10" t="s">
        <v>94</v>
      </c>
      <c r="AB25" s="10">
        <v>0</v>
      </c>
      <c r="AC25" s="10">
        <v>0</v>
      </c>
      <c r="AD25" s="10">
        <v>0</v>
      </c>
      <c r="AE25" s="10">
        <v>0</v>
      </c>
      <c r="AF25" s="10">
        <v>0.70617004298694941</v>
      </c>
      <c r="AG25" s="10">
        <v>6.2872777017783862E-2</v>
      </c>
      <c r="AH25" s="10">
        <v>0.34990139599999998</v>
      </c>
      <c r="AI25" s="10">
        <v>0.37450458557506366</v>
      </c>
      <c r="AJ25" s="10">
        <v>0.55871886120996439</v>
      </c>
      <c r="AK25" s="10">
        <v>0.10242764452868705</v>
      </c>
      <c r="AL25" s="10">
        <v>0.88612099644128106</v>
      </c>
      <c r="AM25" s="10">
        <v>0.73248407643312108</v>
      </c>
      <c r="AN25" s="10">
        <v>0.34462633451957292</v>
      </c>
      <c r="AO25" s="10" t="s">
        <v>94</v>
      </c>
      <c r="AP25" s="10">
        <v>0.32108796456502176</v>
      </c>
      <c r="AQ25" s="10" t="s">
        <v>94</v>
      </c>
    </row>
    <row r="26" spans="1:43" x14ac:dyDescent="0.2">
      <c r="A26" s="43" t="s">
        <v>185</v>
      </c>
      <c r="B26" s="44" t="s">
        <v>182</v>
      </c>
      <c r="C26" s="10" t="s">
        <v>371</v>
      </c>
      <c r="D26" s="10" t="s">
        <v>272</v>
      </c>
      <c r="E26" s="10" t="s">
        <v>275</v>
      </c>
      <c r="F26" s="10">
        <v>199.3</v>
      </c>
      <c r="G26" s="10">
        <v>190.8</v>
      </c>
      <c r="H26" s="10">
        <f>AVERAGE([1]Ichthyosauria!BF73:BF76)</f>
        <v>0.58357359669671149</v>
      </c>
      <c r="I26" s="10" t="s">
        <v>94</v>
      </c>
      <c r="J26" s="11">
        <f>AVERAGE([1]Ichthyosauria!BH73:BH76)</f>
        <v>0</v>
      </c>
      <c r="K26" s="11">
        <f>AVERAGE([1]Ichthyosauria!BI73:BI76)</f>
        <v>3.899012718810279E-2</v>
      </c>
      <c r="L26" s="10" t="s">
        <v>94</v>
      </c>
      <c r="M26" s="10">
        <f>AVERAGE([1]Ichthyosauria!BM73:BM76)</f>
        <v>0.53999861817625883</v>
      </c>
      <c r="N26" s="10">
        <f>AVERAGE([1]Ichthyosauria!BN73:BN76)</f>
        <v>5.7603816030798449E-2</v>
      </c>
      <c r="O26" s="10">
        <f>AVERAGE([1]Ichthyosauria!BO73:BO76)</f>
        <v>0.14690221308813858</v>
      </c>
      <c r="P26" s="10">
        <f>AVERAGE([1]Ichthyosauria!BP73:BP76)</f>
        <v>4.6263059746315914E-2</v>
      </c>
      <c r="Q26" s="10">
        <f>AVERAGE([1]Ichthyosauria!BQ73:BQ76)</f>
        <v>4.3940318747263179E-3</v>
      </c>
      <c r="R26" s="10">
        <f>AVERAGE([1]Ichthyosauria!BR73:BR76)</f>
        <v>0.42132341502544268</v>
      </c>
      <c r="S26" s="10">
        <f>AVERAGE([1]Ichthyosauria!BS73:BS76)</f>
        <v>9.9753255133496407E-2</v>
      </c>
      <c r="T26" s="10">
        <f>AVERAGE([1]Ichthyosauria!BT73:BT76)</f>
        <v>0.84949965595330235</v>
      </c>
      <c r="U26" s="10">
        <f>AVERAGE([1]Ichthyosauria!BU73:BU76)</f>
        <v>7.0114676179624811E-3</v>
      </c>
      <c r="V26" s="10">
        <f>AVERAGE([1]Ichthyosauria!BV73:BV76)</f>
        <v>0.11135996510879544</v>
      </c>
      <c r="W26" s="10">
        <f>AVERAGE([1]Ichthyosauria!BW73:BW76)</f>
        <v>3.47640562248996E-2</v>
      </c>
      <c r="X26" s="10">
        <f>AVERAGE([1]Ichthyosauria!BX73:BX76)</f>
        <v>0.12259628472343763</v>
      </c>
      <c r="Y26" s="10">
        <f>AVERAGE([1]Ichthyosauria!BZ73:BZ76)</f>
        <v>2.1675</v>
      </c>
      <c r="Z26" s="10">
        <f>AVERAGE([1]Ichthyosauria!BY73:BY76)</f>
        <v>5.5815000000000001</v>
      </c>
      <c r="AA26" s="11">
        <f>AVERAGE([1]Ichthyosauria!CC73:CC76)</f>
        <v>1</v>
      </c>
      <c r="AB26" s="10">
        <v>0</v>
      </c>
      <c r="AC26" s="10">
        <v>0</v>
      </c>
      <c r="AD26" s="10">
        <v>0</v>
      </c>
      <c r="AE26" s="10">
        <v>1</v>
      </c>
      <c r="AF26" s="10">
        <f>AVERAGE([1]Ichthyosauria!CH73:CH76)</f>
        <v>0.67451269447731921</v>
      </c>
      <c r="AG26" s="10">
        <f>AVERAGE([1]Ichthyosauria!CI73:CI76)</f>
        <v>6.8533202601957513E-2</v>
      </c>
      <c r="AH26" s="10">
        <f>AVERAGE([1]Ichthyosauria!CJ73:CJ76)</f>
        <v>0.32268667724918632</v>
      </c>
      <c r="AI26" s="10" t="s">
        <v>94</v>
      </c>
      <c r="AJ26" s="10" t="s">
        <v>94</v>
      </c>
      <c r="AK26" s="10">
        <f>AVERAGE([1]Ichthyosauria!CM73:CM76)</f>
        <v>0.1837094222851651</v>
      </c>
      <c r="AL26" s="10">
        <f>AVERAGE([1]Ichthyosauria!CN73:CN76)</f>
        <v>0.75786844690647825</v>
      </c>
      <c r="AM26" s="10" t="s">
        <v>94</v>
      </c>
      <c r="AN26" s="10">
        <f>AVERAGE([1]Ichthyosauria!CP73:CP76)</f>
        <v>0.28758526062959999</v>
      </c>
      <c r="AO26" s="10" t="s">
        <v>94</v>
      </c>
      <c r="AP26" s="10">
        <f>AVERAGE([1]Ichthyosauria!CR73:CR76)</f>
        <v>0.32316694283347142</v>
      </c>
      <c r="AQ26" s="10" t="s">
        <v>94</v>
      </c>
    </row>
    <row r="27" spans="1:43" x14ac:dyDescent="0.2">
      <c r="A27" s="43" t="s">
        <v>276</v>
      </c>
      <c r="B27" s="44" t="s">
        <v>182</v>
      </c>
      <c r="C27" s="10" t="s">
        <v>371</v>
      </c>
      <c r="D27" s="10" t="s">
        <v>272</v>
      </c>
      <c r="E27" s="10" t="s">
        <v>275</v>
      </c>
      <c r="F27" s="10">
        <v>201.3</v>
      </c>
      <c r="G27" s="10">
        <v>182.7</v>
      </c>
      <c r="H27" s="10">
        <f>AVERAGE([1]Ichthyosauria!BF77:BF84)</f>
        <v>0.64672384532131599</v>
      </c>
      <c r="I27" s="10" t="s">
        <v>94</v>
      </c>
      <c r="J27" s="11">
        <f>AVERAGE([1]Ichthyosauria!BH77:BH84)</f>
        <v>0</v>
      </c>
      <c r="K27" s="11">
        <f>AVERAGE([1]Ichthyosauria!BI77:BI84)</f>
        <v>4.7121406367962949E-2</v>
      </c>
      <c r="L27" s="10">
        <f>AVERAGE([1]Ichthyosauria!BL77:BL84)</f>
        <v>0.37452257919568638</v>
      </c>
      <c r="M27" s="10">
        <f>AVERAGE([1]Ichthyosauria!BM77:BM84)</f>
        <v>0.5517768714108725</v>
      </c>
      <c r="N27" s="10">
        <f>AVERAGE([1]Ichthyosauria!BN77:BN84)</f>
        <v>5.1983315961348309E-2</v>
      </c>
      <c r="O27" s="10">
        <f>AVERAGE([1]Ichthyosauria!BO77:BO84)</f>
        <v>0.1320565833882687</v>
      </c>
      <c r="P27" s="10">
        <f>AVERAGE([1]Ichthyosauria!BP77:BP84)</f>
        <v>5.7418923258844533E-2</v>
      </c>
      <c r="Q27" s="10" t="s">
        <v>94</v>
      </c>
      <c r="R27" s="10">
        <f>AVERAGE([1]Ichthyosauria!BR77:BR84)</f>
        <v>0.5133261541666474</v>
      </c>
      <c r="S27" s="10">
        <f>AVERAGE([1]Ichthyosauria!BS77:BS84)</f>
        <v>9.0592907143986393E-2</v>
      </c>
      <c r="T27" s="10">
        <f>AVERAGE([1]Ichthyosauria!BT77:BT84)</f>
        <v>0.64995885359091776</v>
      </c>
      <c r="U27" s="10">
        <f>AVERAGE([1]Ichthyosauria!BU78:BU84)</f>
        <v>-7.990896694169013E-3</v>
      </c>
      <c r="V27" s="10">
        <f>AVERAGE([1]Ichthyosauria!BV77:BV84)</f>
        <v>9.0649083568103792E-2</v>
      </c>
      <c r="W27" s="10" t="s">
        <v>94</v>
      </c>
      <c r="X27" s="10">
        <f>AVERAGE([1]Ichthyosauria!BX77:BX84)</f>
        <v>0.1144451106031884</v>
      </c>
      <c r="Y27" s="10">
        <f>AVERAGE([1]Ichthyosauria!BZ77:BZ84)</f>
        <v>1.8492499999999998</v>
      </c>
      <c r="Z27" s="10">
        <f>AVERAGE([1]Ichthyosauria!BY77:BY84)</f>
        <v>10.640499999999999</v>
      </c>
      <c r="AA27" s="10">
        <f>AVERAGE([1]Ichthyosauria!CC77:CC84)</f>
        <v>1.2014341590612776</v>
      </c>
      <c r="AB27" s="10">
        <v>0</v>
      </c>
      <c r="AC27" s="10">
        <v>0</v>
      </c>
      <c r="AD27" s="10">
        <v>0</v>
      </c>
      <c r="AE27" s="10">
        <v>1</v>
      </c>
      <c r="AF27" s="10">
        <f>AVERAGE([1]Ichthyosauria!CH77:CH84)</f>
        <v>0.68768822745236813</v>
      </c>
      <c r="AG27" s="10">
        <f>AVERAGE([1]Ichthyosauria!CI77:CI84)</f>
        <v>0.1008673930105824</v>
      </c>
      <c r="AH27" s="10">
        <f>AVERAGE([1]Ichthyosauria!CJ77:CJ84)</f>
        <v>0.31712862143765347</v>
      </c>
      <c r="AI27" s="10">
        <f>AVERAGE([1]Ichthyosauria!CK77:CK84)</f>
        <v>0.43931239161479069</v>
      </c>
      <c r="AJ27" s="10">
        <f>AVERAGE([1]Ichthyosauria!CL77:CL84)</f>
        <v>0.74943413724276298</v>
      </c>
      <c r="AK27" s="10">
        <f>AVERAGE([1]Ichthyosauria!CM77:CM84)</f>
        <v>0.16176093494465404</v>
      </c>
      <c r="AL27" s="10">
        <f>AVERAGE([1]Ichthyosauria!CN77:CN84)</f>
        <v>0.80729284210597507</v>
      </c>
      <c r="AM27" s="10">
        <f>AVERAGE([1]Ichthyosauria!CO77:CO84)</f>
        <v>0.5851855034094765</v>
      </c>
      <c r="AN27" s="10">
        <f>AVERAGE([1]Ichthyosauria!CP77:CP84)</f>
        <v>0.33972139969289605</v>
      </c>
      <c r="AO27" s="10">
        <f>AVERAGE([1]Ichthyosauria!CQ77:CQ84)</f>
        <v>0.26530899863138485</v>
      </c>
      <c r="AP27" s="10">
        <f>AVERAGE([1]Ichthyosauria!CR77:CR84)</f>
        <v>0.38056150216346957</v>
      </c>
      <c r="AQ27" s="10">
        <f>AVERAGE([1]Ichthyosauria!CS77:CS84)</f>
        <v>0.31912991904435295</v>
      </c>
    </row>
    <row r="28" spans="1:43" x14ac:dyDescent="0.2">
      <c r="A28" s="43" t="s">
        <v>277</v>
      </c>
      <c r="B28" s="44" t="s">
        <v>182</v>
      </c>
      <c r="C28" s="10" t="s">
        <v>371</v>
      </c>
      <c r="D28" s="10" t="s">
        <v>272</v>
      </c>
      <c r="E28" s="10" t="s">
        <v>275</v>
      </c>
      <c r="F28" s="10">
        <v>199.3</v>
      </c>
      <c r="G28" s="10">
        <v>190.8</v>
      </c>
      <c r="H28" s="10">
        <f>AVERAGE([1]Ichthyosauria!BF85:BF87)</f>
        <v>0.70250458051010833</v>
      </c>
      <c r="I28" s="10" t="s">
        <v>94</v>
      </c>
      <c r="J28" s="11">
        <v>0</v>
      </c>
      <c r="K28" s="10">
        <f>AVERAGE([1]Ichthyosauria!BI85:BI87)</f>
        <v>2.8710496909227119E-2</v>
      </c>
      <c r="L28" s="10" t="s">
        <v>94</v>
      </c>
      <c r="M28" s="10">
        <f>AVERAGE([1]Ichthyosauria!BM85:BM87)</f>
        <v>0.6596341294985707</v>
      </c>
      <c r="N28" s="10">
        <f>AVERAGE([1]Ichthyosauria!BN85:BN87)</f>
        <v>4.2807825086306102E-2</v>
      </c>
      <c r="O28" s="10">
        <f>AVERAGE([1]Ichthyosauria!BO85:BO87)</f>
        <v>0.15532877924941127</v>
      </c>
      <c r="P28" s="10">
        <f>AVERAGE([1]Ichthyosauria!BP85:BP87)</f>
        <v>6.8860759493670889E-2</v>
      </c>
      <c r="Q28" s="10">
        <f>AVERAGE([1]Ichthyosauria!BQ85:BQ87)</f>
        <v>4.1758781502522074E-3</v>
      </c>
      <c r="R28" s="10">
        <f>AVERAGE([1]Ichthyosauria!BR85:BR87)</f>
        <v>0.58619384105390848</v>
      </c>
      <c r="S28" s="10">
        <f>AVERAGE([1]Ichthyosauria!BS85:BS87)</f>
        <v>8.9021665308822245E-2</v>
      </c>
      <c r="T28" s="10">
        <f>AVERAGE([1]Ichthyosauria!BT85:BT87)</f>
        <v>0.62880841585464142</v>
      </c>
      <c r="U28" s="10">
        <f>AVERAGE([1]Ichthyosauria!BU85:BU87)</f>
        <v>1.5322463245425102E-2</v>
      </c>
      <c r="V28" s="10">
        <f>AVERAGE([1]Ichthyosauria!BV85:BV87)</f>
        <v>9.2115596040080822E-2</v>
      </c>
      <c r="W28" s="10" t="s">
        <v>94</v>
      </c>
      <c r="X28" s="10">
        <f>AVERAGE([1]Ichthyosauria!BX85:BX87)</f>
        <v>7.3825751350482957E-2</v>
      </c>
      <c r="Y28" s="10">
        <f>AVERAGE([1]Ichthyosauria!BZ85:BZ87)</f>
        <v>2.3499999999999996</v>
      </c>
      <c r="Z28" s="10">
        <v>7.1</v>
      </c>
      <c r="AA28" s="10">
        <f>AVERAGE([1]Ichthyosauria!CC85:CC87)</f>
        <v>1.4038771431655024</v>
      </c>
      <c r="AB28" s="10">
        <v>0</v>
      </c>
      <c r="AC28" s="10">
        <v>0</v>
      </c>
      <c r="AD28" s="10">
        <v>0</v>
      </c>
      <c r="AE28" s="10">
        <v>0</v>
      </c>
      <c r="AF28" s="10">
        <f>AVERAGE([1]Ichthyosauria!CH85:CH87)</f>
        <v>0.75817503392130248</v>
      </c>
      <c r="AG28" s="10">
        <f>AVERAGE([1]Ichthyosauria!CI85:CI87)</f>
        <v>0.10386702849389416</v>
      </c>
      <c r="AH28" s="10">
        <f>AVERAGE([1]Ichthyosauria!CJ85:CJ87)</f>
        <v>0.31386410578540552</v>
      </c>
      <c r="AI28" s="10">
        <f>AVERAGE([1]Ichthyosauria!CK85:CK87)</f>
        <v>0.4260055788599536</v>
      </c>
      <c r="AJ28" s="10">
        <f>AVERAGE([1]Ichthyosauria!CL85:CL87)</f>
        <v>0.78069177475002216</v>
      </c>
      <c r="AK28" s="10">
        <f>AVERAGE([1]Ichthyosauria!CM85:CM87)</f>
        <v>0.11569785973743306</v>
      </c>
      <c r="AL28" s="10">
        <f>AVERAGE([1]Ichthyosauria!CN85:CN87)</f>
        <v>0.87485032054677547</v>
      </c>
      <c r="AM28" s="10">
        <f>AVERAGE([1]Ichthyosauria!CO85:CO87)</f>
        <v>0.73617380778251329</v>
      </c>
      <c r="AN28" s="10">
        <f>AVERAGE([1]Ichthyosauria!CP85:CP87)</f>
        <v>0.40441767068273093</v>
      </c>
      <c r="AO28" s="10">
        <f>AVERAGE([1]Ichthyosauria!CQ85:CQ87)</f>
        <v>0.31503833253473884</v>
      </c>
      <c r="AP28" s="10" t="s">
        <v>94</v>
      </c>
      <c r="AQ28" s="10">
        <f>AVERAGE([1]Ichthyosauria!CS85:CS87)</f>
        <v>0.35994860499265785</v>
      </c>
    </row>
    <row r="29" spans="1:43" x14ac:dyDescent="0.2">
      <c r="A29" s="43" t="s">
        <v>203</v>
      </c>
      <c r="B29" s="44" t="s">
        <v>182</v>
      </c>
      <c r="C29" s="10" t="s">
        <v>371</v>
      </c>
      <c r="D29" s="10" t="s">
        <v>272</v>
      </c>
      <c r="E29" s="10" t="s">
        <v>275</v>
      </c>
      <c r="F29" s="10">
        <v>201.3</v>
      </c>
      <c r="G29" s="10">
        <v>199.3</v>
      </c>
      <c r="H29" s="10">
        <f>AVERAGE([1]Ichthyosauria!BF88:BF89)</f>
        <v>0.64017021605636693</v>
      </c>
      <c r="I29" s="10">
        <f>AVERAGE([1]Ichthyosauria!BG88:BG89)</f>
        <v>0.15379279389562164</v>
      </c>
      <c r="J29" s="11">
        <f>AVERAGE([1]Ichthyosauria!BH88:BH89)</f>
        <v>0</v>
      </c>
      <c r="K29" s="27">
        <f>AVERAGE([1]Ichthyosauria!BI88:BI89)</f>
        <v>4.2759999216132001E-2</v>
      </c>
      <c r="L29" s="10" t="s">
        <v>94</v>
      </c>
      <c r="M29" s="10">
        <f>AVERAGE([1]Ichthyosauria!BM88:BM89)</f>
        <v>0.54930735701332833</v>
      </c>
      <c r="N29" s="10">
        <f>AVERAGE([1]Ichthyosauria!BN88:BN89)</f>
        <v>4.6698951542732091E-2</v>
      </c>
      <c r="O29" s="10">
        <f>AVERAGE([1]Ichthyosauria!BO88:BO89)</f>
        <v>0.10211110967863715</v>
      </c>
      <c r="P29" s="10">
        <f>AVERAGE([1]Ichthyosauria!BP88:BP89)</f>
        <v>5.1449008046607465E-2</v>
      </c>
      <c r="Q29" s="10">
        <f>AVERAGE([1]Ichthyosauria!BQ88:BQ89)</f>
        <v>4.373879773008512E-3</v>
      </c>
      <c r="R29" s="10">
        <f>AVERAGE([1]Ichthyosauria!BR88:BR89)</f>
        <v>0.52385465656402697</v>
      </c>
      <c r="S29" s="10">
        <f>AVERAGE([1]Ichthyosauria!BS88:BS89)</f>
        <v>8.3802256790713098E-2</v>
      </c>
      <c r="T29" s="10">
        <f>AVERAGE([1]Ichthyosauria!BT88:BT89)</f>
        <v>0.55020814524173689</v>
      </c>
      <c r="U29" s="10" t="s">
        <v>94</v>
      </c>
      <c r="V29" s="10">
        <f>AVERAGE([1]Ichthyosauria!BV88:BV89)</f>
        <v>6.8479031115119507E-2</v>
      </c>
      <c r="W29" s="10">
        <f>AVERAGE([1]Ichthyosauria!BW88:BW89)</f>
        <v>2.4411949281787505E-2</v>
      </c>
      <c r="X29" s="10">
        <f>AVERAGE([1]Ichthyosauria!BX88:BX89)</f>
        <v>0.14137326341248557</v>
      </c>
      <c r="Y29" s="13">
        <f>AVERAGE([1]Ichthyosauria!BZ88:BZ89)</f>
        <v>1.77</v>
      </c>
      <c r="Z29" s="13">
        <f>AVERAGE([1]Ichthyosauria!BY88:BY89)</f>
        <v>9.2259999999999991</v>
      </c>
      <c r="AA29" s="13">
        <f>AVERAGE([1]Ichthyosauria!CC88:CC89)</f>
        <v>0.92268041237113407</v>
      </c>
      <c r="AB29" s="10">
        <v>0</v>
      </c>
      <c r="AC29" s="10">
        <v>0</v>
      </c>
      <c r="AD29" s="10">
        <v>0</v>
      </c>
      <c r="AE29" s="10">
        <v>1</v>
      </c>
      <c r="AF29" s="10">
        <f>AVERAGE([1]Ichthyosauria!CH88:CH89)</f>
        <v>0.82506995280078366</v>
      </c>
      <c r="AG29" s="10">
        <f>AVERAGE([1]Ichthyosauria!CI88:CI89)</f>
        <v>7.2623078230879462E-2</v>
      </c>
      <c r="AH29" s="10">
        <f>AVERAGE([1]Ichthyosauria!CJ88:CJ89)</f>
        <v>0.40525579551319935</v>
      </c>
      <c r="AI29" s="10">
        <f>AVERAGE([1]Ichthyosauria!CK88:CK89)</f>
        <v>0.45288410469700258</v>
      </c>
      <c r="AJ29" s="10">
        <f>AVERAGE([1]Ichthyosauria!CL88:CL89)</f>
        <v>0.61168526981047744</v>
      </c>
      <c r="AK29" s="10">
        <f>AVERAGE([1]Ichthyosauria!CM88:CM89)</f>
        <v>0.19295805660228085</v>
      </c>
      <c r="AL29" s="10">
        <f>AVERAGE([1]Ichthyosauria!CN88:CN89)</f>
        <v>0.77034613418496922</v>
      </c>
      <c r="AM29" s="10">
        <f>AVERAGE([1]Ichthyosauria!CO88:CO89)</f>
        <v>0.58347894904257236</v>
      </c>
      <c r="AN29" s="10">
        <f>AVERAGE([1]Ichthyosauria!CP88:CP89)</f>
        <v>0.30570764054694421</v>
      </c>
      <c r="AO29" s="10">
        <f>AVERAGE([1]Ichthyosauria!CQ88:CQ89)</f>
        <v>0.24932809002700174</v>
      </c>
      <c r="AP29" s="10">
        <f>AVERAGE([1]Ichthyosauria!CR88:CR89)</f>
        <v>0.33541974137151054</v>
      </c>
      <c r="AQ29" s="10">
        <f>AVERAGE([1]Ichthyosauria!CS88:CS89)</f>
        <v>0.29963389735041357</v>
      </c>
    </row>
    <row r="30" spans="1:43" x14ac:dyDescent="0.2">
      <c r="A30" s="43" t="s">
        <v>278</v>
      </c>
      <c r="B30" s="44" t="s">
        <v>182</v>
      </c>
      <c r="C30" s="10" t="s">
        <v>371</v>
      </c>
      <c r="D30" s="10" t="s">
        <v>272</v>
      </c>
      <c r="E30" s="10" t="s">
        <v>275</v>
      </c>
      <c r="F30" s="10">
        <v>201.3</v>
      </c>
      <c r="G30" s="10">
        <v>190.8</v>
      </c>
      <c r="H30" s="10">
        <v>0.68544600938967137</v>
      </c>
      <c r="I30" s="10" t="s">
        <v>94</v>
      </c>
      <c r="J30" s="11">
        <f>AVERAGE([1]Ichthyosauria!BH89:BH90)</f>
        <v>0</v>
      </c>
      <c r="K30" s="10">
        <v>5.0269662921348317E-2</v>
      </c>
      <c r="L30" s="10" t="s">
        <v>94</v>
      </c>
      <c r="M30" s="10" t="s">
        <v>94</v>
      </c>
      <c r="N30" s="10">
        <v>5.2666666666666667E-2</v>
      </c>
      <c r="O30" s="10" t="s">
        <v>94</v>
      </c>
      <c r="P30" s="10">
        <v>5.2904761904761899E-2</v>
      </c>
      <c r="Q30" s="10" t="s">
        <v>94</v>
      </c>
      <c r="R30" s="10">
        <v>0.56312441314553985</v>
      </c>
      <c r="S30" s="10">
        <v>7.8802816901408446E-2</v>
      </c>
      <c r="T30" s="10">
        <v>0.58576691199999997</v>
      </c>
      <c r="U30" s="10">
        <f>AVERAGE([1]Ichthyosauria!BU90:BU91)</f>
        <v>6.6502347417840377E-2</v>
      </c>
      <c r="V30" s="10">
        <f>AVERAGE([1]Ichthyosauria!BV90:BV91)</f>
        <v>7.1361502347417838E-2</v>
      </c>
      <c r="W30" s="10" t="s">
        <v>94</v>
      </c>
      <c r="X30" s="10">
        <f>AVERAGE([1]Ichthyosauria!BX90:BX91)</f>
        <v>0.12056338028169014</v>
      </c>
      <c r="Y30" s="10">
        <f>AVERAGE([1]Ichthyosauria!BZ90:BZ91)</f>
        <v>1.8080000000000001</v>
      </c>
      <c r="Z30" s="10">
        <f>AVERAGE([1]Ichthyosauria!BY90:BY91)</f>
        <v>9.5879999999999992</v>
      </c>
      <c r="AA30" s="10">
        <f>AVERAGE([1]Ichthyosauria!CC90:CC91)</f>
        <v>1.1604938271604937</v>
      </c>
      <c r="AB30" s="10">
        <v>0</v>
      </c>
      <c r="AC30" s="10">
        <v>0</v>
      </c>
      <c r="AD30" s="10">
        <v>0</v>
      </c>
      <c r="AE30" s="10">
        <v>1</v>
      </c>
      <c r="AF30" s="10" t="s">
        <v>94</v>
      </c>
      <c r="AG30" s="10" t="s">
        <v>94</v>
      </c>
      <c r="AH30" s="10" t="s">
        <v>94</v>
      </c>
      <c r="AI30" s="10" t="s">
        <v>94</v>
      </c>
      <c r="AJ30" s="10" t="s">
        <v>94</v>
      </c>
      <c r="AK30" s="10" t="s">
        <v>94</v>
      </c>
      <c r="AL30" s="10">
        <f>AVERAGE([1]Ichthyosauria!CN90:CN91)</f>
        <v>0.78119092627599251</v>
      </c>
      <c r="AM30" s="10" t="s">
        <v>94</v>
      </c>
      <c r="AN30" s="10">
        <v>0.36665879017013231</v>
      </c>
      <c r="AO30" s="10" t="s">
        <v>94</v>
      </c>
      <c r="AP30" s="10">
        <f>AVERAGE([1]Ichthyosauria!CR90:CR91)</f>
        <v>0.32199005531035252</v>
      </c>
      <c r="AQ30" s="10" t="s">
        <v>94</v>
      </c>
    </row>
    <row r="31" spans="1:43" x14ac:dyDescent="0.2">
      <c r="A31" s="43" t="s">
        <v>279</v>
      </c>
      <c r="B31" s="44" t="s">
        <v>208</v>
      </c>
      <c r="C31" s="10" t="s">
        <v>371</v>
      </c>
      <c r="D31" s="10" t="s">
        <v>272</v>
      </c>
      <c r="E31" s="10" t="s">
        <v>273</v>
      </c>
      <c r="F31" s="10">
        <v>182.7</v>
      </c>
      <c r="G31" s="10">
        <v>174.1</v>
      </c>
      <c r="H31" s="10">
        <f>AVERAGE([1]Ichthyosauria!BF92:BF101)</f>
        <v>0.68447748188223989</v>
      </c>
      <c r="I31" s="10">
        <f>AVERAGE([1]Ichthyosauria!BG92:BG101)</f>
        <v>0.16355206270894135</v>
      </c>
      <c r="J31" s="11">
        <f>AVERAGE([1]Ichthyosauria!BH92:BH101)</f>
        <v>0</v>
      </c>
      <c r="K31" s="27">
        <f>AVERAGE([1]Ichthyosauria!BI92:BI101)</f>
        <v>3.308579504299524E-2</v>
      </c>
      <c r="L31" s="10">
        <f>AVERAGE([1]Ichthyosauria!BL92:BL101)</f>
        <v>0.40940216427177573</v>
      </c>
      <c r="M31" s="10">
        <f>AVERAGE([1]Ichthyosauria!BM92:BM101)</f>
        <v>0.50698923230730886</v>
      </c>
      <c r="N31" s="10">
        <f>AVERAGE([1]Ichthyosauria!BN92:BN101)</f>
        <v>3.6924228643970755E-2</v>
      </c>
      <c r="O31" s="10">
        <f>AVERAGE([1]Ichthyosauria!BO92:BO101)</f>
        <v>8.384288968870475E-2</v>
      </c>
      <c r="P31" s="10">
        <f>AVERAGE([1]Ichthyosauria!BP92:BP101)</f>
        <v>4.9683290832025793E-2</v>
      </c>
      <c r="Q31" s="10">
        <f>AVERAGE([1]Ichthyosauria!BQ92:BQ101)</f>
        <v>3.6964543347970673E-3</v>
      </c>
      <c r="R31" s="10">
        <f>AVERAGE([1]Ichthyosauria!BR92:BR101)</f>
        <v>0.56258300997621902</v>
      </c>
      <c r="S31" s="10">
        <f>AVERAGE([1]Ichthyosauria!BS92:BS101)</f>
        <v>8.8045336454926154E-2</v>
      </c>
      <c r="T31" s="10">
        <f>AVERAGE([1]Ichthyosauria!BT92:BT101)</f>
        <v>0.59787630290687477</v>
      </c>
      <c r="U31" s="10">
        <f>AVERAGE([1]Ichthyosauria!BU92:BU101)</f>
        <v>9.9887679103970103E-3</v>
      </c>
      <c r="V31" s="10">
        <f>AVERAGE([1]Ichthyosauria!BV92:BV101)</f>
        <v>7.5660519427818956E-2</v>
      </c>
      <c r="W31" s="10">
        <f>AVERAGE([1]Ichthyosauria!BW92:BW101)</f>
        <v>2.4860262567989577E-2</v>
      </c>
      <c r="X31" s="10">
        <f>AVERAGE([1]Ichthyosauria!BX92:BX101)</f>
        <v>9.8967753618569021E-2</v>
      </c>
      <c r="Y31" s="10">
        <f>AVERAGE([1]Ichthyosauria!BZ92:BZ101)</f>
        <v>2.3486000000000002</v>
      </c>
      <c r="Z31" s="10">
        <f>AVERAGE([1]Ichthyosauria!BY92:BY101)</f>
        <v>6.0897999999999994</v>
      </c>
      <c r="AA31" s="10">
        <f>AVERAGE([1]Ichthyosauria!CC92:CC101)</f>
        <v>0.98194794290512166</v>
      </c>
      <c r="AB31" s="10">
        <v>0</v>
      </c>
      <c r="AC31" s="10">
        <v>0</v>
      </c>
      <c r="AD31" s="10">
        <v>0</v>
      </c>
      <c r="AE31" s="10">
        <v>0</v>
      </c>
      <c r="AF31" s="10">
        <f>AVERAGE([1]Ichthyosauria!CH92:CH101)</f>
        <v>0.57502057232648407</v>
      </c>
      <c r="AG31" s="10">
        <f>AVERAGE([1]Ichthyosauria!CI92:CI101)</f>
        <v>7.4547028981998303E-2</v>
      </c>
      <c r="AH31" s="10">
        <f>AVERAGE([1]Ichthyosauria!CJ92:CJ101)</f>
        <v>0.3618875925795515</v>
      </c>
      <c r="AI31" s="10">
        <f>AVERAGE([1]Ichthyosauria!CK92:CK101)</f>
        <v>0.43296374275565463</v>
      </c>
      <c r="AJ31" s="10">
        <f>AVERAGE([1]Ichthyosauria!CL92:CL101)</f>
        <v>0.79306152518326223</v>
      </c>
      <c r="AK31" s="10">
        <f>AVERAGE([1]Ichthyosauria!CM92:CM101)</f>
        <v>0.18715784620311227</v>
      </c>
      <c r="AL31" s="10">
        <f>AVERAGE([1]Ichthyosauria!CN92:CN101)</f>
        <v>0.75776680769720806</v>
      </c>
      <c r="AM31" s="10">
        <f>AVERAGE([1]Ichthyosauria!CO92:CO101)</f>
        <v>0.54958009212826797</v>
      </c>
      <c r="AN31" s="10">
        <f>AVERAGE([1]Ichthyosauria!CP92:CP101)</f>
        <v>0.39309426314470108</v>
      </c>
      <c r="AO31" s="10">
        <f>AVERAGE([1]Ichthyosauria!CQ92:CQ101)</f>
        <v>0.25559912748564545</v>
      </c>
      <c r="AP31" s="10">
        <f>AVERAGE([1]Ichthyosauria!CR92:CR101)</f>
        <v>0.31339390304736925</v>
      </c>
      <c r="AQ31" s="10">
        <f>AVERAGE([1]Ichthyosauria!CS92:CS101)</f>
        <v>0.2940470777458763</v>
      </c>
    </row>
    <row r="32" spans="1:43" x14ac:dyDescent="0.2">
      <c r="A32" s="43" t="s">
        <v>219</v>
      </c>
      <c r="B32" s="44" t="s">
        <v>208</v>
      </c>
      <c r="C32" s="10" t="s">
        <v>371</v>
      </c>
      <c r="D32" s="10" t="s">
        <v>272</v>
      </c>
      <c r="E32" s="10" t="s">
        <v>273</v>
      </c>
      <c r="F32" s="10">
        <v>182.7</v>
      </c>
      <c r="G32" s="10">
        <v>174.1</v>
      </c>
      <c r="H32" s="10">
        <f>AVERAGE([1]Ichthyosauria!BF102:BF105)</f>
        <v>0.70184004943933709</v>
      </c>
      <c r="I32" s="10">
        <f>AVERAGE([1]Ichthyosauria!BG102:BG105)</f>
        <v>0.16538461150386624</v>
      </c>
      <c r="J32" s="11">
        <f>AVERAGE([1]Ichthyosauria!BH102:BH105)</f>
        <v>0</v>
      </c>
      <c r="K32" s="28">
        <f>AVERAGE([1]Ichthyosauria!BI102:BI105)</f>
        <v>2.8048485741981089E-2</v>
      </c>
      <c r="L32" s="10" t="s">
        <v>94</v>
      </c>
      <c r="M32" s="10">
        <f>AVERAGE([1]Ichthyosauria!BM102:BM105)</f>
        <v>0.56434980657940359</v>
      </c>
      <c r="N32" s="10">
        <f>AVERAGE([1]Ichthyosauria!BN102:BN105)</f>
        <v>4.511310672188016E-2</v>
      </c>
      <c r="O32" s="10">
        <f>AVERAGE([1]Ichthyosauria!BO102:BO105)</f>
        <v>0.10965035051131372</v>
      </c>
      <c r="P32" s="10">
        <f>AVERAGE([1]Ichthyosauria!BP102:BP105)</f>
        <v>4.2567582573681741E-2</v>
      </c>
      <c r="Q32" s="10">
        <f>AVERAGE([1]Ichthyosauria!BQ102:BQ105)</f>
        <v>5.3016312822129867E-3</v>
      </c>
      <c r="R32" s="10">
        <f>AVERAGE([1]Ichthyosauria!BR102:BR105)</f>
        <v>0.58981352611743298</v>
      </c>
      <c r="S32" s="10">
        <f>AVERAGE([1]Ichthyosauria!BS102:BS105)</f>
        <v>7.4951513894026781E-2</v>
      </c>
      <c r="T32" s="10">
        <f>AVERAGE([1]Ichthyosauria!BT102:BT105)</f>
        <v>0.57451138286818015</v>
      </c>
      <c r="U32" s="10">
        <f>AVERAGE([1]Ichthyosauria!BU102:BU105)</f>
        <v>3.8812103756519908E-3</v>
      </c>
      <c r="V32" s="10">
        <f>AVERAGE([1]Ichthyosauria!BV102:BV105)</f>
        <v>7.0124344236559846E-2</v>
      </c>
      <c r="W32" s="10">
        <f>AVERAGE([1]Ichthyosauria!BW102:BW105)</f>
        <v>2.4177035351571931E-2</v>
      </c>
      <c r="X32" s="10">
        <f>AVERAGE([1]Ichthyosauria!BX102:BX105)</f>
        <v>0.10858808481622916</v>
      </c>
      <c r="Y32" s="10">
        <f>AVERAGE([1]Ichthyosauria!BZ102:BZ105)</f>
        <v>1.9221666666666668</v>
      </c>
      <c r="Z32" s="10">
        <f>AVERAGE([1]Ichthyosauria!BY102:BY105)</f>
        <v>7.5719999999999992</v>
      </c>
      <c r="AA32" s="10">
        <f>AVERAGE([1]Ichthyosauria!CC102:CC105)</f>
        <v>1.0948172456967209</v>
      </c>
      <c r="AB32" s="10">
        <v>0</v>
      </c>
      <c r="AC32" s="10">
        <v>0</v>
      </c>
      <c r="AD32" s="10">
        <v>0</v>
      </c>
      <c r="AE32" s="10">
        <v>0</v>
      </c>
      <c r="AF32" s="10">
        <f>AVERAGE([1]Ichthyosauria!CH102:CH105)</f>
        <v>0.62515648430364235</v>
      </c>
      <c r="AG32" s="10">
        <f>AVERAGE([1]Ichthyosauria!CI102:CI105)</f>
        <v>7.2612611369755248E-2</v>
      </c>
      <c r="AH32" s="10">
        <f>AVERAGE([1]Ichthyosauria!CJ102:CJ105)</f>
        <v>0.34519106328447824</v>
      </c>
      <c r="AI32" s="10">
        <f>AVERAGE([1]Ichthyosauria!CK102:CK105)</f>
        <v>0.4477516929160642</v>
      </c>
      <c r="AJ32" s="10">
        <f>AVERAGE([1]Ichthyosauria!CL102:CL105)</f>
        <v>0.7080992134260784</v>
      </c>
      <c r="AK32" s="10">
        <f>AVERAGE([1]Ichthyosauria!CM102:CM105)</f>
        <v>0.14782471077125223</v>
      </c>
      <c r="AL32" s="10">
        <f>AVERAGE([1]Ichthyosauria!CN102:CN105)</f>
        <v>0.80054712111057569</v>
      </c>
      <c r="AM32" s="10">
        <f>AVERAGE([1]Ichthyosauria!CO102:CO105)</f>
        <v>0.63271000005529032</v>
      </c>
      <c r="AN32" s="10">
        <f>AVERAGE([1]Ichthyosauria!CP102:CP105)</f>
        <v>0.37961825472335942</v>
      </c>
      <c r="AO32" s="10">
        <f>AVERAGE([1]Ichthyosauria!CQ102:CQ105)</f>
        <v>0.29642412106523053</v>
      </c>
      <c r="AP32" s="10">
        <f>AVERAGE([1]Ichthyosauria!CR102:CR105)</f>
        <v>0.29938859419118091</v>
      </c>
      <c r="AQ32" s="10">
        <f>AVERAGE([1]Ichthyosauria!CS102:CS105)</f>
        <v>0.24271101143263496</v>
      </c>
    </row>
    <row r="33" spans="1:43" x14ac:dyDescent="0.2">
      <c r="A33" s="43" t="s">
        <v>280</v>
      </c>
      <c r="B33" s="44" t="s">
        <v>208</v>
      </c>
      <c r="C33" s="10" t="s">
        <v>371</v>
      </c>
      <c r="D33" s="10" t="s">
        <v>272</v>
      </c>
      <c r="E33" s="10" t="s">
        <v>273</v>
      </c>
      <c r="F33" s="10">
        <v>182.7</v>
      </c>
      <c r="G33" s="10">
        <v>174.1</v>
      </c>
      <c r="H33" s="10">
        <f>AVERAGE([1]Ichthyosauria!BF106:BF108)</f>
        <v>0.69278409945110753</v>
      </c>
      <c r="I33" s="10">
        <f>AVERAGE([1]Ichthyosauria!BG106:BG108)</f>
        <v>0.19798738892741374</v>
      </c>
      <c r="J33" s="11">
        <f>AVERAGE([1]Ichthyosauria!BH106:BH108)</f>
        <v>0</v>
      </c>
      <c r="K33" s="28">
        <f>AVERAGE([1]Ichthyosauria!BI106:BI108)</f>
        <v>2.8955412256850832E-2</v>
      </c>
      <c r="L33" s="10">
        <f>AVERAGE([1]Ichthyosauria!BL106:BL108)</f>
        <v>0.45550838120142795</v>
      </c>
      <c r="M33" s="10">
        <f>AVERAGE([1]Ichthyosauria!BM106:BM108)</f>
        <v>0.51440042571984312</v>
      </c>
      <c r="N33" s="10">
        <f>AVERAGE([1]Ichthyosauria!BN106:BN108)</f>
        <v>4.4627546415385903E-2</v>
      </c>
      <c r="O33" s="10">
        <f>AVERAGE([1]Ichthyosauria!BO106:BO108)</f>
        <v>0.10280010930995982</v>
      </c>
      <c r="P33" s="10">
        <f>AVERAGE([1]Ichthyosauria!BP106:BP108)</f>
        <v>6.6782709694302583E-2</v>
      </c>
      <c r="Q33" s="10">
        <f>AVERAGE([1]Ichthyosauria!BQ106:BQ108)</f>
        <v>4.2390237245339265E-3</v>
      </c>
      <c r="R33" s="10">
        <f>AVERAGE([1]Ichthyosauria!BR106:BR108)</f>
        <v>0.56695674273331254</v>
      </c>
      <c r="S33" s="10">
        <f>AVERAGE([1]Ichthyosauria!BS106:BS108)</f>
        <v>8.1615622429481963E-2</v>
      </c>
      <c r="T33" s="10">
        <f>AVERAGE([1]Ichthyosauria!BT106:BT108)</f>
        <v>0.57876393369358703</v>
      </c>
      <c r="U33" s="10">
        <f>AVERAGE([1]Ichthyosauria!BU106:BU108)</f>
        <v>-3.1334161170152718E-2</v>
      </c>
      <c r="V33" s="10">
        <f>AVERAGE([1]Ichthyosauria!BV106:BV108)</f>
        <v>5.7931365033666256E-2</v>
      </c>
      <c r="W33" s="10">
        <f>AVERAGE([1]Ichthyosauria!BW106:BW108)</f>
        <v>2.4899611346739986E-2</v>
      </c>
      <c r="X33" s="10">
        <f>AVERAGE([1]Ichthyosauria!BX106:BX108)</f>
        <v>0.11357501542565825</v>
      </c>
      <c r="Y33" s="10">
        <f>AVERAGE([1]Ichthyosauria!BZ106:BZ108)</f>
        <v>1.978</v>
      </c>
      <c r="Z33" s="10">
        <f>AVERAGE([1]Ichthyosauria!BY106:BY108)</f>
        <v>8.3706666666666667</v>
      </c>
      <c r="AA33" s="10">
        <f>AVERAGE([1]Ichthyosauria!CC106:CC108)</f>
        <v>0.9816643159379409</v>
      </c>
      <c r="AB33" s="10">
        <v>0</v>
      </c>
      <c r="AC33" s="10">
        <v>0</v>
      </c>
      <c r="AD33" s="10">
        <v>0</v>
      </c>
      <c r="AE33" s="10">
        <v>0</v>
      </c>
      <c r="AF33" s="10">
        <f>AVERAGE([1]Ichthyosauria!CH106:CH108)</f>
        <v>0.61759013922203554</v>
      </c>
      <c r="AG33" s="10">
        <f>AVERAGE([1]Ichthyosauria!CI106:CI108)</f>
        <v>8.1130221306979292E-2</v>
      </c>
      <c r="AH33" s="10">
        <f>AVERAGE([1]Ichthyosauria!CJ106:CJ108)</f>
        <v>0.35101774715672879</v>
      </c>
      <c r="AI33" s="10">
        <f>AVERAGE([1]Ichthyosauria!CK106:CK108)</f>
        <v>0.47177289016019436</v>
      </c>
      <c r="AJ33" s="10">
        <f>AVERAGE([1]Ichthyosauria!CL106:CL108)</f>
        <v>0.6998903942317497</v>
      </c>
      <c r="AK33" s="10">
        <f>AVERAGE([1]Ichthyosauria!CM106:CM108)</f>
        <v>0.20691059761414277</v>
      </c>
      <c r="AL33" s="10">
        <f>AVERAGE([1]Ichthyosauria!CN106:CN108)</f>
        <v>0.74607268350174927</v>
      </c>
      <c r="AM33" s="10">
        <f>AVERAGE([1]Ichthyosauria!CO106:CO108)</f>
        <v>0.61255968901488467</v>
      </c>
      <c r="AN33" s="10">
        <f>AVERAGE([1]Ichthyosauria!CP106:CP108)</f>
        <v>0.3361813841705909</v>
      </c>
      <c r="AO33" s="10">
        <f>AVERAGE([1]Ichthyosauria!CQ106:CQ108)</f>
        <v>0.28739061222681195</v>
      </c>
      <c r="AP33" s="10">
        <f>AVERAGE([1]Ichthyosauria!CR106:CR108)</f>
        <v>0.24190995705917082</v>
      </c>
      <c r="AQ33" s="10">
        <f>AVERAGE([1]Ichthyosauria!CS106:CS108)</f>
        <v>0.24310982133591033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CB5F-CE2C-AF41-8649-C0A88BB7B733}">
  <dimension ref="A1:D33"/>
  <sheetViews>
    <sheetView zoomScale="89" workbookViewId="0">
      <selection activeCell="B33" sqref="A2:B33"/>
    </sheetView>
  </sheetViews>
  <sheetFormatPr baseColWidth="10" defaultRowHeight="16" x14ac:dyDescent="0.2"/>
  <cols>
    <col min="1" max="1" width="38.1640625" customWidth="1"/>
    <col min="2" max="2" width="39.83203125" customWidth="1"/>
    <col min="3" max="3" width="25.83203125" style="31" customWidth="1"/>
    <col min="4" max="4" width="21.1640625" style="29" customWidth="1"/>
  </cols>
  <sheetData>
    <row r="1" spans="1:4" ht="17" x14ac:dyDescent="0.2">
      <c r="A1" s="22" t="s">
        <v>253</v>
      </c>
      <c r="B1" s="22" t="s">
        <v>254</v>
      </c>
      <c r="C1" s="30" t="s">
        <v>282</v>
      </c>
      <c r="D1" s="30" t="s">
        <v>283</v>
      </c>
    </row>
    <row r="2" spans="1:4" ht="17" x14ac:dyDescent="0.2">
      <c r="A2" s="40" t="s">
        <v>97</v>
      </c>
      <c r="B2" s="41" t="s">
        <v>93</v>
      </c>
      <c r="C2" s="31">
        <f>AVERAGE([1]Ichthyosauria!F13:F20)</f>
        <v>171.52250000000004</v>
      </c>
      <c r="D2" s="10">
        <f>AVERAGE([1]Ichthyosauria!AT13:AT20)</f>
        <v>24.2</v>
      </c>
    </row>
    <row r="3" spans="1:4" ht="17" x14ac:dyDescent="0.2">
      <c r="A3" s="40" t="s">
        <v>107</v>
      </c>
      <c r="B3" s="41" t="s">
        <v>93</v>
      </c>
      <c r="C3" s="31">
        <f>AVERAGE([1]Ichthyosauria!F21:F24)</f>
        <v>204.77</v>
      </c>
      <c r="D3" s="10">
        <f>AVERAGE([1]Ichthyosauria!AT21:AT24)</f>
        <v>35.53</v>
      </c>
    </row>
    <row r="4" spans="1:4" ht="17" x14ac:dyDescent="0.2">
      <c r="A4" s="40" t="s">
        <v>112</v>
      </c>
      <c r="B4" s="41" t="s">
        <v>93</v>
      </c>
      <c r="C4" s="9">
        <v>177.33</v>
      </c>
      <c r="D4" s="9">
        <v>25.4</v>
      </c>
    </row>
    <row r="5" spans="1:4" ht="17" x14ac:dyDescent="0.2">
      <c r="A5" s="40" t="s">
        <v>115</v>
      </c>
      <c r="B5" s="41" t="s">
        <v>114</v>
      </c>
      <c r="C5" s="9">
        <v>650</v>
      </c>
      <c r="D5" s="9">
        <v>117</v>
      </c>
    </row>
    <row r="6" spans="1:4" ht="17" x14ac:dyDescent="0.2">
      <c r="A6" s="40" t="s">
        <v>117</v>
      </c>
      <c r="B6" s="41" t="s">
        <v>114</v>
      </c>
      <c r="C6" s="9">
        <v>1882.11</v>
      </c>
      <c r="D6" s="9">
        <v>453</v>
      </c>
    </row>
    <row r="7" spans="1:4" ht="17" x14ac:dyDescent="0.2">
      <c r="A7" s="40" t="s">
        <v>119</v>
      </c>
      <c r="B7" s="41" t="s">
        <v>114</v>
      </c>
      <c r="C7" s="31">
        <f>AVERAGE([1]Ichthyosauria!F28:F29)</f>
        <v>1157.7849999999999</v>
      </c>
      <c r="D7" s="9">
        <v>325</v>
      </c>
    </row>
    <row r="8" spans="1:4" ht="17" x14ac:dyDescent="0.2">
      <c r="A8" s="40" t="s">
        <v>123</v>
      </c>
      <c r="B8" s="41" t="s">
        <v>122</v>
      </c>
      <c r="C8" s="31">
        <f>AVERAGE([1]Ichthyosauria!F30:F31)</f>
        <v>467.33500000000004</v>
      </c>
      <c r="D8" s="10">
        <f>AVERAGE([1]Ichthyosauria!AT30:AT31)</f>
        <v>68.259999999999991</v>
      </c>
    </row>
    <row r="9" spans="1:4" ht="17" x14ac:dyDescent="0.2">
      <c r="A9" s="40" t="s">
        <v>126</v>
      </c>
      <c r="B9" s="41" t="s">
        <v>122</v>
      </c>
      <c r="C9" s="31">
        <v>456.8</v>
      </c>
      <c r="D9" s="9">
        <v>63.7</v>
      </c>
    </row>
    <row r="10" spans="1:4" ht="17" x14ac:dyDescent="0.2">
      <c r="A10" s="40" t="s">
        <v>129</v>
      </c>
      <c r="B10" s="41" t="s">
        <v>122</v>
      </c>
      <c r="C10" s="9">
        <v>755</v>
      </c>
      <c r="D10" s="10">
        <f>AVERAGE([1]Ichthyosauria!AT33:AT34)</f>
        <v>162.26</v>
      </c>
    </row>
    <row r="11" spans="1:4" ht="17" x14ac:dyDescent="0.2">
      <c r="A11" s="40" t="s">
        <v>134</v>
      </c>
      <c r="B11" s="41" t="s">
        <v>122</v>
      </c>
      <c r="C11" s="31">
        <f>AVERAGE([1]Ichthyosauria!F36:F40)</f>
        <v>868.28750000000002</v>
      </c>
      <c r="D11" s="10">
        <f>AVERAGE([1]Ichthyosauria!AT36:AT40)</f>
        <v>138.96</v>
      </c>
    </row>
    <row r="12" spans="1:4" ht="17" x14ac:dyDescent="0.2">
      <c r="A12" s="40" t="s">
        <v>139</v>
      </c>
      <c r="B12" s="41" t="s">
        <v>122</v>
      </c>
      <c r="C12" s="9">
        <v>708.39</v>
      </c>
      <c r="D12" s="10" t="s">
        <v>94</v>
      </c>
    </row>
    <row r="13" spans="1:4" ht="17" x14ac:dyDescent="0.2">
      <c r="A13" s="40" t="s">
        <v>142</v>
      </c>
      <c r="B13" s="41" t="s">
        <v>141</v>
      </c>
      <c r="C13" s="31">
        <f>AVERAGE([1]Ichthyosauria!F42:F45)</f>
        <v>217.72224999999997</v>
      </c>
      <c r="D13" s="10">
        <f>AVERAGE([1]Ichthyosauria!AT42:AT45)</f>
        <v>63.8</v>
      </c>
    </row>
    <row r="14" spans="1:4" ht="17" x14ac:dyDescent="0.2">
      <c r="A14" s="40" t="s">
        <v>150</v>
      </c>
      <c r="B14" s="41" t="s">
        <v>370</v>
      </c>
      <c r="C14" s="31">
        <f>AVERAGE([1]Ichthyosauria!F47:F48)</f>
        <v>462.24149999999997</v>
      </c>
      <c r="D14" s="10" t="s">
        <v>94</v>
      </c>
    </row>
    <row r="15" spans="1:4" x14ac:dyDescent="0.2">
      <c r="A15" s="43" t="s">
        <v>154</v>
      </c>
      <c r="B15" s="44" t="s">
        <v>153</v>
      </c>
      <c r="C15" s="31">
        <f>AVERAGE([1]Ichthyosauria!F49:F56)</f>
        <v>1294.6587500000001</v>
      </c>
      <c r="D15" s="31">
        <f>AVERAGE([1]Ichthyosauria!AT49:AT56)</f>
        <v>149.35500000000002</v>
      </c>
    </row>
    <row r="16" spans="1:4" x14ac:dyDescent="0.2">
      <c r="A16" s="43" t="s">
        <v>274</v>
      </c>
      <c r="B16" s="44" t="s">
        <v>153</v>
      </c>
      <c r="C16" s="31">
        <f>AVERAGE([1]Ichthyosauria!F57:F58)</f>
        <v>1026.915</v>
      </c>
      <c r="D16" s="31">
        <f>AVERAGE([1]Ichthyosauria!AT57:AT58)</f>
        <v>110.81</v>
      </c>
    </row>
    <row r="17" spans="1:4" x14ac:dyDescent="0.2">
      <c r="A17" s="43" t="s">
        <v>167</v>
      </c>
      <c r="B17" s="44" t="s">
        <v>153</v>
      </c>
      <c r="C17" s="13">
        <v>310.85000000000002</v>
      </c>
      <c r="D17" s="13">
        <v>72.430000000000007</v>
      </c>
    </row>
    <row r="18" spans="1:4" x14ac:dyDescent="0.2">
      <c r="A18" s="43" t="s">
        <v>169</v>
      </c>
      <c r="B18" s="44" t="s">
        <v>153</v>
      </c>
      <c r="C18" s="31">
        <f>AVERAGE([1]Ichthyosauria!F60:F66)</f>
        <v>609.28199999999993</v>
      </c>
      <c r="D18" s="31">
        <f>AVERAGE([1]Ichthyosauria!AT60:AT66)</f>
        <v>105.76974999999999</v>
      </c>
    </row>
    <row r="19" spans="1:4" x14ac:dyDescent="0.2">
      <c r="A19" s="43" t="s">
        <v>178</v>
      </c>
      <c r="B19" s="43" t="s">
        <v>177</v>
      </c>
      <c r="C19" s="31">
        <f>AVERAGE([1]Ichthyosauria!F67:F70)</f>
        <v>477.40000000000003</v>
      </c>
      <c r="D19" s="31">
        <f>AVERAGE([1]Ichthyosauria!AT67:AT70)</f>
        <v>64.48</v>
      </c>
    </row>
    <row r="20" spans="1:4" x14ac:dyDescent="0.2">
      <c r="A20" s="43" t="s">
        <v>183</v>
      </c>
      <c r="B20" s="44" t="s">
        <v>182</v>
      </c>
      <c r="C20" s="13">
        <v>274.33999999999997</v>
      </c>
      <c r="D20" s="13">
        <v>28.1</v>
      </c>
    </row>
    <row r="21" spans="1:4" x14ac:dyDescent="0.2">
      <c r="A21" s="43" t="s">
        <v>185</v>
      </c>
      <c r="B21" s="44" t="s">
        <v>182</v>
      </c>
      <c r="C21" s="31">
        <f>AVERAGE([1]Ichthyosauria!F73:F76)</f>
        <v>208.39</v>
      </c>
      <c r="D21" s="31">
        <f>AVERAGE([1]Ichthyosauria!AT73:AT76)</f>
        <v>40.349999999999994</v>
      </c>
    </row>
    <row r="22" spans="1:4" x14ac:dyDescent="0.2">
      <c r="A22" s="43" t="s">
        <v>191</v>
      </c>
      <c r="B22" s="44" t="s">
        <v>182</v>
      </c>
      <c r="C22" s="31">
        <f>AVERAGE([1]Ichthyosauria!F77:F83)</f>
        <v>366.71966666666663</v>
      </c>
      <c r="D22" s="31">
        <f>AVERAGE([1]Ichthyosauria!AT77:AT83)</f>
        <v>60.435000000000002</v>
      </c>
    </row>
    <row r="23" spans="1:4" x14ac:dyDescent="0.2">
      <c r="A23" s="43" t="s">
        <v>199</v>
      </c>
      <c r="B23" s="44" t="s">
        <v>182</v>
      </c>
      <c r="C23" s="31">
        <f>AVERAGE([1]Ichthyosauria!F85:F87)</f>
        <v>229.85000000000002</v>
      </c>
      <c r="D23" s="31">
        <f>AVERAGE([1]Ichthyosauria!AT85:AT87)</f>
        <v>25.5855</v>
      </c>
    </row>
    <row r="24" spans="1:4" x14ac:dyDescent="0.2">
      <c r="A24" s="43" t="s">
        <v>203</v>
      </c>
      <c r="B24" s="44" t="s">
        <v>182</v>
      </c>
      <c r="C24" s="31">
        <f>AVERAGE([1]Ichthyosauria!F88:F89)</f>
        <v>555.53</v>
      </c>
      <c r="D24" s="31">
        <f>AVERAGE([1]Ichthyosauria!AT88:AT89)</f>
        <v>105.72999999999999</v>
      </c>
    </row>
    <row r="25" spans="1:4" x14ac:dyDescent="0.2">
      <c r="A25" s="43" t="s">
        <v>278</v>
      </c>
      <c r="B25" s="44" t="s">
        <v>182</v>
      </c>
      <c r="C25" s="13">
        <v>433.75</v>
      </c>
      <c r="D25" s="10" t="s">
        <v>94</v>
      </c>
    </row>
    <row r="26" spans="1:4" x14ac:dyDescent="0.2">
      <c r="A26" s="43" t="s">
        <v>209</v>
      </c>
      <c r="B26" s="44" t="s">
        <v>208</v>
      </c>
      <c r="C26" s="13">
        <f>AVERAGE([1]Ichthyosauria!F92:F101)</f>
        <v>479.8</v>
      </c>
      <c r="D26" s="13">
        <f>AVERAGE([1]Ichthyosauria!AT92:AT101)</f>
        <v>88.348888888888894</v>
      </c>
    </row>
    <row r="27" spans="1:4" x14ac:dyDescent="0.2">
      <c r="A27" s="43" t="s">
        <v>219</v>
      </c>
      <c r="B27" s="44" t="s">
        <v>208</v>
      </c>
      <c r="C27" s="31">
        <f>AVERAGE([1]Ichthyosauria!F102:F105)</f>
        <v>556.32999999999993</v>
      </c>
      <c r="D27" s="31">
        <f>AVERAGE([1]Ichthyosauria!AT102:AT105)</f>
        <v>82.302500000000009</v>
      </c>
    </row>
    <row r="28" spans="1:4" x14ac:dyDescent="0.2">
      <c r="A28" s="43" t="s">
        <v>225</v>
      </c>
      <c r="B28" s="44" t="s">
        <v>208</v>
      </c>
      <c r="C28" s="31">
        <f>AVERAGE([1]Ichthyosauria!F106:F108)</f>
        <v>649.72433333333322</v>
      </c>
      <c r="D28" s="31">
        <f>AVERAGE([1]Ichthyosauria!AT106:AT108)</f>
        <v>133.96666666666667</v>
      </c>
    </row>
    <row r="29" spans="1:4" x14ac:dyDescent="0.2">
      <c r="A29" s="43" t="s">
        <v>230</v>
      </c>
      <c r="B29" s="43" t="s">
        <v>229</v>
      </c>
      <c r="C29" s="31">
        <f>AVERAGE([1]Ichthyosauria!F109, F114)</f>
        <v>841.73</v>
      </c>
      <c r="D29" s="31">
        <f>AVERAGE([1]Ichthyosauria!AT109, AS114)</f>
        <v>129.01</v>
      </c>
    </row>
    <row r="30" spans="1:4" x14ac:dyDescent="0.2">
      <c r="A30" s="43" t="s">
        <v>234</v>
      </c>
      <c r="B30" s="43" t="s">
        <v>233</v>
      </c>
      <c r="C30" s="13">
        <v>1064.8599999999999</v>
      </c>
      <c r="D30" s="10" t="s">
        <v>94</v>
      </c>
    </row>
    <row r="31" spans="1:4" x14ac:dyDescent="0.2">
      <c r="A31" s="43" t="s">
        <v>236</v>
      </c>
      <c r="B31" s="43" t="s">
        <v>233</v>
      </c>
      <c r="C31" s="31">
        <f>AVERAGE([1]Ichthyosauria!F113:F116)</f>
        <v>1363.4696666666666</v>
      </c>
      <c r="D31" s="31">
        <f>AVERAGE([1]Ichthyosauria!AT113:AT116)</f>
        <v>175.8</v>
      </c>
    </row>
    <row r="32" spans="1:4" x14ac:dyDescent="0.2">
      <c r="A32" s="45" t="s">
        <v>242</v>
      </c>
      <c r="B32" s="43" t="s">
        <v>233</v>
      </c>
      <c r="C32" s="31">
        <f>AVERAGE([1]Ichthyosauria!F117:F118)</f>
        <v>690.59500000000003</v>
      </c>
      <c r="D32" s="10" t="s">
        <v>94</v>
      </c>
    </row>
    <row r="33" spans="1:4" x14ac:dyDescent="0.2">
      <c r="A33" s="43" t="s">
        <v>245</v>
      </c>
      <c r="B33" s="43" t="s">
        <v>233</v>
      </c>
      <c r="C33" s="31">
        <f>AVERAGE([1]Ichthyosauria!F119:F125)</f>
        <v>1287.7549999999999</v>
      </c>
      <c r="D33" s="31">
        <f>AVERAGE([1]Ichthyosauria!AT119:AT125)</f>
        <v>189.45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EB5E-647C-8641-86E2-7841BE34651F}">
  <dimension ref="A1:L47"/>
  <sheetViews>
    <sheetView zoomScale="89" workbookViewId="0">
      <selection activeCell="C8" sqref="C8:C12"/>
    </sheetView>
  </sheetViews>
  <sheetFormatPr baseColWidth="10" defaultRowHeight="16" x14ac:dyDescent="0.2"/>
  <cols>
    <col min="1" max="1" width="43.5" customWidth="1"/>
    <col min="2" max="2" width="35.1640625" customWidth="1"/>
    <col min="3" max="3" width="35.83203125" customWidth="1"/>
    <col min="4" max="4" width="29" customWidth="1"/>
    <col min="7" max="7" width="14.1640625" customWidth="1"/>
    <col min="8" max="8" width="15.33203125" customWidth="1"/>
  </cols>
  <sheetData>
    <row r="1" spans="1:12" ht="17" x14ac:dyDescent="0.2">
      <c r="A1" s="22" t="s">
        <v>253</v>
      </c>
      <c r="B1" s="22" t="s">
        <v>254</v>
      </c>
      <c r="C1" s="22" t="s">
        <v>300</v>
      </c>
      <c r="D1" s="22" t="s">
        <v>255</v>
      </c>
      <c r="E1" s="22" t="s">
        <v>257</v>
      </c>
      <c r="F1" s="22" t="s">
        <v>258</v>
      </c>
      <c r="G1" s="6" t="s">
        <v>89</v>
      </c>
      <c r="H1" s="6" t="s">
        <v>90</v>
      </c>
    </row>
    <row r="2" spans="1:12" ht="17" x14ac:dyDescent="0.2">
      <c r="A2" s="40" t="s">
        <v>97</v>
      </c>
      <c r="B2" s="41" t="s">
        <v>93</v>
      </c>
      <c r="C2" s="10" t="s">
        <v>2856</v>
      </c>
      <c r="D2" s="10" t="s">
        <v>266</v>
      </c>
      <c r="E2" s="10">
        <v>247.2</v>
      </c>
      <c r="F2" s="10">
        <v>242</v>
      </c>
      <c r="G2" s="10">
        <v>0.68146883995084329</v>
      </c>
      <c r="H2" s="10">
        <v>0.80498605339898266</v>
      </c>
    </row>
    <row r="3" spans="1:12" ht="17" x14ac:dyDescent="0.2">
      <c r="A3" s="40" t="s">
        <v>284</v>
      </c>
      <c r="B3" s="41" t="s">
        <v>93</v>
      </c>
      <c r="C3" s="10" t="s">
        <v>2856</v>
      </c>
      <c r="D3" s="10" t="s">
        <v>266</v>
      </c>
      <c r="E3" s="10">
        <v>247.2</v>
      </c>
      <c r="F3" s="10">
        <v>242</v>
      </c>
      <c r="G3" s="10">
        <v>0.69170731707317068</v>
      </c>
      <c r="H3" s="10" t="s">
        <v>94</v>
      </c>
    </row>
    <row r="4" spans="1:12" ht="17" x14ac:dyDescent="0.2">
      <c r="A4" s="40" t="s">
        <v>107</v>
      </c>
      <c r="B4" s="41" t="s">
        <v>93</v>
      </c>
      <c r="C4" s="10" t="s">
        <v>2856</v>
      </c>
      <c r="D4" s="10" t="s">
        <v>266</v>
      </c>
      <c r="E4" s="10">
        <v>247.2</v>
      </c>
      <c r="F4" s="10">
        <v>242</v>
      </c>
      <c r="G4" s="10">
        <v>0.63423812138661773</v>
      </c>
      <c r="H4" s="10">
        <v>0.72650568592057763</v>
      </c>
    </row>
    <row r="5" spans="1:12" ht="17" x14ac:dyDescent="0.2">
      <c r="A5" s="40" t="s">
        <v>285</v>
      </c>
      <c r="B5" s="41" t="s">
        <v>93</v>
      </c>
      <c r="C5" s="10" t="s">
        <v>2856</v>
      </c>
      <c r="D5" s="10" t="s">
        <v>266</v>
      </c>
      <c r="E5" s="10">
        <v>247.2</v>
      </c>
      <c r="F5" s="10">
        <v>242</v>
      </c>
      <c r="G5" s="10">
        <v>0.84729064039408863</v>
      </c>
      <c r="H5" s="10">
        <v>0.75912408759124095</v>
      </c>
    </row>
    <row r="6" spans="1:12" s="32" customFormat="1" ht="17" x14ac:dyDescent="0.2">
      <c r="A6" s="40" t="s">
        <v>286</v>
      </c>
      <c r="B6" s="41" t="s">
        <v>93</v>
      </c>
      <c r="C6" s="10" t="s">
        <v>2856</v>
      </c>
      <c r="D6" s="10" t="s">
        <v>266</v>
      </c>
      <c r="E6" s="10">
        <v>247.2</v>
      </c>
      <c r="F6" s="10">
        <v>242</v>
      </c>
      <c r="G6" s="12">
        <v>0.83359462486002245</v>
      </c>
      <c r="H6" s="12">
        <v>0.70310880829015543</v>
      </c>
    </row>
    <row r="7" spans="1:12" ht="17" x14ac:dyDescent="0.2">
      <c r="A7" s="40" t="s">
        <v>112</v>
      </c>
      <c r="B7" s="41" t="s">
        <v>93</v>
      </c>
      <c r="C7" s="10" t="s">
        <v>2856</v>
      </c>
      <c r="D7" s="10" t="s">
        <v>266</v>
      </c>
      <c r="E7" s="10">
        <v>247.2</v>
      </c>
      <c r="F7" s="10">
        <v>242</v>
      </c>
      <c r="G7" s="10">
        <v>0.68582677199999997</v>
      </c>
      <c r="H7" s="10" t="s">
        <v>94</v>
      </c>
    </row>
    <row r="8" spans="1:12" ht="17" x14ac:dyDescent="0.2">
      <c r="A8" s="40" t="s">
        <v>287</v>
      </c>
      <c r="B8" s="41" t="s">
        <v>114</v>
      </c>
      <c r="C8" s="10" t="s">
        <v>2857</v>
      </c>
      <c r="D8" s="10" t="s">
        <v>266</v>
      </c>
      <c r="E8" s="10">
        <v>247.2</v>
      </c>
      <c r="F8" s="10">
        <v>242</v>
      </c>
      <c r="G8" s="10">
        <v>0.63352292676076116</v>
      </c>
      <c r="H8" s="10" t="s">
        <v>94</v>
      </c>
    </row>
    <row r="9" spans="1:12" ht="17" x14ac:dyDescent="0.2">
      <c r="A9" s="40" t="s">
        <v>115</v>
      </c>
      <c r="B9" s="41" t="s">
        <v>114</v>
      </c>
      <c r="C9" s="10" t="s">
        <v>2857</v>
      </c>
      <c r="D9" s="10" t="s">
        <v>266</v>
      </c>
      <c r="E9" s="10">
        <v>247.2</v>
      </c>
      <c r="F9" s="10">
        <v>242</v>
      </c>
      <c r="G9" s="10">
        <v>0.51025640999999999</v>
      </c>
      <c r="H9" s="10" t="s">
        <v>94</v>
      </c>
      <c r="L9" s="33"/>
    </row>
    <row r="10" spans="1:12" ht="17" x14ac:dyDescent="0.2">
      <c r="A10" s="40" t="s">
        <v>117</v>
      </c>
      <c r="B10" s="41" t="s">
        <v>114</v>
      </c>
      <c r="C10" s="10" t="s">
        <v>2857</v>
      </c>
      <c r="D10" s="10" t="s">
        <v>266</v>
      </c>
      <c r="E10" s="10">
        <v>247.2</v>
      </c>
      <c r="F10" s="10">
        <v>242</v>
      </c>
      <c r="G10" s="10" t="s">
        <v>94</v>
      </c>
      <c r="H10" s="10" t="s">
        <v>94</v>
      </c>
    </row>
    <row r="11" spans="1:12" ht="17" x14ac:dyDescent="0.2">
      <c r="A11" s="40" t="s">
        <v>119</v>
      </c>
      <c r="B11" s="41" t="s">
        <v>114</v>
      </c>
      <c r="C11" s="10" t="s">
        <v>2857</v>
      </c>
      <c r="D11" s="10" t="s">
        <v>266</v>
      </c>
      <c r="E11" s="10">
        <v>247.2</v>
      </c>
      <c r="F11" s="10">
        <v>242</v>
      </c>
      <c r="G11" s="10" t="s">
        <v>94</v>
      </c>
      <c r="H11" s="10" t="s">
        <v>94</v>
      </c>
    </row>
    <row r="12" spans="1:12" ht="17" x14ac:dyDescent="0.2">
      <c r="A12" s="42" t="s">
        <v>288</v>
      </c>
      <c r="B12" s="41" t="s">
        <v>114</v>
      </c>
      <c r="C12" s="10" t="s">
        <v>2857</v>
      </c>
      <c r="D12" s="10" t="s">
        <v>266</v>
      </c>
      <c r="E12" s="34">
        <v>244.94</v>
      </c>
      <c r="F12" s="34">
        <v>243.99</v>
      </c>
      <c r="G12" s="10">
        <v>0.75714285714285712</v>
      </c>
      <c r="H12" s="10">
        <v>0.81818181818181823</v>
      </c>
    </row>
    <row r="13" spans="1:12" ht="17" x14ac:dyDescent="0.2">
      <c r="A13" s="40" t="s">
        <v>123</v>
      </c>
      <c r="B13" s="41" t="s">
        <v>122</v>
      </c>
      <c r="C13" s="10" t="s">
        <v>2862</v>
      </c>
      <c r="D13" s="10" t="s">
        <v>266</v>
      </c>
      <c r="E13" s="10">
        <v>247.2</v>
      </c>
      <c r="F13" s="10">
        <v>242</v>
      </c>
      <c r="G13" s="10">
        <v>0.69032287412092308</v>
      </c>
      <c r="H13" s="10">
        <v>0.83836907791707382</v>
      </c>
      <c r="K13" s="35"/>
    </row>
    <row r="14" spans="1:12" ht="17" x14ac:dyDescent="0.2">
      <c r="A14" s="40" t="s">
        <v>126</v>
      </c>
      <c r="B14" s="41" t="s">
        <v>122</v>
      </c>
      <c r="C14" s="10" t="s">
        <v>2862</v>
      </c>
      <c r="D14" s="10" t="s">
        <v>268</v>
      </c>
      <c r="E14" s="10">
        <v>227</v>
      </c>
      <c r="F14" s="10">
        <v>216.4</v>
      </c>
      <c r="G14" s="10">
        <v>0.44740973299999998</v>
      </c>
      <c r="H14" s="10" t="s">
        <v>94</v>
      </c>
    </row>
    <row r="15" spans="1:12" ht="17" x14ac:dyDescent="0.2">
      <c r="A15" s="40" t="s">
        <v>129</v>
      </c>
      <c r="B15" s="41" t="s">
        <v>122</v>
      </c>
      <c r="C15" s="10" t="s">
        <v>2862</v>
      </c>
      <c r="D15" s="10" t="s">
        <v>268</v>
      </c>
      <c r="E15" s="10">
        <v>237</v>
      </c>
      <c r="F15" s="10">
        <v>227</v>
      </c>
      <c r="G15" s="10">
        <v>0.62667863288209413</v>
      </c>
      <c r="H15" s="10">
        <v>0.72051812043544161</v>
      </c>
    </row>
    <row r="16" spans="1:12" ht="17" x14ac:dyDescent="0.2">
      <c r="A16" s="40" t="s">
        <v>134</v>
      </c>
      <c r="B16" s="41" t="s">
        <v>122</v>
      </c>
      <c r="C16" s="10" t="s">
        <v>2862</v>
      </c>
      <c r="D16" s="10" t="s">
        <v>268</v>
      </c>
      <c r="E16" s="10">
        <v>237</v>
      </c>
      <c r="F16" s="10">
        <v>227</v>
      </c>
      <c r="G16" s="10">
        <v>0.64179824951102571</v>
      </c>
      <c r="H16" s="10">
        <v>0.67359246261971717</v>
      </c>
    </row>
    <row r="17" spans="1:8" ht="17" x14ac:dyDescent="0.2">
      <c r="A17" s="40" t="s">
        <v>289</v>
      </c>
      <c r="B17" s="41" t="s">
        <v>122</v>
      </c>
      <c r="C17" s="10" t="s">
        <v>2862</v>
      </c>
      <c r="D17" s="10" t="s">
        <v>268</v>
      </c>
      <c r="E17" s="9">
        <v>237</v>
      </c>
      <c r="F17" s="39">
        <v>227</v>
      </c>
      <c r="G17" s="10">
        <v>0.64170041850027293</v>
      </c>
      <c r="H17" s="10">
        <v>0.71768033946251764</v>
      </c>
    </row>
    <row r="18" spans="1:8" ht="17" x14ac:dyDescent="0.2">
      <c r="A18" s="40" t="s">
        <v>290</v>
      </c>
      <c r="B18" s="41" t="s">
        <v>122</v>
      </c>
      <c r="C18" s="10" t="s">
        <v>2862</v>
      </c>
      <c r="D18" s="10" t="s">
        <v>268</v>
      </c>
      <c r="E18" s="10">
        <v>215.6</v>
      </c>
      <c r="F18" s="10">
        <v>212</v>
      </c>
      <c r="G18" s="10">
        <v>0.72023629203271733</v>
      </c>
      <c r="H18" s="10" t="s">
        <v>94</v>
      </c>
    </row>
    <row r="19" spans="1:8" ht="17" x14ac:dyDescent="0.2">
      <c r="A19" s="40" t="s">
        <v>291</v>
      </c>
      <c r="B19" s="41" t="s">
        <v>141</v>
      </c>
      <c r="C19" s="10" t="s">
        <v>2862</v>
      </c>
      <c r="D19" s="10" t="s">
        <v>268</v>
      </c>
      <c r="E19" s="34">
        <v>244.94</v>
      </c>
      <c r="F19" s="34">
        <v>243.99</v>
      </c>
      <c r="G19" s="10">
        <v>0.62362301101591189</v>
      </c>
      <c r="H19" s="10">
        <v>0.64021268215833005</v>
      </c>
    </row>
    <row r="20" spans="1:8" ht="17" x14ac:dyDescent="0.2">
      <c r="A20" s="40" t="s">
        <v>142</v>
      </c>
      <c r="B20" s="41" t="s">
        <v>141</v>
      </c>
      <c r="C20" s="10" t="s">
        <v>2862</v>
      </c>
      <c r="D20" s="10" t="s">
        <v>268</v>
      </c>
      <c r="E20" s="10">
        <v>237</v>
      </c>
      <c r="F20" s="10">
        <v>227</v>
      </c>
      <c r="G20" s="10">
        <v>0.59512662864305199</v>
      </c>
      <c r="H20" s="10">
        <v>0.60147743055779557</v>
      </c>
    </row>
    <row r="21" spans="1:8" ht="17" x14ac:dyDescent="0.2">
      <c r="A21" s="40" t="s">
        <v>319</v>
      </c>
      <c r="B21" s="41" t="s">
        <v>372</v>
      </c>
      <c r="C21" s="10" t="s">
        <v>2862</v>
      </c>
      <c r="D21" s="10" t="s">
        <v>268</v>
      </c>
      <c r="E21" s="10">
        <v>237</v>
      </c>
      <c r="F21" s="10">
        <v>227</v>
      </c>
      <c r="G21" s="10">
        <v>0.74380503788654517</v>
      </c>
      <c r="H21" s="10">
        <v>0.68720646252113471</v>
      </c>
    </row>
    <row r="22" spans="1:8" ht="17" x14ac:dyDescent="0.2">
      <c r="A22" s="40" t="s">
        <v>292</v>
      </c>
      <c r="B22" s="40" t="s">
        <v>368</v>
      </c>
      <c r="C22" s="10" t="s">
        <v>370</v>
      </c>
      <c r="D22" s="10" t="s">
        <v>268</v>
      </c>
      <c r="E22" s="10">
        <v>227</v>
      </c>
      <c r="F22" s="10">
        <v>221.5</v>
      </c>
      <c r="G22" s="10" t="s">
        <v>94</v>
      </c>
      <c r="H22" s="10">
        <v>0.57206075000000001</v>
      </c>
    </row>
    <row r="23" spans="1:8" ht="18" customHeight="1" x14ac:dyDescent="0.2">
      <c r="A23" s="40" t="s">
        <v>150</v>
      </c>
      <c r="B23" s="40" t="s">
        <v>271</v>
      </c>
      <c r="C23" s="10" t="s">
        <v>370</v>
      </c>
      <c r="D23" s="10" t="s">
        <v>268</v>
      </c>
      <c r="E23" s="10">
        <v>227</v>
      </c>
      <c r="F23" s="10">
        <v>221.5</v>
      </c>
      <c r="G23" s="10">
        <v>0.47759659500000001</v>
      </c>
      <c r="H23" s="10" t="s">
        <v>94</v>
      </c>
    </row>
    <row r="24" spans="1:8" x14ac:dyDescent="0.2">
      <c r="A24" s="43" t="s">
        <v>154</v>
      </c>
      <c r="B24" s="44" t="s">
        <v>153</v>
      </c>
      <c r="C24" s="10" t="s">
        <v>370</v>
      </c>
      <c r="D24" s="10" t="s">
        <v>272</v>
      </c>
      <c r="E24" s="10">
        <v>182.7</v>
      </c>
      <c r="F24" s="10">
        <v>174.1</v>
      </c>
      <c r="G24" s="10">
        <v>0.49792004875563023</v>
      </c>
      <c r="H24" s="10">
        <v>0.41731960854341887</v>
      </c>
    </row>
    <row r="25" spans="1:8" x14ac:dyDescent="0.2">
      <c r="A25" s="43" t="s">
        <v>274</v>
      </c>
      <c r="B25" s="44" t="s">
        <v>153</v>
      </c>
      <c r="C25" s="10" t="s">
        <v>370</v>
      </c>
      <c r="D25" s="10" t="s">
        <v>272</v>
      </c>
      <c r="E25" s="10">
        <v>199.3</v>
      </c>
      <c r="F25" s="10">
        <v>190.8</v>
      </c>
      <c r="G25" s="10">
        <v>0.49736266799981621</v>
      </c>
      <c r="H25" s="10">
        <v>0.47177033492822967</v>
      </c>
    </row>
    <row r="26" spans="1:8" x14ac:dyDescent="0.2">
      <c r="A26" s="43" t="s">
        <v>293</v>
      </c>
      <c r="B26" s="44" t="s">
        <v>153</v>
      </c>
      <c r="C26" s="10" t="s">
        <v>370</v>
      </c>
      <c r="D26" s="10" t="s">
        <v>272</v>
      </c>
      <c r="E26" s="13">
        <v>199.3</v>
      </c>
      <c r="F26" s="13">
        <v>190.8</v>
      </c>
      <c r="G26" s="10">
        <v>0.40153598671579055</v>
      </c>
      <c r="H26" s="10" t="s">
        <v>94</v>
      </c>
    </row>
    <row r="27" spans="1:8" x14ac:dyDescent="0.2">
      <c r="A27" s="43" t="s">
        <v>167</v>
      </c>
      <c r="B27" s="44" t="s">
        <v>153</v>
      </c>
      <c r="C27" s="10" t="s">
        <v>370</v>
      </c>
      <c r="D27" s="10" t="s">
        <v>272</v>
      </c>
      <c r="E27" s="10">
        <v>190.8</v>
      </c>
      <c r="F27" s="10">
        <v>182.7</v>
      </c>
      <c r="G27" s="10">
        <v>0.47563164434626537</v>
      </c>
      <c r="H27" s="10" t="s">
        <v>94</v>
      </c>
    </row>
    <row r="28" spans="1:8" x14ac:dyDescent="0.2">
      <c r="A28" s="43" t="s">
        <v>169</v>
      </c>
      <c r="B28" s="44" t="s">
        <v>153</v>
      </c>
      <c r="C28" s="10" t="s">
        <v>370</v>
      </c>
      <c r="D28" s="10" t="s">
        <v>272</v>
      </c>
      <c r="E28" s="10">
        <v>201.3</v>
      </c>
      <c r="F28" s="10">
        <v>182.7</v>
      </c>
      <c r="G28" s="10">
        <v>0.45395428594520276</v>
      </c>
      <c r="H28" s="10">
        <v>0.33495866014083253</v>
      </c>
    </row>
    <row r="29" spans="1:8" x14ac:dyDescent="0.2">
      <c r="A29" s="43" t="s">
        <v>178</v>
      </c>
      <c r="B29" s="43" t="s">
        <v>177</v>
      </c>
      <c r="C29" s="10" t="s">
        <v>370</v>
      </c>
      <c r="D29" s="10" t="s">
        <v>272</v>
      </c>
      <c r="E29" s="10">
        <v>182.7</v>
      </c>
      <c r="F29" s="10">
        <v>174.1</v>
      </c>
      <c r="G29" s="10">
        <v>0.45568573349393543</v>
      </c>
      <c r="H29" s="10">
        <v>0.43487698986975404</v>
      </c>
    </row>
    <row r="30" spans="1:8" x14ac:dyDescent="0.2">
      <c r="A30" s="43" t="s">
        <v>230</v>
      </c>
      <c r="B30" s="43" t="s">
        <v>229</v>
      </c>
      <c r="C30" s="10" t="s">
        <v>370</v>
      </c>
      <c r="D30" s="10" t="s">
        <v>272</v>
      </c>
      <c r="E30" s="10">
        <v>182.7</v>
      </c>
      <c r="F30" s="10">
        <v>174.1</v>
      </c>
      <c r="G30" s="10">
        <v>0.38631155574238601</v>
      </c>
      <c r="H30" s="10">
        <v>0.38445660026834555</v>
      </c>
    </row>
    <row r="31" spans="1:8" x14ac:dyDescent="0.2">
      <c r="A31" s="43" t="s">
        <v>294</v>
      </c>
      <c r="B31" s="43" t="s">
        <v>233</v>
      </c>
      <c r="C31" s="10" t="s">
        <v>370</v>
      </c>
      <c r="D31" s="10" t="s">
        <v>272</v>
      </c>
      <c r="E31" s="13">
        <v>182.7</v>
      </c>
      <c r="F31" s="13">
        <v>178.24</v>
      </c>
      <c r="G31" s="10">
        <v>0.40141414141414139</v>
      </c>
      <c r="H31" s="10">
        <v>0.4249532418952619</v>
      </c>
    </row>
    <row r="32" spans="1:8" x14ac:dyDescent="0.2">
      <c r="A32" s="43" t="s">
        <v>295</v>
      </c>
      <c r="B32" s="43" t="s">
        <v>233</v>
      </c>
      <c r="C32" s="10" t="s">
        <v>370</v>
      </c>
      <c r="D32" s="10" t="s">
        <v>272</v>
      </c>
      <c r="E32" s="10">
        <v>182.7</v>
      </c>
      <c r="F32" s="10">
        <v>174.1</v>
      </c>
      <c r="G32" s="10">
        <v>0.55091700563762225</v>
      </c>
      <c r="H32" s="10">
        <v>0.31810015719739498</v>
      </c>
    </row>
    <row r="33" spans="1:8" x14ac:dyDescent="0.2">
      <c r="A33" s="43" t="s">
        <v>234</v>
      </c>
      <c r="B33" s="43" t="s">
        <v>233</v>
      </c>
      <c r="C33" s="10" t="s">
        <v>370</v>
      </c>
      <c r="D33" s="10" t="s">
        <v>272</v>
      </c>
      <c r="E33" s="10">
        <v>199.3</v>
      </c>
      <c r="F33" s="10">
        <v>190.8</v>
      </c>
      <c r="G33" s="10" t="s">
        <v>94</v>
      </c>
      <c r="H33" s="10" t="s">
        <v>94</v>
      </c>
    </row>
    <row r="34" spans="1:8" x14ac:dyDescent="0.2">
      <c r="A34" s="43" t="s">
        <v>281</v>
      </c>
      <c r="B34" s="43" t="s">
        <v>233</v>
      </c>
      <c r="C34" s="10" t="s">
        <v>370</v>
      </c>
      <c r="D34" s="10" t="s">
        <v>272</v>
      </c>
      <c r="E34" s="10">
        <v>199.3</v>
      </c>
      <c r="F34" s="10">
        <v>190.8</v>
      </c>
      <c r="G34" s="10">
        <v>0.45136518771331052</v>
      </c>
      <c r="H34" s="10">
        <v>0.34660493827160493</v>
      </c>
    </row>
    <row r="35" spans="1:8" x14ac:dyDescent="0.2">
      <c r="A35" s="45" t="s">
        <v>242</v>
      </c>
      <c r="B35" s="43" t="s">
        <v>233</v>
      </c>
      <c r="C35" s="10" t="s">
        <v>370</v>
      </c>
      <c r="D35" s="10" t="s">
        <v>272</v>
      </c>
      <c r="E35" s="10">
        <v>199.3</v>
      </c>
      <c r="F35" s="10">
        <v>190.8</v>
      </c>
      <c r="G35" s="10" t="s">
        <v>94</v>
      </c>
      <c r="H35" s="10" t="s">
        <v>94</v>
      </c>
    </row>
    <row r="36" spans="1:8" x14ac:dyDescent="0.2">
      <c r="A36" s="43" t="s">
        <v>245</v>
      </c>
      <c r="B36" s="43" t="s">
        <v>233</v>
      </c>
      <c r="C36" s="10" t="s">
        <v>370</v>
      </c>
      <c r="D36" s="10" t="s">
        <v>272</v>
      </c>
      <c r="E36" s="10">
        <v>182.7</v>
      </c>
      <c r="F36" s="10">
        <v>174.1</v>
      </c>
      <c r="G36" s="10">
        <v>0.4370422743803829</v>
      </c>
      <c r="H36" s="10">
        <v>0.33895797734856098</v>
      </c>
    </row>
    <row r="37" spans="1:8" x14ac:dyDescent="0.2">
      <c r="A37" s="43" t="s">
        <v>183</v>
      </c>
      <c r="B37" s="44" t="s">
        <v>182</v>
      </c>
      <c r="C37" s="10" t="s">
        <v>371</v>
      </c>
      <c r="D37" s="10" t="s">
        <v>272</v>
      </c>
      <c r="E37" s="10">
        <v>190.8</v>
      </c>
      <c r="F37" s="10">
        <v>182.7</v>
      </c>
      <c r="G37" s="10">
        <v>0.34462633451957292</v>
      </c>
      <c r="H37" s="10" t="s">
        <v>94</v>
      </c>
    </row>
    <row r="38" spans="1:8" x14ac:dyDescent="0.2">
      <c r="A38" s="43" t="s">
        <v>185</v>
      </c>
      <c r="B38" s="44" t="s">
        <v>182</v>
      </c>
      <c r="C38" s="10" t="s">
        <v>371</v>
      </c>
      <c r="D38" s="10" t="s">
        <v>272</v>
      </c>
      <c r="E38" s="10">
        <v>199.3</v>
      </c>
      <c r="F38" s="10">
        <v>190.8</v>
      </c>
      <c r="G38" s="10">
        <v>0.28758526062959999</v>
      </c>
      <c r="H38" s="10" t="s">
        <v>94</v>
      </c>
    </row>
    <row r="39" spans="1:8" x14ac:dyDescent="0.2">
      <c r="A39" s="43" t="s">
        <v>276</v>
      </c>
      <c r="B39" s="44" t="s">
        <v>182</v>
      </c>
      <c r="C39" s="10" t="s">
        <v>371</v>
      </c>
      <c r="D39" s="10" t="s">
        <v>272</v>
      </c>
      <c r="E39" s="10">
        <v>201.3</v>
      </c>
      <c r="F39" s="10">
        <v>182.7</v>
      </c>
      <c r="G39" s="10">
        <v>0.33972139969289605</v>
      </c>
      <c r="H39" s="10">
        <v>0.26530899863138485</v>
      </c>
    </row>
    <row r="40" spans="1:8" x14ac:dyDescent="0.2">
      <c r="A40" s="43" t="s">
        <v>277</v>
      </c>
      <c r="B40" s="44" t="s">
        <v>182</v>
      </c>
      <c r="C40" s="10" t="s">
        <v>371</v>
      </c>
      <c r="D40" s="10" t="s">
        <v>272</v>
      </c>
      <c r="E40" s="10">
        <v>199.3</v>
      </c>
      <c r="F40" s="10">
        <v>190.8</v>
      </c>
      <c r="G40" s="10">
        <v>0.40441767068273093</v>
      </c>
      <c r="H40" s="10">
        <v>0.31503833253473884</v>
      </c>
    </row>
    <row r="41" spans="1:8" x14ac:dyDescent="0.2">
      <c r="A41" s="43" t="s">
        <v>203</v>
      </c>
      <c r="B41" s="44" t="s">
        <v>182</v>
      </c>
      <c r="C41" s="10" t="s">
        <v>371</v>
      </c>
      <c r="D41" s="10" t="s">
        <v>272</v>
      </c>
      <c r="E41" s="10">
        <v>201.3</v>
      </c>
      <c r="F41" s="10">
        <v>199.3</v>
      </c>
      <c r="G41" s="10">
        <v>0.30570764054694421</v>
      </c>
      <c r="H41" s="10">
        <v>0.24932809002700174</v>
      </c>
    </row>
    <row r="42" spans="1:8" x14ac:dyDescent="0.2">
      <c r="A42" s="43" t="s">
        <v>278</v>
      </c>
      <c r="B42" s="44" t="s">
        <v>182</v>
      </c>
      <c r="C42" s="10" t="s">
        <v>371</v>
      </c>
      <c r="D42" s="10" t="s">
        <v>272</v>
      </c>
      <c r="E42" s="10">
        <v>201.3</v>
      </c>
      <c r="F42" s="10">
        <v>190.8</v>
      </c>
      <c r="G42" s="10">
        <v>0.36665879017013231</v>
      </c>
      <c r="H42" s="10" t="s">
        <v>94</v>
      </c>
    </row>
    <row r="43" spans="1:8" x14ac:dyDescent="0.2">
      <c r="A43" s="43" t="s">
        <v>279</v>
      </c>
      <c r="B43" s="44" t="s">
        <v>208</v>
      </c>
      <c r="C43" s="10" t="s">
        <v>371</v>
      </c>
      <c r="D43" s="10" t="s">
        <v>272</v>
      </c>
      <c r="E43" s="10">
        <v>182.7</v>
      </c>
      <c r="F43" s="10">
        <v>174.1</v>
      </c>
      <c r="G43" s="10">
        <v>0.39309426314470108</v>
      </c>
      <c r="H43" s="10">
        <v>0.25559912748564545</v>
      </c>
    </row>
    <row r="44" spans="1:8" x14ac:dyDescent="0.2">
      <c r="A44" s="43" t="s">
        <v>219</v>
      </c>
      <c r="B44" s="44" t="s">
        <v>208</v>
      </c>
      <c r="C44" s="10" t="s">
        <v>371</v>
      </c>
      <c r="D44" s="10" t="s">
        <v>272</v>
      </c>
      <c r="E44" s="10">
        <v>182.7</v>
      </c>
      <c r="F44" s="10">
        <v>174.1</v>
      </c>
      <c r="G44" s="10">
        <v>0.37961825472335942</v>
      </c>
      <c r="H44" s="10">
        <v>0.29642412106523053</v>
      </c>
    </row>
    <row r="45" spans="1:8" x14ac:dyDescent="0.2">
      <c r="A45" s="43" t="s">
        <v>280</v>
      </c>
      <c r="B45" s="44" t="s">
        <v>208</v>
      </c>
      <c r="C45" s="10" t="s">
        <v>371</v>
      </c>
      <c r="D45" s="10" t="s">
        <v>272</v>
      </c>
      <c r="E45" s="10">
        <v>182.7</v>
      </c>
      <c r="F45" s="10">
        <v>174.1</v>
      </c>
      <c r="G45" s="10">
        <v>0.3361813841705909</v>
      </c>
      <c r="H45" s="10">
        <v>0.28739061222681195</v>
      </c>
    </row>
    <row r="46" spans="1:8" s="36" customFormat="1" x14ac:dyDescent="0.2">
      <c r="A46" s="43" t="s">
        <v>296</v>
      </c>
      <c r="B46" s="46" t="s">
        <v>297</v>
      </c>
      <c r="C46" s="10" t="s">
        <v>371</v>
      </c>
      <c r="D46" s="10" t="s">
        <v>298</v>
      </c>
      <c r="E46" s="13">
        <v>166.1</v>
      </c>
      <c r="F46" s="13">
        <v>152.1</v>
      </c>
      <c r="G46" s="10">
        <v>0.2930581248174472</v>
      </c>
      <c r="H46" s="10">
        <v>0.30396670799999997</v>
      </c>
    </row>
    <row r="47" spans="1:8" x14ac:dyDescent="0.2">
      <c r="A47" s="44"/>
      <c r="B47" s="44"/>
      <c r="C47" s="13"/>
      <c r="D47" s="10"/>
      <c r="E47" s="10"/>
      <c r="F47" s="10"/>
      <c r="G47" s="10"/>
      <c r="H47" s="31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1495-6BA4-7B4F-AEC1-5D7662C6BBD5}">
  <dimension ref="A1:I47"/>
  <sheetViews>
    <sheetView zoomScale="59" workbookViewId="0">
      <selection activeCell="C31" sqref="A31:XFD31"/>
    </sheetView>
  </sheetViews>
  <sheetFormatPr baseColWidth="10" defaultRowHeight="16" x14ac:dyDescent="0.2"/>
  <cols>
    <col min="1" max="1" width="36.83203125" style="29" customWidth="1"/>
    <col min="2" max="2" width="58" style="29" customWidth="1"/>
    <col min="3" max="3" width="49.6640625" style="29" customWidth="1"/>
    <col min="4" max="4" width="39.6640625" style="29" customWidth="1"/>
    <col min="5" max="5" width="29.5" style="29" customWidth="1"/>
    <col min="6" max="6" width="18" style="29" customWidth="1"/>
    <col min="7" max="8" width="19.5" style="29" customWidth="1"/>
    <col min="9" max="9" width="32.1640625" style="29" customWidth="1"/>
    <col min="10" max="16384" width="10.83203125" style="29"/>
  </cols>
  <sheetData>
    <row r="1" spans="1:9" ht="17" x14ac:dyDescent="0.2">
      <c r="A1" s="1" t="s">
        <v>299</v>
      </c>
      <c r="B1" s="2" t="s">
        <v>0</v>
      </c>
      <c r="C1" s="2" t="s">
        <v>1</v>
      </c>
      <c r="D1" s="2" t="s">
        <v>300</v>
      </c>
      <c r="E1" s="2" t="s">
        <v>373</v>
      </c>
      <c r="F1" s="2" t="s">
        <v>257</v>
      </c>
      <c r="G1" s="2" t="s">
        <v>258</v>
      </c>
      <c r="H1" s="2" t="s">
        <v>428</v>
      </c>
      <c r="I1" s="2" t="s">
        <v>444</v>
      </c>
    </row>
    <row r="2" spans="1:9" ht="16" customHeight="1" x14ac:dyDescent="0.2">
      <c r="A2" s="9" t="s">
        <v>440</v>
      </c>
      <c r="B2" s="13" t="s">
        <v>441</v>
      </c>
      <c r="C2" s="9" t="s">
        <v>445</v>
      </c>
      <c r="D2" s="10" t="s">
        <v>434</v>
      </c>
      <c r="E2" s="9" t="s">
        <v>442</v>
      </c>
      <c r="F2" s="9">
        <v>237</v>
      </c>
      <c r="G2" s="9">
        <v>232</v>
      </c>
      <c r="H2" s="9">
        <f>AVERAGE(F2:G2)</f>
        <v>234.5</v>
      </c>
      <c r="I2" s="13">
        <v>32.5</v>
      </c>
    </row>
    <row r="3" spans="1:9" ht="22" customHeight="1" x14ac:dyDescent="0.2">
      <c r="A3" s="32" t="s">
        <v>129</v>
      </c>
      <c r="B3" s="13" t="s">
        <v>130</v>
      </c>
      <c r="C3" s="9" t="s">
        <v>374</v>
      </c>
      <c r="D3" s="10" t="s">
        <v>2862</v>
      </c>
      <c r="E3" s="9" t="s">
        <v>375</v>
      </c>
      <c r="F3" s="9">
        <v>237</v>
      </c>
      <c r="G3" s="9">
        <v>227</v>
      </c>
      <c r="H3" s="9">
        <f>AVERAGE(F3:G3)</f>
        <v>232</v>
      </c>
      <c r="I3" s="13">
        <v>72.5</v>
      </c>
    </row>
    <row r="4" spans="1:9" ht="22" customHeight="1" x14ac:dyDescent="0.2">
      <c r="A4" s="32" t="s">
        <v>134</v>
      </c>
      <c r="B4" s="13" t="s">
        <v>468</v>
      </c>
      <c r="C4" s="9" t="s">
        <v>366</v>
      </c>
      <c r="D4" s="10" t="s">
        <v>2862</v>
      </c>
      <c r="E4" s="9" t="s">
        <v>375</v>
      </c>
      <c r="F4" s="9">
        <v>237</v>
      </c>
      <c r="G4" s="9">
        <v>227</v>
      </c>
      <c r="H4" s="9">
        <f t="shared" ref="H4:H28" si="0">AVERAGE(F4:G4)</f>
        <v>232</v>
      </c>
      <c r="I4" s="13">
        <v>55.21</v>
      </c>
    </row>
    <row r="5" spans="1:9" ht="17" x14ac:dyDescent="0.2">
      <c r="A5" s="32" t="s">
        <v>395</v>
      </c>
      <c r="B5" s="13" t="s">
        <v>396</v>
      </c>
      <c r="C5" s="9" t="s">
        <v>397</v>
      </c>
      <c r="D5" s="10" t="s">
        <v>2862</v>
      </c>
      <c r="E5" s="9" t="s">
        <v>375</v>
      </c>
      <c r="F5" s="9">
        <v>237</v>
      </c>
      <c r="G5" s="9">
        <v>227</v>
      </c>
      <c r="H5" s="9">
        <f t="shared" si="0"/>
        <v>232</v>
      </c>
      <c r="I5" s="13">
        <v>107.99</v>
      </c>
    </row>
    <row r="6" spans="1:9" ht="17" x14ac:dyDescent="0.2">
      <c r="A6" s="9" t="s">
        <v>430</v>
      </c>
      <c r="B6" s="13" t="s">
        <v>432</v>
      </c>
      <c r="C6" s="9" t="s">
        <v>445</v>
      </c>
      <c r="D6" s="10" t="s">
        <v>2862</v>
      </c>
      <c r="E6" s="9" t="s">
        <v>375</v>
      </c>
      <c r="F6" s="9">
        <v>237</v>
      </c>
      <c r="G6" s="9">
        <v>227</v>
      </c>
      <c r="H6" s="9">
        <f t="shared" ref="H6" si="1">AVERAGE(F6:G6)</f>
        <v>232</v>
      </c>
      <c r="I6" s="13">
        <v>115</v>
      </c>
    </row>
    <row r="7" spans="1:9" ht="17" x14ac:dyDescent="0.2">
      <c r="A7" s="32" t="s">
        <v>401</v>
      </c>
      <c r="B7" s="13" t="s">
        <v>402</v>
      </c>
      <c r="C7" s="9" t="s">
        <v>446</v>
      </c>
      <c r="D7" s="10" t="s">
        <v>2862</v>
      </c>
      <c r="E7" s="9" t="s">
        <v>375</v>
      </c>
      <c r="F7" s="9">
        <v>237</v>
      </c>
      <c r="G7" s="9">
        <v>227</v>
      </c>
      <c r="H7" s="9">
        <f t="shared" si="0"/>
        <v>232</v>
      </c>
      <c r="I7" s="13">
        <v>202.86</v>
      </c>
    </row>
    <row r="8" spans="1:9" ht="17" x14ac:dyDescent="0.2">
      <c r="A8" s="32" t="s">
        <v>403</v>
      </c>
      <c r="B8" s="13" t="s">
        <v>404</v>
      </c>
      <c r="C8" s="9" t="s">
        <v>447</v>
      </c>
      <c r="D8" s="10" t="s">
        <v>2862</v>
      </c>
      <c r="E8" s="9" t="s">
        <v>375</v>
      </c>
      <c r="F8" s="9">
        <v>237</v>
      </c>
      <c r="G8" s="39">
        <v>227</v>
      </c>
      <c r="H8" s="9">
        <f t="shared" si="0"/>
        <v>232</v>
      </c>
      <c r="I8" s="13">
        <v>150</v>
      </c>
    </row>
    <row r="9" spans="1:9" ht="17" x14ac:dyDescent="0.2">
      <c r="A9" s="32" t="s">
        <v>291</v>
      </c>
      <c r="B9" s="10" t="s">
        <v>405</v>
      </c>
      <c r="C9" s="10" t="s">
        <v>448</v>
      </c>
      <c r="D9" s="10" t="s">
        <v>2862</v>
      </c>
      <c r="E9" s="9" t="s">
        <v>375</v>
      </c>
      <c r="F9" s="9">
        <v>237</v>
      </c>
      <c r="G9" s="39">
        <v>227</v>
      </c>
      <c r="H9" s="9">
        <f t="shared" si="0"/>
        <v>232</v>
      </c>
      <c r="I9" s="13">
        <v>18.87</v>
      </c>
    </row>
    <row r="10" spans="1:9" ht="32" customHeight="1" x14ac:dyDescent="0.2">
      <c r="A10" s="32" t="s">
        <v>142</v>
      </c>
      <c r="B10" s="9" t="s">
        <v>406</v>
      </c>
      <c r="C10" s="9" t="s">
        <v>449</v>
      </c>
      <c r="D10" s="10" t="s">
        <v>2862</v>
      </c>
      <c r="E10" s="9" t="s">
        <v>375</v>
      </c>
      <c r="F10" s="9">
        <v>237</v>
      </c>
      <c r="G10" s="39">
        <v>227</v>
      </c>
      <c r="H10" s="9">
        <f t="shared" si="0"/>
        <v>232</v>
      </c>
      <c r="I10" s="13">
        <v>21.7</v>
      </c>
    </row>
    <row r="11" spans="1:9" ht="17" x14ac:dyDescent="0.2">
      <c r="A11" s="32" t="s">
        <v>407</v>
      </c>
      <c r="B11" s="13" t="s">
        <v>408</v>
      </c>
      <c r="C11" s="9" t="s">
        <v>450</v>
      </c>
      <c r="D11" s="10" t="s">
        <v>2862</v>
      </c>
      <c r="E11" s="9" t="s">
        <v>375</v>
      </c>
      <c r="F11" s="9">
        <v>237</v>
      </c>
      <c r="G11" s="9">
        <v>227</v>
      </c>
      <c r="H11" s="9">
        <f t="shared" si="0"/>
        <v>232</v>
      </c>
      <c r="I11" s="13">
        <v>30.92</v>
      </c>
    </row>
    <row r="12" spans="1:9" ht="32" customHeight="1" x14ac:dyDescent="0.2">
      <c r="A12" s="35" t="s">
        <v>431</v>
      </c>
      <c r="B12" s="13" t="s">
        <v>435</v>
      </c>
      <c r="C12" s="9" t="s">
        <v>445</v>
      </c>
      <c r="D12" s="10" t="s">
        <v>434</v>
      </c>
      <c r="E12" s="9" t="s">
        <v>433</v>
      </c>
      <c r="F12" s="9">
        <v>227</v>
      </c>
      <c r="G12" s="9">
        <v>216.4</v>
      </c>
      <c r="H12" s="9">
        <f>AVERAGE(F12:G12)</f>
        <v>221.7</v>
      </c>
      <c r="I12" s="13">
        <v>32.5</v>
      </c>
    </row>
    <row r="13" spans="1:9" ht="32" customHeight="1" x14ac:dyDescent="0.2">
      <c r="A13" s="32" t="s">
        <v>126</v>
      </c>
      <c r="B13" s="13" t="s">
        <v>127</v>
      </c>
      <c r="C13" s="9" t="s">
        <v>367</v>
      </c>
      <c r="D13" s="10" t="s">
        <v>2862</v>
      </c>
      <c r="E13" s="9" t="s">
        <v>433</v>
      </c>
      <c r="F13" s="9">
        <v>227</v>
      </c>
      <c r="G13" s="9">
        <v>216.4</v>
      </c>
      <c r="H13" s="9">
        <f t="shared" si="0"/>
        <v>221.7</v>
      </c>
      <c r="I13" s="13">
        <v>27.71</v>
      </c>
    </row>
    <row r="14" spans="1:9" ht="32" customHeight="1" x14ac:dyDescent="0.2">
      <c r="A14" s="9" t="s">
        <v>436</v>
      </c>
      <c r="B14" s="13" t="s">
        <v>437</v>
      </c>
      <c r="C14" s="9" t="s">
        <v>445</v>
      </c>
      <c r="D14" s="10" t="s">
        <v>434</v>
      </c>
      <c r="E14" s="9" t="s">
        <v>433</v>
      </c>
      <c r="F14" s="9">
        <v>227</v>
      </c>
      <c r="G14" s="9">
        <v>216.4</v>
      </c>
      <c r="H14" s="9">
        <f t="shared" ref="H14" si="2">AVERAGE(F14:G14)</f>
        <v>221.7</v>
      </c>
      <c r="I14" s="13">
        <v>38</v>
      </c>
    </row>
    <row r="15" spans="1:9" ht="32" customHeight="1" x14ac:dyDescent="0.2">
      <c r="A15" s="9" t="s">
        <v>438</v>
      </c>
      <c r="B15" s="13" t="s">
        <v>439</v>
      </c>
      <c r="C15" s="9" t="s">
        <v>445</v>
      </c>
      <c r="D15" s="10" t="s">
        <v>434</v>
      </c>
      <c r="E15" s="9" t="s">
        <v>433</v>
      </c>
      <c r="F15" s="9">
        <v>227</v>
      </c>
      <c r="G15" s="9">
        <v>216.4</v>
      </c>
      <c r="H15" s="9">
        <f t="shared" ref="H15" si="3">AVERAGE(F15:G15)</f>
        <v>221.7</v>
      </c>
      <c r="I15" s="13">
        <v>34</v>
      </c>
    </row>
    <row r="16" spans="1:9" ht="32" customHeight="1" x14ac:dyDescent="0.2">
      <c r="A16" s="32" t="s">
        <v>292</v>
      </c>
      <c r="B16" s="13" t="s">
        <v>127</v>
      </c>
      <c r="C16" s="9" t="s">
        <v>365</v>
      </c>
      <c r="D16" s="10" t="s">
        <v>370</v>
      </c>
      <c r="E16" s="9" t="s">
        <v>433</v>
      </c>
      <c r="F16" s="9">
        <v>227</v>
      </c>
      <c r="G16" s="9">
        <v>216.4</v>
      </c>
      <c r="H16" s="9">
        <f t="shared" si="0"/>
        <v>221.7</v>
      </c>
      <c r="I16" s="13">
        <v>13.95</v>
      </c>
    </row>
    <row r="17" spans="1:9" ht="17" x14ac:dyDescent="0.2">
      <c r="A17" s="32" t="s">
        <v>150</v>
      </c>
      <c r="B17" s="13" t="s">
        <v>429</v>
      </c>
      <c r="C17" s="9" t="s">
        <v>101</v>
      </c>
      <c r="D17" s="10" t="s">
        <v>370</v>
      </c>
      <c r="E17" s="9" t="s">
        <v>400</v>
      </c>
      <c r="F17" s="9">
        <v>216.4</v>
      </c>
      <c r="G17" s="9">
        <v>211.4</v>
      </c>
      <c r="H17" s="9">
        <f>AVERAGE(F17:G17)</f>
        <v>213.9</v>
      </c>
      <c r="I17" s="13">
        <v>31.47</v>
      </c>
    </row>
    <row r="18" spans="1:9" ht="17" x14ac:dyDescent="0.2">
      <c r="A18" s="32" t="s">
        <v>398</v>
      </c>
      <c r="B18" s="13" t="s">
        <v>399</v>
      </c>
      <c r="C18" s="9" t="s">
        <v>365</v>
      </c>
      <c r="D18" s="10" t="s">
        <v>2862</v>
      </c>
      <c r="E18" s="9" t="s">
        <v>400</v>
      </c>
      <c r="F18" s="9">
        <v>216.4</v>
      </c>
      <c r="G18" s="9">
        <v>211.4</v>
      </c>
      <c r="H18" s="9">
        <f t="shared" si="0"/>
        <v>213.9</v>
      </c>
      <c r="I18" s="13">
        <v>225</v>
      </c>
    </row>
    <row r="19" spans="1:9" ht="17" x14ac:dyDescent="0.2">
      <c r="A19" s="9" t="s">
        <v>387</v>
      </c>
      <c r="B19" s="13" t="s">
        <v>388</v>
      </c>
      <c r="C19" s="9" t="s">
        <v>451</v>
      </c>
      <c r="D19" s="10" t="s">
        <v>2862</v>
      </c>
      <c r="E19" s="9" t="s">
        <v>389</v>
      </c>
      <c r="F19" s="9">
        <v>211.4</v>
      </c>
      <c r="G19" s="9">
        <v>208.45</v>
      </c>
      <c r="H19" s="9">
        <f t="shared" si="0"/>
        <v>209.92500000000001</v>
      </c>
      <c r="I19" s="13">
        <v>210.43</v>
      </c>
    </row>
    <row r="20" spans="1:9" ht="17" x14ac:dyDescent="0.2">
      <c r="A20" s="32" t="s">
        <v>392</v>
      </c>
      <c r="B20" s="13" t="s">
        <v>393</v>
      </c>
      <c r="C20" s="9" t="s">
        <v>452</v>
      </c>
      <c r="D20" s="10" t="s">
        <v>2862</v>
      </c>
      <c r="E20" s="9" t="s">
        <v>389</v>
      </c>
      <c r="F20" s="9">
        <v>211.4</v>
      </c>
      <c r="G20" s="9">
        <v>208.45</v>
      </c>
      <c r="H20" s="9">
        <f t="shared" si="0"/>
        <v>209.92500000000001</v>
      </c>
      <c r="I20" s="13">
        <v>181.52</v>
      </c>
    </row>
    <row r="21" spans="1:9" ht="18" customHeight="1" x14ac:dyDescent="0.2">
      <c r="A21" s="9" t="s">
        <v>376</v>
      </c>
      <c r="B21" s="13" t="s">
        <v>377</v>
      </c>
      <c r="C21" s="9" t="s">
        <v>101</v>
      </c>
      <c r="D21" s="10" t="s">
        <v>2862</v>
      </c>
      <c r="E21" s="9" t="s">
        <v>378</v>
      </c>
      <c r="F21" s="9">
        <v>208.5</v>
      </c>
      <c r="G21" s="9">
        <v>201.3</v>
      </c>
      <c r="H21" s="9">
        <f t="shared" si="0"/>
        <v>204.9</v>
      </c>
      <c r="I21" s="13">
        <v>115.18</v>
      </c>
    </row>
    <row r="22" spans="1:9" ht="17" x14ac:dyDescent="0.2">
      <c r="A22" s="9" t="s">
        <v>379</v>
      </c>
      <c r="B22" s="13" t="s">
        <v>380</v>
      </c>
      <c r="C22" s="9" t="s">
        <v>101</v>
      </c>
      <c r="D22" s="10" t="s">
        <v>2862</v>
      </c>
      <c r="E22" s="9" t="s">
        <v>378</v>
      </c>
      <c r="F22" s="9">
        <v>208.5</v>
      </c>
      <c r="G22" s="9">
        <v>201.3</v>
      </c>
      <c r="H22" s="9">
        <f t="shared" si="0"/>
        <v>204.9</v>
      </c>
      <c r="I22" s="13">
        <v>124.91</v>
      </c>
    </row>
    <row r="23" spans="1:9" ht="17" x14ac:dyDescent="0.2">
      <c r="A23" s="9" t="s">
        <v>381</v>
      </c>
      <c r="B23" s="13" t="s">
        <v>382</v>
      </c>
      <c r="C23" s="9" t="s">
        <v>453</v>
      </c>
      <c r="D23" s="10" t="s">
        <v>2862</v>
      </c>
      <c r="E23" s="9" t="s">
        <v>378</v>
      </c>
      <c r="F23" s="9">
        <v>208.5</v>
      </c>
      <c r="G23" s="9">
        <v>201.3</v>
      </c>
      <c r="H23" s="9">
        <f t="shared" si="0"/>
        <v>204.9</v>
      </c>
      <c r="I23" s="13">
        <v>131.76</v>
      </c>
    </row>
    <row r="24" spans="1:9" ht="17" x14ac:dyDescent="0.2">
      <c r="A24" s="38" t="s">
        <v>383</v>
      </c>
      <c r="B24" s="13" t="s">
        <v>384</v>
      </c>
      <c r="C24" s="9" t="s">
        <v>453</v>
      </c>
      <c r="D24" s="10" t="s">
        <v>2862</v>
      </c>
      <c r="E24" s="9" t="s">
        <v>378</v>
      </c>
      <c r="F24" s="9">
        <v>208.5</v>
      </c>
      <c r="G24" s="9">
        <v>201.3</v>
      </c>
      <c r="H24" s="9">
        <f t="shared" si="0"/>
        <v>204.9</v>
      </c>
      <c r="I24" s="13">
        <v>79.650000000000006</v>
      </c>
    </row>
    <row r="25" spans="1:9" ht="23" customHeight="1" x14ac:dyDescent="0.2">
      <c r="A25" s="9" t="s">
        <v>385</v>
      </c>
      <c r="B25" s="39" t="s">
        <v>386</v>
      </c>
      <c r="C25" s="9" t="s">
        <v>453</v>
      </c>
      <c r="D25" s="10" t="s">
        <v>2862</v>
      </c>
      <c r="E25" s="9" t="s">
        <v>378</v>
      </c>
      <c r="F25" s="9">
        <v>208.5</v>
      </c>
      <c r="G25" s="9">
        <v>201.3</v>
      </c>
      <c r="H25" s="9">
        <f t="shared" si="0"/>
        <v>204.9</v>
      </c>
      <c r="I25" s="13">
        <v>109.33</v>
      </c>
    </row>
    <row r="26" spans="1:9" ht="17" x14ac:dyDescent="0.2">
      <c r="A26" s="32" t="s">
        <v>390</v>
      </c>
      <c r="B26" s="13" t="s">
        <v>391</v>
      </c>
      <c r="C26" s="9" t="s">
        <v>452</v>
      </c>
      <c r="D26" s="10" t="s">
        <v>2862</v>
      </c>
      <c r="E26" s="9" t="s">
        <v>378</v>
      </c>
      <c r="F26" s="9">
        <v>208.5</v>
      </c>
      <c r="G26" s="9">
        <v>201.3</v>
      </c>
      <c r="H26" s="9">
        <f t="shared" si="0"/>
        <v>204.9</v>
      </c>
      <c r="I26" s="13">
        <v>240.1</v>
      </c>
    </row>
    <row r="27" spans="1:9" ht="20" customHeight="1" x14ac:dyDescent="0.2">
      <c r="A27" s="9" t="s">
        <v>394</v>
      </c>
      <c r="B27" s="13" t="s">
        <v>94</v>
      </c>
      <c r="C27" s="9" t="s">
        <v>452</v>
      </c>
      <c r="D27" s="10" t="s">
        <v>2862</v>
      </c>
      <c r="E27" s="9" t="s">
        <v>378</v>
      </c>
      <c r="F27" s="9">
        <v>208.5</v>
      </c>
      <c r="G27" s="9">
        <v>201.3</v>
      </c>
      <c r="H27" s="9">
        <f t="shared" si="0"/>
        <v>204.9</v>
      </c>
      <c r="I27" s="13">
        <v>156.22999999999999</v>
      </c>
    </row>
    <row r="28" spans="1:9" x14ac:dyDescent="0.2">
      <c r="A28" s="10" t="s">
        <v>409</v>
      </c>
      <c r="B28" s="10" t="s">
        <v>410</v>
      </c>
      <c r="C28" s="10" t="s">
        <v>454</v>
      </c>
      <c r="D28" s="10" t="s">
        <v>370</v>
      </c>
      <c r="E28" s="10" t="s">
        <v>378</v>
      </c>
      <c r="F28" s="9">
        <v>208.5</v>
      </c>
      <c r="G28" s="9">
        <v>201.3</v>
      </c>
      <c r="H28" s="9">
        <f t="shared" si="0"/>
        <v>204.9</v>
      </c>
      <c r="I28" s="13">
        <v>38.15</v>
      </c>
    </row>
    <row r="29" spans="1:9" x14ac:dyDescent="0.2">
      <c r="A29" s="20" t="s">
        <v>323</v>
      </c>
      <c r="B29" s="13" t="s">
        <v>411</v>
      </c>
      <c r="C29" s="13" t="s">
        <v>412</v>
      </c>
      <c r="D29" s="10" t="s">
        <v>371</v>
      </c>
      <c r="E29" s="10" t="s">
        <v>413</v>
      </c>
      <c r="F29" s="10">
        <v>201.5</v>
      </c>
      <c r="G29" s="10">
        <v>199.3</v>
      </c>
      <c r="H29" s="9">
        <f t="shared" ref="H29:H47" si="4">AVERAGE(F29:G29)</f>
        <v>200.4</v>
      </c>
      <c r="I29" s="13">
        <v>33.39</v>
      </c>
    </row>
    <row r="30" spans="1:9" ht="22" customHeight="1" x14ac:dyDescent="0.2">
      <c r="A30" s="20" t="s">
        <v>203</v>
      </c>
      <c r="B30" s="13" t="s">
        <v>414</v>
      </c>
      <c r="C30" s="9" t="s">
        <v>455</v>
      </c>
      <c r="D30" s="10" t="s">
        <v>371</v>
      </c>
      <c r="E30" s="9" t="s">
        <v>413</v>
      </c>
      <c r="F30" s="10">
        <v>201.5</v>
      </c>
      <c r="G30" s="10">
        <v>199.3</v>
      </c>
      <c r="H30" s="9">
        <f t="shared" si="4"/>
        <v>200.4</v>
      </c>
      <c r="I30" s="13">
        <v>53</v>
      </c>
    </row>
    <row r="31" spans="1:9" ht="22" customHeight="1" x14ac:dyDescent="0.2">
      <c r="A31" s="20" t="s">
        <v>278</v>
      </c>
      <c r="B31" s="13" t="s">
        <v>2861</v>
      </c>
      <c r="C31" s="9" t="s">
        <v>2860</v>
      </c>
      <c r="D31" s="10" t="s">
        <v>371</v>
      </c>
      <c r="E31" s="9" t="s">
        <v>413</v>
      </c>
      <c r="F31" s="10">
        <v>201.5</v>
      </c>
      <c r="G31" s="10">
        <v>199.3</v>
      </c>
      <c r="H31" s="9">
        <f t="shared" si="4"/>
        <v>200.4</v>
      </c>
      <c r="I31" s="13">
        <v>24.437000000000001</v>
      </c>
    </row>
    <row r="32" spans="1:9" ht="22" customHeight="1" x14ac:dyDescent="0.2">
      <c r="A32" s="20" t="s">
        <v>324</v>
      </c>
      <c r="B32" s="13" t="s">
        <v>2859</v>
      </c>
      <c r="C32" s="9" t="s">
        <v>2860</v>
      </c>
      <c r="D32" s="10" t="s">
        <v>371</v>
      </c>
      <c r="E32" s="9" t="s">
        <v>413</v>
      </c>
      <c r="F32" s="10">
        <v>201.5</v>
      </c>
      <c r="G32" s="10">
        <v>199.3</v>
      </c>
      <c r="H32" s="9">
        <f t="shared" si="4"/>
        <v>200.4</v>
      </c>
      <c r="I32" s="13">
        <v>28.38</v>
      </c>
    </row>
    <row r="33" spans="1:9" x14ac:dyDescent="0.2">
      <c r="A33" s="20" t="s">
        <v>322</v>
      </c>
      <c r="B33" s="13" t="s">
        <v>2858</v>
      </c>
      <c r="C33" s="13" t="s">
        <v>2863</v>
      </c>
      <c r="D33" s="10" t="s">
        <v>370</v>
      </c>
      <c r="E33" s="10" t="s">
        <v>413</v>
      </c>
      <c r="F33" s="10">
        <v>201.5</v>
      </c>
      <c r="G33" s="10">
        <v>199.3</v>
      </c>
      <c r="H33" s="9">
        <f t="shared" ref="H33" si="5">AVERAGE(F33:G33)</f>
        <v>200.4</v>
      </c>
      <c r="I33" s="13">
        <v>30</v>
      </c>
    </row>
    <row r="34" spans="1:9" x14ac:dyDescent="0.2">
      <c r="A34" s="20" t="s">
        <v>169</v>
      </c>
      <c r="B34" s="13" t="s">
        <v>175</v>
      </c>
      <c r="C34" s="13" t="s">
        <v>366</v>
      </c>
      <c r="D34" s="10" t="s">
        <v>370</v>
      </c>
      <c r="E34" s="10" t="s">
        <v>415</v>
      </c>
      <c r="F34" s="10">
        <v>201.3</v>
      </c>
      <c r="G34" s="10">
        <v>182.7</v>
      </c>
      <c r="H34" s="9">
        <f t="shared" si="4"/>
        <v>192</v>
      </c>
      <c r="I34" s="13">
        <v>34.32</v>
      </c>
    </row>
    <row r="35" spans="1:9" x14ac:dyDescent="0.2">
      <c r="A35" s="20" t="s">
        <v>191</v>
      </c>
      <c r="B35" s="13" t="s">
        <v>416</v>
      </c>
      <c r="C35" s="13" t="s">
        <v>158</v>
      </c>
      <c r="D35" s="10" t="s">
        <v>371</v>
      </c>
      <c r="E35" s="10" t="s">
        <v>415</v>
      </c>
      <c r="F35" s="39">
        <v>201.3</v>
      </c>
      <c r="G35" s="39">
        <v>182.7</v>
      </c>
      <c r="H35" s="9">
        <f t="shared" si="4"/>
        <v>192</v>
      </c>
      <c r="I35" s="13">
        <v>33.32</v>
      </c>
    </row>
    <row r="36" spans="1:9" x14ac:dyDescent="0.2">
      <c r="A36" s="20" t="s">
        <v>185</v>
      </c>
      <c r="B36" s="13" t="s">
        <v>418</v>
      </c>
      <c r="C36" s="13" t="s">
        <v>158</v>
      </c>
      <c r="D36" s="10" t="s">
        <v>371</v>
      </c>
      <c r="E36" s="10" t="s">
        <v>417</v>
      </c>
      <c r="F36" s="10">
        <v>199.3</v>
      </c>
      <c r="G36" s="10">
        <v>190.8</v>
      </c>
      <c r="H36" s="9">
        <f t="shared" si="4"/>
        <v>195.05</v>
      </c>
      <c r="I36" s="13">
        <v>16.760000000000002</v>
      </c>
    </row>
    <row r="37" spans="1:9" ht="15" customHeight="1" x14ac:dyDescent="0.2">
      <c r="A37" s="20" t="s">
        <v>199</v>
      </c>
      <c r="B37" s="10" t="s">
        <v>419</v>
      </c>
      <c r="C37" s="10" t="s">
        <v>456</v>
      </c>
      <c r="D37" s="10" t="s">
        <v>371</v>
      </c>
      <c r="E37" s="10" t="s">
        <v>417</v>
      </c>
      <c r="F37" s="10">
        <v>199.3</v>
      </c>
      <c r="G37" s="10">
        <v>190.8</v>
      </c>
      <c r="H37" s="9">
        <f t="shared" si="4"/>
        <v>195.05</v>
      </c>
      <c r="I37" s="13">
        <v>14.2</v>
      </c>
    </row>
    <row r="38" spans="1:9" x14ac:dyDescent="0.2">
      <c r="A38" s="20" t="s">
        <v>164</v>
      </c>
      <c r="B38" s="13" t="s">
        <v>166</v>
      </c>
      <c r="C38" s="13" t="s">
        <v>101</v>
      </c>
      <c r="D38" s="10" t="s">
        <v>370</v>
      </c>
      <c r="E38" s="10" t="s">
        <v>417</v>
      </c>
      <c r="F38" s="10">
        <v>199.3</v>
      </c>
      <c r="G38" s="10">
        <v>190.8</v>
      </c>
      <c r="H38" s="9">
        <f t="shared" si="4"/>
        <v>195.05</v>
      </c>
      <c r="I38" s="13">
        <v>56.07</v>
      </c>
    </row>
    <row r="39" spans="1:9" x14ac:dyDescent="0.2">
      <c r="A39" s="20" t="s">
        <v>281</v>
      </c>
      <c r="B39" s="10" t="s">
        <v>420</v>
      </c>
      <c r="C39" s="10" t="s">
        <v>101</v>
      </c>
      <c r="D39" s="10" t="s">
        <v>370</v>
      </c>
      <c r="E39" s="10" t="s">
        <v>417</v>
      </c>
      <c r="F39" s="10">
        <v>199.3</v>
      </c>
      <c r="G39" s="10">
        <v>190.8</v>
      </c>
      <c r="H39" s="9">
        <f t="shared" si="4"/>
        <v>195.05</v>
      </c>
      <c r="I39" s="13">
        <v>105.47</v>
      </c>
    </row>
    <row r="40" spans="1:9" x14ac:dyDescent="0.2">
      <c r="A40" s="20" t="s">
        <v>154</v>
      </c>
      <c r="B40" s="13" t="s">
        <v>2855</v>
      </c>
      <c r="C40" s="13" t="s">
        <v>457</v>
      </c>
      <c r="D40" s="10" t="s">
        <v>370</v>
      </c>
      <c r="E40" s="10" t="s">
        <v>421</v>
      </c>
      <c r="F40" s="10">
        <v>182.7</v>
      </c>
      <c r="G40" s="10">
        <v>174.1</v>
      </c>
      <c r="H40" s="9">
        <f t="shared" si="4"/>
        <v>178.39999999999998</v>
      </c>
      <c r="I40" s="13">
        <v>61.95</v>
      </c>
    </row>
    <row r="41" spans="1:9" x14ac:dyDescent="0.2">
      <c r="A41" s="20" t="s">
        <v>178</v>
      </c>
      <c r="B41" s="13" t="s">
        <v>422</v>
      </c>
      <c r="C41" s="10" t="s">
        <v>156</v>
      </c>
      <c r="D41" s="10" t="s">
        <v>371</v>
      </c>
      <c r="E41" s="10" t="s">
        <v>421</v>
      </c>
      <c r="F41" s="10">
        <v>182.7</v>
      </c>
      <c r="G41" s="10">
        <v>174.1</v>
      </c>
      <c r="H41" s="9">
        <f t="shared" si="4"/>
        <v>178.39999999999998</v>
      </c>
      <c r="I41" s="13">
        <v>39</v>
      </c>
    </row>
    <row r="42" spans="1:9" x14ac:dyDescent="0.2">
      <c r="A42" s="20" t="s">
        <v>209</v>
      </c>
      <c r="B42" s="13" t="s">
        <v>423</v>
      </c>
      <c r="C42" s="19" t="s">
        <v>367</v>
      </c>
      <c r="D42" s="10" t="s">
        <v>371</v>
      </c>
      <c r="E42" s="10" t="s">
        <v>421</v>
      </c>
      <c r="F42" s="10">
        <v>182.7</v>
      </c>
      <c r="G42" s="10">
        <v>174.1</v>
      </c>
      <c r="H42" s="9">
        <f t="shared" si="4"/>
        <v>178.39999999999998</v>
      </c>
      <c r="I42" s="10">
        <v>48.01</v>
      </c>
    </row>
    <row r="43" spans="1:9" x14ac:dyDescent="0.2">
      <c r="A43" s="20" t="s">
        <v>219</v>
      </c>
      <c r="B43" s="13" t="s">
        <v>424</v>
      </c>
      <c r="C43" s="19" t="s">
        <v>367</v>
      </c>
      <c r="D43" s="10" t="s">
        <v>371</v>
      </c>
      <c r="E43" s="10" t="s">
        <v>421</v>
      </c>
      <c r="F43" s="10">
        <v>182.7</v>
      </c>
      <c r="G43" s="10">
        <v>174.1</v>
      </c>
      <c r="H43" s="9">
        <f t="shared" si="4"/>
        <v>178.39999999999998</v>
      </c>
      <c r="I43" s="13">
        <v>35.270000000000003</v>
      </c>
    </row>
    <row r="44" spans="1:9" x14ac:dyDescent="0.2">
      <c r="A44" s="20" t="s">
        <v>225</v>
      </c>
      <c r="B44" s="13" t="s">
        <v>425</v>
      </c>
      <c r="C44" s="19" t="s">
        <v>367</v>
      </c>
      <c r="D44" s="10" t="s">
        <v>371</v>
      </c>
      <c r="E44" s="10" t="s">
        <v>421</v>
      </c>
      <c r="F44" s="10">
        <v>182.7</v>
      </c>
      <c r="G44" s="10">
        <v>174.1</v>
      </c>
      <c r="H44" s="9">
        <f t="shared" si="4"/>
        <v>178.39999999999998</v>
      </c>
      <c r="I44" s="13">
        <v>42.6</v>
      </c>
    </row>
    <row r="45" spans="1:9" ht="18" customHeight="1" x14ac:dyDescent="0.2">
      <c r="A45" s="20" t="s">
        <v>230</v>
      </c>
      <c r="B45" s="13" t="s">
        <v>443</v>
      </c>
      <c r="C45" s="10" t="s">
        <v>158</v>
      </c>
      <c r="D45" s="10" t="s">
        <v>370</v>
      </c>
      <c r="E45" s="10" t="s">
        <v>421</v>
      </c>
      <c r="F45" s="10">
        <v>182.7</v>
      </c>
      <c r="G45" s="10">
        <v>174.1</v>
      </c>
      <c r="H45" s="9">
        <f t="shared" si="4"/>
        <v>178.39999999999998</v>
      </c>
      <c r="I45" s="13">
        <v>51.1</v>
      </c>
    </row>
    <row r="46" spans="1:9" ht="18" customHeight="1" x14ac:dyDescent="0.2">
      <c r="A46" s="20" t="s">
        <v>294</v>
      </c>
      <c r="B46" s="13" t="s">
        <v>426</v>
      </c>
      <c r="C46" s="13" t="s">
        <v>366</v>
      </c>
      <c r="D46" s="10" t="s">
        <v>370</v>
      </c>
      <c r="E46" s="10" t="s">
        <v>421</v>
      </c>
      <c r="F46" s="10">
        <v>182.7</v>
      </c>
      <c r="G46" s="10">
        <v>174.1</v>
      </c>
      <c r="H46" s="9">
        <f t="shared" si="4"/>
        <v>178.39999999999998</v>
      </c>
      <c r="I46" s="13">
        <v>111.07</v>
      </c>
    </row>
    <row r="47" spans="1:9" x14ac:dyDescent="0.2">
      <c r="A47" s="20" t="s">
        <v>245</v>
      </c>
      <c r="B47" s="13" t="s">
        <v>427</v>
      </c>
      <c r="C47" s="13" t="s">
        <v>158</v>
      </c>
      <c r="D47" s="10" t="s">
        <v>370</v>
      </c>
      <c r="E47" s="10" t="s">
        <v>421</v>
      </c>
      <c r="F47" s="10">
        <v>182.7</v>
      </c>
      <c r="G47" s="10">
        <v>174.1</v>
      </c>
      <c r="H47" s="9">
        <f t="shared" si="4"/>
        <v>178.39999999999998</v>
      </c>
      <c r="I47" s="13">
        <v>114.95</v>
      </c>
    </row>
  </sheetData>
  <sortState xmlns:xlrd2="http://schemas.microsoft.com/office/spreadsheetml/2017/richdata2" ref="A3:I34">
    <sortCondition ref="E3:E34" customList="Mon,Tue,Wed,Thu,Fri,Sat,Sun"/>
  </sortState>
  <phoneticPr fontId="19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0A9B-DB3A-BF44-A673-BEBD36585614}">
  <dimension ref="A1:C109"/>
  <sheetViews>
    <sheetView zoomScale="59" workbookViewId="0">
      <selection activeCell="A43" sqref="A43"/>
    </sheetView>
  </sheetViews>
  <sheetFormatPr baseColWidth="10" defaultRowHeight="16" x14ac:dyDescent="0.2"/>
  <cols>
    <col min="1" max="1" width="34.5" style="10" bestFit="1" customWidth="1"/>
    <col min="2" max="16384" width="10.83203125" style="10"/>
  </cols>
  <sheetData>
    <row r="1" spans="1:3" x14ac:dyDescent="0.2">
      <c r="A1" s="37" t="s">
        <v>301</v>
      </c>
      <c r="B1" s="37" t="s">
        <v>257</v>
      </c>
      <c r="C1" s="37" t="s">
        <v>258</v>
      </c>
    </row>
    <row r="2" spans="1:3" x14ac:dyDescent="0.2">
      <c r="A2" s="10" t="s">
        <v>302</v>
      </c>
      <c r="B2" s="10">
        <v>251.2</v>
      </c>
      <c r="C2" s="10">
        <v>247.2</v>
      </c>
    </row>
    <row r="3" spans="1:3" x14ac:dyDescent="0.2">
      <c r="A3" s="10" t="s">
        <v>303</v>
      </c>
      <c r="B3" s="10">
        <v>251.2</v>
      </c>
      <c r="C3" s="10">
        <v>247.2</v>
      </c>
    </row>
    <row r="4" spans="1:3" x14ac:dyDescent="0.2">
      <c r="A4" s="10" t="s">
        <v>304</v>
      </c>
      <c r="B4" s="10">
        <v>251.2</v>
      </c>
      <c r="C4" s="10">
        <v>247.2</v>
      </c>
    </row>
    <row r="5" spans="1:3" x14ac:dyDescent="0.2">
      <c r="A5" s="10" t="s">
        <v>305</v>
      </c>
      <c r="B5" s="10">
        <v>251.2</v>
      </c>
      <c r="C5" s="10">
        <v>247.2</v>
      </c>
    </row>
    <row r="6" spans="1:3" x14ac:dyDescent="0.2">
      <c r="A6" s="10" t="s">
        <v>306</v>
      </c>
      <c r="B6" s="10">
        <v>251.2</v>
      </c>
      <c r="C6" s="10">
        <v>247.2</v>
      </c>
    </row>
    <row r="7" spans="1:3" x14ac:dyDescent="0.2">
      <c r="A7" s="10" t="s">
        <v>307</v>
      </c>
      <c r="B7" s="10">
        <v>251.2</v>
      </c>
      <c r="C7" s="10">
        <v>247.2</v>
      </c>
    </row>
    <row r="8" spans="1:3" x14ac:dyDescent="0.2">
      <c r="A8" s="10" t="s">
        <v>308</v>
      </c>
      <c r="B8" s="10">
        <v>251.2</v>
      </c>
      <c r="C8" s="10">
        <v>247.2</v>
      </c>
    </row>
    <row r="9" spans="1:3" x14ac:dyDescent="0.2">
      <c r="A9" s="10" t="s">
        <v>309</v>
      </c>
      <c r="B9" s="10">
        <v>251.2</v>
      </c>
      <c r="C9" s="10">
        <v>247.2</v>
      </c>
    </row>
    <row r="10" spans="1:3" x14ac:dyDescent="0.2">
      <c r="A10" s="10" t="s">
        <v>310</v>
      </c>
      <c r="B10" s="10">
        <v>251.2</v>
      </c>
      <c r="C10" s="10">
        <v>237</v>
      </c>
    </row>
    <row r="11" spans="1:3" x14ac:dyDescent="0.2">
      <c r="A11" s="10" t="s">
        <v>311</v>
      </c>
      <c r="B11" s="10">
        <v>251.2</v>
      </c>
      <c r="C11" s="10">
        <v>247.2</v>
      </c>
    </row>
    <row r="12" spans="1:3" x14ac:dyDescent="0.2">
      <c r="A12" s="10" t="s">
        <v>312</v>
      </c>
      <c r="B12" s="10">
        <v>247.2</v>
      </c>
      <c r="C12" s="10">
        <v>242</v>
      </c>
    </row>
    <row r="13" spans="1:3" x14ac:dyDescent="0.2">
      <c r="A13" s="10" t="s">
        <v>97</v>
      </c>
      <c r="B13" s="10">
        <v>247.2</v>
      </c>
      <c r="C13" s="10">
        <v>242</v>
      </c>
    </row>
    <row r="14" spans="1:3" x14ac:dyDescent="0.2">
      <c r="A14" s="10" t="s">
        <v>284</v>
      </c>
      <c r="B14" s="10">
        <v>247.2</v>
      </c>
      <c r="C14" s="10">
        <v>242</v>
      </c>
    </row>
    <row r="15" spans="1:3" x14ac:dyDescent="0.2">
      <c r="A15" s="10" t="s">
        <v>313</v>
      </c>
      <c r="B15" s="10">
        <v>247.2</v>
      </c>
      <c r="C15" s="10">
        <v>242</v>
      </c>
    </row>
    <row r="16" spans="1:3" x14ac:dyDescent="0.2">
      <c r="A16" s="10" t="s">
        <v>285</v>
      </c>
      <c r="B16" s="10">
        <v>247.2</v>
      </c>
      <c r="C16" s="10">
        <v>242</v>
      </c>
    </row>
    <row r="17" spans="1:3" x14ac:dyDescent="0.2">
      <c r="A17" s="10" t="s">
        <v>286</v>
      </c>
      <c r="B17" s="10">
        <v>247.2</v>
      </c>
      <c r="C17" s="10">
        <v>242</v>
      </c>
    </row>
    <row r="18" spans="1:3" x14ac:dyDescent="0.2">
      <c r="A18" s="10" t="s">
        <v>112</v>
      </c>
      <c r="B18" s="10">
        <v>247.2</v>
      </c>
      <c r="C18" s="10">
        <v>237</v>
      </c>
    </row>
    <row r="19" spans="1:3" x14ac:dyDescent="0.2">
      <c r="A19" s="10" t="s">
        <v>107</v>
      </c>
      <c r="B19" s="10">
        <v>247.2</v>
      </c>
      <c r="C19" s="10">
        <v>242</v>
      </c>
    </row>
    <row r="20" spans="1:3" x14ac:dyDescent="0.2">
      <c r="A20" s="10" t="s">
        <v>288</v>
      </c>
      <c r="B20" s="10">
        <v>247.2</v>
      </c>
      <c r="C20" s="10">
        <v>242</v>
      </c>
    </row>
    <row r="21" spans="1:3" x14ac:dyDescent="0.2">
      <c r="A21" s="10" t="s">
        <v>287</v>
      </c>
      <c r="B21" s="10">
        <v>247.2</v>
      </c>
      <c r="C21" s="10">
        <v>242</v>
      </c>
    </row>
    <row r="22" spans="1:3" x14ac:dyDescent="0.2">
      <c r="A22" s="10" t="s">
        <v>314</v>
      </c>
      <c r="B22" s="10">
        <v>247.2</v>
      </c>
      <c r="C22" s="10">
        <v>242</v>
      </c>
    </row>
    <row r="23" spans="1:3" x14ac:dyDescent="0.2">
      <c r="A23" s="10" t="s">
        <v>119</v>
      </c>
      <c r="B23" s="10">
        <v>247.2</v>
      </c>
      <c r="C23" s="10">
        <v>242</v>
      </c>
    </row>
    <row r="24" spans="1:3" x14ac:dyDescent="0.2">
      <c r="A24" s="10" t="s">
        <v>117</v>
      </c>
      <c r="B24" s="10">
        <v>247.2</v>
      </c>
      <c r="C24" s="10">
        <v>242</v>
      </c>
    </row>
    <row r="25" spans="1:3" x14ac:dyDescent="0.2">
      <c r="A25" s="10" t="s">
        <v>115</v>
      </c>
      <c r="B25" s="10">
        <v>247.2</v>
      </c>
      <c r="C25" s="10">
        <v>242</v>
      </c>
    </row>
    <row r="26" spans="1:3" x14ac:dyDescent="0.2">
      <c r="A26" s="10" t="s">
        <v>315</v>
      </c>
      <c r="B26" s="10">
        <v>247.2</v>
      </c>
      <c r="C26" s="10">
        <v>242</v>
      </c>
    </row>
    <row r="27" spans="1:3" x14ac:dyDescent="0.2">
      <c r="A27" s="10" t="s">
        <v>291</v>
      </c>
      <c r="B27" s="10">
        <v>242</v>
      </c>
      <c r="C27" s="10">
        <v>237</v>
      </c>
    </row>
    <row r="28" spans="1:3" x14ac:dyDescent="0.2">
      <c r="A28" s="10" t="s">
        <v>142</v>
      </c>
      <c r="B28" s="10">
        <v>237</v>
      </c>
      <c r="C28" s="10">
        <v>227</v>
      </c>
    </row>
    <row r="29" spans="1:3" x14ac:dyDescent="0.2">
      <c r="A29" s="10" t="s">
        <v>316</v>
      </c>
      <c r="B29" s="10">
        <v>233.5</v>
      </c>
      <c r="C29" s="10">
        <v>228.4</v>
      </c>
    </row>
    <row r="30" spans="1:3" x14ac:dyDescent="0.2">
      <c r="A30" s="10" t="s">
        <v>317</v>
      </c>
      <c r="B30" s="10">
        <v>233.5</v>
      </c>
      <c r="C30" s="10">
        <v>228.4</v>
      </c>
    </row>
    <row r="31" spans="1:3" x14ac:dyDescent="0.2">
      <c r="A31" s="10" t="s">
        <v>123</v>
      </c>
      <c r="B31" s="10">
        <v>247.2</v>
      </c>
      <c r="C31" s="10">
        <v>242</v>
      </c>
    </row>
    <row r="32" spans="1:3" x14ac:dyDescent="0.2">
      <c r="A32" s="10" t="s">
        <v>134</v>
      </c>
      <c r="B32" s="10">
        <v>237</v>
      </c>
      <c r="C32" s="10">
        <v>227</v>
      </c>
    </row>
    <row r="33" spans="1:3" x14ac:dyDescent="0.2">
      <c r="A33" s="10" t="s">
        <v>270</v>
      </c>
      <c r="B33" s="10">
        <v>237</v>
      </c>
      <c r="C33" s="10">
        <v>227</v>
      </c>
    </row>
    <row r="34" spans="1:3" x14ac:dyDescent="0.2">
      <c r="A34" s="10" t="s">
        <v>129</v>
      </c>
      <c r="B34" s="10">
        <v>237</v>
      </c>
      <c r="C34" s="10">
        <v>227</v>
      </c>
    </row>
    <row r="35" spans="1:3" x14ac:dyDescent="0.2">
      <c r="A35" s="10" t="s">
        <v>289</v>
      </c>
      <c r="B35" s="9">
        <v>237</v>
      </c>
      <c r="C35" s="39">
        <v>227</v>
      </c>
    </row>
    <row r="36" spans="1:3" x14ac:dyDescent="0.2">
      <c r="A36" s="10" t="s">
        <v>290</v>
      </c>
      <c r="B36" s="9">
        <v>216.4</v>
      </c>
      <c r="C36" s="9">
        <v>211.4</v>
      </c>
    </row>
    <row r="37" spans="1:3" x14ac:dyDescent="0.2">
      <c r="A37" s="10" t="s">
        <v>126</v>
      </c>
      <c r="B37" s="9">
        <v>227</v>
      </c>
      <c r="C37" s="9">
        <v>216.4</v>
      </c>
    </row>
    <row r="38" spans="1:3" x14ac:dyDescent="0.2">
      <c r="A38" s="10" t="s">
        <v>318</v>
      </c>
      <c r="B38" s="10">
        <v>237</v>
      </c>
      <c r="C38" s="10">
        <v>227</v>
      </c>
    </row>
    <row r="39" spans="1:3" x14ac:dyDescent="0.2">
      <c r="A39" s="10" t="s">
        <v>319</v>
      </c>
      <c r="B39" s="10">
        <v>233.5</v>
      </c>
      <c r="C39" s="10">
        <v>228.4</v>
      </c>
    </row>
    <row r="40" spans="1:3" x14ac:dyDescent="0.2">
      <c r="A40" s="10" t="s">
        <v>292</v>
      </c>
      <c r="B40" s="9">
        <v>227</v>
      </c>
      <c r="C40" s="9">
        <v>216.4</v>
      </c>
    </row>
    <row r="41" spans="1:3" x14ac:dyDescent="0.2">
      <c r="A41" s="10" t="s">
        <v>150</v>
      </c>
      <c r="B41" s="10">
        <v>216.4</v>
      </c>
      <c r="C41" s="10">
        <v>208.5</v>
      </c>
    </row>
    <row r="42" spans="1:3" x14ac:dyDescent="0.2">
      <c r="A42" s="10" t="s">
        <v>281</v>
      </c>
      <c r="B42" s="10">
        <v>196.5</v>
      </c>
      <c r="C42" s="10">
        <v>189.6</v>
      </c>
    </row>
    <row r="43" spans="1:3" x14ac:dyDescent="0.2">
      <c r="A43" s="10" t="s">
        <v>242</v>
      </c>
      <c r="B43" s="10">
        <v>196.5</v>
      </c>
      <c r="C43" s="10">
        <v>189.6</v>
      </c>
    </row>
    <row r="44" spans="1:3" x14ac:dyDescent="0.2">
      <c r="A44" s="10" t="s">
        <v>245</v>
      </c>
      <c r="B44" s="10">
        <v>182.7</v>
      </c>
      <c r="C44" s="10">
        <v>174.1</v>
      </c>
    </row>
    <row r="45" spans="1:3" x14ac:dyDescent="0.2">
      <c r="A45" s="10" t="s">
        <v>320</v>
      </c>
      <c r="B45" s="10">
        <v>182.7</v>
      </c>
      <c r="C45" s="10">
        <v>174.1</v>
      </c>
    </row>
    <row r="46" spans="1:3" x14ac:dyDescent="0.2">
      <c r="A46" s="10" t="s">
        <v>321</v>
      </c>
      <c r="B46" s="10">
        <v>190.8</v>
      </c>
      <c r="C46" s="10">
        <v>182.7</v>
      </c>
    </row>
    <row r="47" spans="1:3" x14ac:dyDescent="0.2">
      <c r="A47" s="10" t="s">
        <v>295</v>
      </c>
      <c r="B47" s="10">
        <v>182.7</v>
      </c>
      <c r="C47" s="10">
        <v>174.1</v>
      </c>
    </row>
    <row r="48" spans="1:3" x14ac:dyDescent="0.2">
      <c r="A48" s="10" t="s">
        <v>234</v>
      </c>
      <c r="B48" s="10">
        <v>199.3</v>
      </c>
      <c r="C48" s="10">
        <v>190.8</v>
      </c>
    </row>
    <row r="49" spans="1:3" x14ac:dyDescent="0.2">
      <c r="A49" s="10" t="s">
        <v>294</v>
      </c>
      <c r="B49" s="10">
        <v>182.7</v>
      </c>
      <c r="C49" s="10">
        <v>174.1</v>
      </c>
    </row>
    <row r="50" spans="1:3" x14ac:dyDescent="0.2">
      <c r="A50" s="10" t="s">
        <v>230</v>
      </c>
      <c r="B50" s="10">
        <v>182.7</v>
      </c>
      <c r="C50" s="10">
        <v>174.1</v>
      </c>
    </row>
    <row r="51" spans="1:3" x14ac:dyDescent="0.2">
      <c r="A51" s="10" t="s">
        <v>169</v>
      </c>
      <c r="B51" s="10">
        <v>201.3</v>
      </c>
      <c r="C51" s="10">
        <v>182.7</v>
      </c>
    </row>
    <row r="52" spans="1:3" x14ac:dyDescent="0.2">
      <c r="A52" s="10" t="s">
        <v>167</v>
      </c>
      <c r="B52" s="10">
        <v>190.8</v>
      </c>
      <c r="C52" s="10">
        <v>182.7</v>
      </c>
    </row>
    <row r="53" spans="1:3" x14ac:dyDescent="0.2">
      <c r="A53" s="10" t="s">
        <v>293</v>
      </c>
      <c r="B53" s="10">
        <v>199.3</v>
      </c>
      <c r="C53" s="10">
        <v>190.8</v>
      </c>
    </row>
    <row r="54" spans="1:3" x14ac:dyDescent="0.2">
      <c r="A54" s="10" t="s">
        <v>154</v>
      </c>
      <c r="B54" s="10">
        <v>182.7</v>
      </c>
      <c r="C54" s="10">
        <v>174.1</v>
      </c>
    </row>
    <row r="55" spans="1:3" x14ac:dyDescent="0.2">
      <c r="A55" s="10" t="s">
        <v>274</v>
      </c>
      <c r="B55" s="10">
        <v>199.3</v>
      </c>
      <c r="C55" s="10">
        <v>190.8</v>
      </c>
    </row>
    <row r="56" spans="1:3" x14ac:dyDescent="0.2">
      <c r="A56" s="10" t="s">
        <v>322</v>
      </c>
      <c r="B56" s="10">
        <v>201.3</v>
      </c>
      <c r="C56" s="10">
        <v>199.3</v>
      </c>
    </row>
    <row r="57" spans="1:3" x14ac:dyDescent="0.2">
      <c r="A57" s="10" t="s">
        <v>183</v>
      </c>
      <c r="B57" s="10">
        <v>190.8</v>
      </c>
      <c r="C57" s="10">
        <v>182.7</v>
      </c>
    </row>
    <row r="58" spans="1:3" x14ac:dyDescent="0.2">
      <c r="A58" s="10" t="s">
        <v>185</v>
      </c>
      <c r="B58" s="10">
        <v>199.3</v>
      </c>
      <c r="C58" s="10">
        <v>190.8</v>
      </c>
    </row>
    <row r="59" spans="1:3" x14ac:dyDescent="0.2">
      <c r="A59" s="10" t="s">
        <v>276</v>
      </c>
      <c r="B59" s="10">
        <v>201.3</v>
      </c>
      <c r="C59" s="10">
        <v>182.7</v>
      </c>
    </row>
    <row r="60" spans="1:3" x14ac:dyDescent="0.2">
      <c r="A60" s="10" t="s">
        <v>277</v>
      </c>
      <c r="B60" s="10">
        <v>199.3</v>
      </c>
      <c r="C60" s="10">
        <v>190.8</v>
      </c>
    </row>
    <row r="61" spans="1:3" x14ac:dyDescent="0.2">
      <c r="A61" s="10" t="s">
        <v>323</v>
      </c>
      <c r="B61" s="10">
        <v>201.3</v>
      </c>
      <c r="C61" s="10">
        <v>199.3</v>
      </c>
    </row>
    <row r="62" spans="1:3" x14ac:dyDescent="0.2">
      <c r="A62" s="10" t="s">
        <v>203</v>
      </c>
      <c r="B62" s="10">
        <v>201.3</v>
      </c>
      <c r="C62" s="10">
        <v>199.3</v>
      </c>
    </row>
    <row r="63" spans="1:3" x14ac:dyDescent="0.2">
      <c r="A63" s="10" t="s">
        <v>324</v>
      </c>
      <c r="B63" s="10">
        <v>201.3</v>
      </c>
      <c r="C63" s="10">
        <v>199.3</v>
      </c>
    </row>
    <row r="64" spans="1:3" x14ac:dyDescent="0.2">
      <c r="A64" s="10" t="s">
        <v>278</v>
      </c>
      <c r="B64" s="10">
        <v>201.3</v>
      </c>
      <c r="C64" s="10">
        <v>199.3</v>
      </c>
    </row>
    <row r="65" spans="1:3" x14ac:dyDescent="0.2">
      <c r="A65" s="10" t="s">
        <v>325</v>
      </c>
      <c r="B65" s="10">
        <v>182.7</v>
      </c>
      <c r="C65" s="10">
        <v>174.1</v>
      </c>
    </row>
    <row r="66" spans="1:3" x14ac:dyDescent="0.2">
      <c r="A66" s="10" t="s">
        <v>178</v>
      </c>
      <c r="B66" s="10">
        <v>182.7</v>
      </c>
      <c r="C66" s="10">
        <v>174.1</v>
      </c>
    </row>
    <row r="67" spans="1:3" x14ac:dyDescent="0.2">
      <c r="A67" s="10" t="s">
        <v>279</v>
      </c>
      <c r="B67" s="10">
        <v>182.7</v>
      </c>
      <c r="C67" s="10">
        <v>174.1</v>
      </c>
    </row>
    <row r="68" spans="1:3" x14ac:dyDescent="0.2">
      <c r="A68" s="10" t="s">
        <v>219</v>
      </c>
      <c r="B68" s="10">
        <v>182.7</v>
      </c>
      <c r="C68" s="10">
        <v>174.1</v>
      </c>
    </row>
    <row r="69" spans="1:3" x14ac:dyDescent="0.2">
      <c r="A69" s="10" t="s">
        <v>280</v>
      </c>
      <c r="B69" s="10">
        <v>182.7</v>
      </c>
      <c r="C69" s="10">
        <v>174.1</v>
      </c>
    </row>
    <row r="70" spans="1:3" x14ac:dyDescent="0.2">
      <c r="A70" s="10" t="s">
        <v>326</v>
      </c>
      <c r="B70" s="10">
        <v>174.1</v>
      </c>
      <c r="C70" s="10">
        <v>170.3</v>
      </c>
    </row>
    <row r="71" spans="1:3" x14ac:dyDescent="0.2">
      <c r="A71" s="10" t="s">
        <v>327</v>
      </c>
      <c r="B71" s="10">
        <v>170.3</v>
      </c>
      <c r="C71" s="10">
        <v>168.3</v>
      </c>
    </row>
    <row r="72" spans="1:3" x14ac:dyDescent="0.2">
      <c r="A72" s="10" t="s">
        <v>328</v>
      </c>
      <c r="B72" s="10">
        <v>132.9</v>
      </c>
      <c r="C72" s="10">
        <v>125</v>
      </c>
    </row>
    <row r="73" spans="1:3" x14ac:dyDescent="0.2">
      <c r="A73" s="10" t="s">
        <v>296</v>
      </c>
      <c r="B73" s="10">
        <v>166.1</v>
      </c>
      <c r="C73" s="10">
        <v>152.1</v>
      </c>
    </row>
    <row r="74" spans="1:3" x14ac:dyDescent="0.2">
      <c r="A74" s="10" t="s">
        <v>329</v>
      </c>
      <c r="B74" s="10">
        <v>166.1</v>
      </c>
      <c r="C74" s="10">
        <v>157.30000000000001</v>
      </c>
    </row>
    <row r="75" spans="1:3" x14ac:dyDescent="0.2">
      <c r="A75" s="10" t="s">
        <v>330</v>
      </c>
      <c r="B75" s="10">
        <v>132.9</v>
      </c>
      <c r="C75" s="10">
        <v>129.4</v>
      </c>
    </row>
    <row r="76" spans="1:3" x14ac:dyDescent="0.2">
      <c r="A76" s="10" t="s">
        <v>331</v>
      </c>
      <c r="B76" s="10">
        <v>152.1</v>
      </c>
      <c r="C76" s="10">
        <v>145</v>
      </c>
    </row>
    <row r="77" spans="1:3" x14ac:dyDescent="0.2">
      <c r="A77" s="10" t="s">
        <v>332</v>
      </c>
      <c r="B77" s="10">
        <v>163.5</v>
      </c>
      <c r="C77" s="10">
        <v>145</v>
      </c>
    </row>
    <row r="78" spans="1:3" x14ac:dyDescent="0.2">
      <c r="A78" s="10" t="s">
        <v>333</v>
      </c>
      <c r="B78" s="10">
        <v>152.1</v>
      </c>
      <c r="C78" s="10">
        <v>145</v>
      </c>
    </row>
    <row r="79" spans="1:3" x14ac:dyDescent="0.2">
      <c r="A79" s="10" t="s">
        <v>334</v>
      </c>
      <c r="B79" s="10">
        <v>113</v>
      </c>
      <c r="C79" s="10">
        <v>107.8</v>
      </c>
    </row>
    <row r="80" spans="1:3" x14ac:dyDescent="0.2">
      <c r="A80" s="10" t="s">
        <v>335</v>
      </c>
      <c r="B80" s="10">
        <v>157.30000000000001</v>
      </c>
      <c r="C80" s="10">
        <v>145</v>
      </c>
    </row>
    <row r="81" spans="1:3" x14ac:dyDescent="0.2">
      <c r="A81" s="10" t="s">
        <v>336</v>
      </c>
      <c r="B81" s="10">
        <v>152.1</v>
      </c>
      <c r="C81" s="10">
        <v>145</v>
      </c>
    </row>
    <row r="82" spans="1:3" x14ac:dyDescent="0.2">
      <c r="A82" s="10" t="s">
        <v>337</v>
      </c>
      <c r="B82" s="10">
        <v>152.1</v>
      </c>
      <c r="C82" s="10">
        <v>145</v>
      </c>
    </row>
    <row r="83" spans="1:3" x14ac:dyDescent="0.2">
      <c r="A83" s="10" t="s">
        <v>338</v>
      </c>
      <c r="B83" s="10">
        <v>152.1</v>
      </c>
      <c r="C83" s="10">
        <v>145</v>
      </c>
    </row>
    <row r="84" spans="1:3" x14ac:dyDescent="0.2">
      <c r="A84" s="10" t="s">
        <v>339</v>
      </c>
      <c r="B84" s="10">
        <v>152.1</v>
      </c>
      <c r="C84" s="10">
        <v>145</v>
      </c>
    </row>
    <row r="85" spans="1:3" x14ac:dyDescent="0.2">
      <c r="A85" s="10" t="s">
        <v>340</v>
      </c>
      <c r="B85" s="10">
        <v>157.30000000000001</v>
      </c>
      <c r="C85" s="10">
        <v>152.1</v>
      </c>
    </row>
    <row r="86" spans="1:3" x14ac:dyDescent="0.2">
      <c r="A86" s="10" t="s">
        <v>341</v>
      </c>
      <c r="B86" s="10">
        <v>152.1</v>
      </c>
      <c r="C86" s="10">
        <v>145</v>
      </c>
    </row>
    <row r="87" spans="1:3" x14ac:dyDescent="0.2">
      <c r="A87" s="10" t="s">
        <v>342</v>
      </c>
      <c r="B87" s="10">
        <v>152.1</v>
      </c>
      <c r="C87" s="10">
        <v>145</v>
      </c>
    </row>
    <row r="88" spans="1:3" x14ac:dyDescent="0.2">
      <c r="A88" s="10" t="s">
        <v>343</v>
      </c>
      <c r="B88" s="10">
        <v>145</v>
      </c>
      <c r="C88" s="10">
        <v>139.80000000000001</v>
      </c>
    </row>
    <row r="89" spans="1:3" x14ac:dyDescent="0.2">
      <c r="A89" s="10" t="s">
        <v>344</v>
      </c>
      <c r="B89" s="10">
        <v>125</v>
      </c>
      <c r="C89" s="10">
        <v>121</v>
      </c>
    </row>
    <row r="90" spans="1:3" x14ac:dyDescent="0.2">
      <c r="A90" s="10" t="s">
        <v>345</v>
      </c>
      <c r="B90" s="10">
        <v>107.8</v>
      </c>
      <c r="C90" s="10">
        <v>105.5</v>
      </c>
    </row>
    <row r="91" spans="1:3" x14ac:dyDescent="0.2">
      <c r="A91" s="10" t="s">
        <v>346</v>
      </c>
      <c r="B91" s="10">
        <v>170.3</v>
      </c>
      <c r="C91" s="10">
        <v>168.3</v>
      </c>
    </row>
    <row r="92" spans="1:3" x14ac:dyDescent="0.2">
      <c r="A92" s="10" t="s">
        <v>347</v>
      </c>
      <c r="B92" s="10">
        <v>129.4</v>
      </c>
      <c r="C92" s="10">
        <v>113</v>
      </c>
    </row>
    <row r="93" spans="1:3" x14ac:dyDescent="0.2">
      <c r="A93" s="10" t="s">
        <v>348</v>
      </c>
      <c r="B93" s="10">
        <v>157.30000000000001</v>
      </c>
      <c r="C93" s="10">
        <v>152.1</v>
      </c>
    </row>
    <row r="94" spans="1:3" x14ac:dyDescent="0.2">
      <c r="A94" s="10" t="s">
        <v>349</v>
      </c>
      <c r="B94" s="10">
        <v>152.1</v>
      </c>
      <c r="C94" s="10">
        <v>145</v>
      </c>
    </row>
    <row r="95" spans="1:3" x14ac:dyDescent="0.2">
      <c r="A95" s="10" t="s">
        <v>350</v>
      </c>
      <c r="B95" s="10">
        <v>152.1</v>
      </c>
      <c r="C95" s="10">
        <v>145</v>
      </c>
    </row>
    <row r="96" spans="1:3" x14ac:dyDescent="0.2">
      <c r="A96" s="10" t="s">
        <v>351</v>
      </c>
      <c r="B96" s="10">
        <v>152.1</v>
      </c>
      <c r="C96" s="10">
        <v>145</v>
      </c>
    </row>
    <row r="97" spans="1:3" x14ac:dyDescent="0.2">
      <c r="A97" s="10" t="s">
        <v>352</v>
      </c>
      <c r="B97" s="10">
        <v>152.1</v>
      </c>
      <c r="C97" s="10">
        <v>145</v>
      </c>
    </row>
    <row r="98" spans="1:3" x14ac:dyDescent="0.2">
      <c r="A98" s="10" t="s">
        <v>353</v>
      </c>
      <c r="B98" s="10">
        <v>100.5</v>
      </c>
      <c r="C98" s="10">
        <v>93.9</v>
      </c>
    </row>
    <row r="99" spans="1:3" x14ac:dyDescent="0.2">
      <c r="A99" s="10" t="s">
        <v>354</v>
      </c>
      <c r="B99" s="10">
        <v>113</v>
      </c>
      <c r="C99" s="10">
        <v>93.9</v>
      </c>
    </row>
    <row r="100" spans="1:3" x14ac:dyDescent="0.2">
      <c r="A100" s="10" t="s">
        <v>355</v>
      </c>
      <c r="B100" s="10">
        <v>100.5</v>
      </c>
      <c r="C100" s="10">
        <v>93.9</v>
      </c>
    </row>
    <row r="101" spans="1:3" x14ac:dyDescent="0.2">
      <c r="A101" s="10" t="s">
        <v>356</v>
      </c>
      <c r="B101" s="10">
        <v>105.5</v>
      </c>
      <c r="C101" s="10">
        <v>100.5</v>
      </c>
    </row>
    <row r="102" spans="1:3" x14ac:dyDescent="0.2">
      <c r="A102" s="10" t="s">
        <v>357</v>
      </c>
      <c r="B102" s="10">
        <v>139.80000000000001</v>
      </c>
      <c r="C102" s="10">
        <v>129.4</v>
      </c>
    </row>
    <row r="103" spans="1:3" x14ac:dyDescent="0.2">
      <c r="A103" s="10" t="s">
        <v>358</v>
      </c>
      <c r="B103" s="10">
        <v>105.5</v>
      </c>
      <c r="C103" s="10">
        <v>100.5</v>
      </c>
    </row>
    <row r="104" spans="1:3" x14ac:dyDescent="0.2">
      <c r="A104" s="10" t="s">
        <v>359</v>
      </c>
      <c r="B104" s="10">
        <v>125</v>
      </c>
      <c r="C104" s="10">
        <v>121</v>
      </c>
    </row>
    <row r="105" spans="1:3" x14ac:dyDescent="0.2">
      <c r="A105" s="10" t="s">
        <v>360</v>
      </c>
      <c r="B105" s="10">
        <v>125</v>
      </c>
      <c r="C105" s="10">
        <v>121</v>
      </c>
    </row>
    <row r="106" spans="1:3" x14ac:dyDescent="0.2">
      <c r="A106" s="10" t="s">
        <v>361</v>
      </c>
      <c r="B106" s="10">
        <v>129.4</v>
      </c>
      <c r="C106" s="10">
        <v>125</v>
      </c>
    </row>
    <row r="107" spans="1:3" x14ac:dyDescent="0.2">
      <c r="A107" s="10" t="s">
        <v>362</v>
      </c>
      <c r="B107" s="10">
        <v>107.8</v>
      </c>
      <c r="C107" s="10">
        <v>100.5</v>
      </c>
    </row>
    <row r="108" spans="1:3" x14ac:dyDescent="0.2">
      <c r="A108" s="10" t="s">
        <v>363</v>
      </c>
      <c r="B108" s="10">
        <v>129.4</v>
      </c>
      <c r="C108" s="10">
        <v>125</v>
      </c>
    </row>
    <row r="109" spans="1:3" x14ac:dyDescent="0.2">
      <c r="A109" s="10" t="s">
        <v>364</v>
      </c>
      <c r="B109" s="10">
        <v>152.1</v>
      </c>
      <c r="C109" s="10">
        <v>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536B-F2FC-4541-8B77-40261CD8B62B}">
  <dimension ref="A1:AK33"/>
  <sheetViews>
    <sheetView topLeftCell="A10" zoomScale="177" workbookViewId="0">
      <selection activeCell="A34" sqref="A34:XFD38"/>
    </sheetView>
  </sheetViews>
  <sheetFormatPr baseColWidth="10" defaultRowHeight="16" x14ac:dyDescent="0.2"/>
  <cols>
    <col min="1" max="1" width="36" bestFit="1" customWidth="1"/>
    <col min="2" max="2" width="23.1640625" style="10" customWidth="1"/>
    <col min="3" max="3" width="33" style="10" bestFit="1" customWidth="1"/>
    <col min="4" max="4" width="17.33203125" style="10" customWidth="1"/>
    <col min="5" max="5" width="20.5" style="10" bestFit="1" customWidth="1"/>
    <col min="6" max="7" width="10.83203125" style="10"/>
    <col min="8" max="9" width="21.5" style="10" bestFit="1" customWidth="1"/>
    <col min="10" max="10" width="21.83203125" style="10" bestFit="1" customWidth="1"/>
    <col min="11" max="11" width="22.6640625" style="10" bestFit="1" customWidth="1"/>
    <col min="12" max="13" width="21.5" style="10" bestFit="1" customWidth="1"/>
    <col min="14" max="14" width="21.83203125" style="10" bestFit="1" customWidth="1"/>
    <col min="15" max="16" width="21.5" style="10" bestFit="1" customWidth="1"/>
    <col min="17" max="17" width="20.5" style="10" bestFit="1" customWidth="1"/>
    <col min="18" max="18" width="20.83203125" style="10" bestFit="1" customWidth="1"/>
    <col min="19" max="19" width="21.5" style="10" bestFit="1" customWidth="1"/>
    <col min="20" max="20" width="22" style="10" bestFit="1" customWidth="1"/>
    <col min="21" max="21" width="21.83203125" style="10" bestFit="1" customWidth="1"/>
    <col min="22" max="22" width="21.5" style="10" bestFit="1" customWidth="1"/>
    <col min="23" max="23" width="21.83203125" style="10" bestFit="1" customWidth="1"/>
    <col min="24" max="24" width="21.5" style="10" bestFit="1" customWidth="1"/>
    <col min="25" max="26" width="22.6640625" style="10" bestFit="1" customWidth="1"/>
    <col min="27" max="27" width="21.5" style="10" bestFit="1" customWidth="1"/>
    <col min="28" max="29" width="22.6640625" style="10" bestFit="1" customWidth="1"/>
    <col min="30" max="30" width="21.5" style="10" bestFit="1" customWidth="1"/>
    <col min="31" max="31" width="21.83203125" style="10" bestFit="1" customWidth="1"/>
    <col min="32" max="32" width="21.5" style="10" bestFit="1" customWidth="1"/>
    <col min="33" max="33" width="22.6640625" style="10" bestFit="1" customWidth="1"/>
    <col min="34" max="35" width="21.5" style="10" bestFit="1" customWidth="1"/>
    <col min="36" max="37" width="21.83203125" style="10" bestFit="1" customWidth="1"/>
  </cols>
  <sheetData>
    <row r="1" spans="1:37" s="49" customFormat="1" ht="17" x14ac:dyDescent="0.2">
      <c r="A1" s="1" t="s">
        <v>299</v>
      </c>
      <c r="B1" s="48" t="s">
        <v>254</v>
      </c>
      <c r="C1" s="48" t="s">
        <v>300</v>
      </c>
      <c r="D1" s="48" t="s">
        <v>255</v>
      </c>
      <c r="E1" s="48" t="s">
        <v>256</v>
      </c>
      <c r="F1" s="48" t="s">
        <v>257</v>
      </c>
      <c r="G1" s="48" t="s">
        <v>258</v>
      </c>
      <c r="H1" s="48" t="s">
        <v>469</v>
      </c>
      <c r="I1" s="48" t="s">
        <v>470</v>
      </c>
      <c r="J1" s="48" t="s">
        <v>471</v>
      </c>
      <c r="K1" s="48" t="s">
        <v>472</v>
      </c>
      <c r="L1" s="48" t="s">
        <v>473</v>
      </c>
      <c r="M1" s="48" t="s">
        <v>474</v>
      </c>
      <c r="N1" s="48" t="s">
        <v>475</v>
      </c>
      <c r="O1" s="48" t="s">
        <v>476</v>
      </c>
      <c r="P1" s="48" t="s">
        <v>477</v>
      </c>
      <c r="Q1" s="48" t="s">
        <v>478</v>
      </c>
      <c r="R1" s="48" t="s">
        <v>479</v>
      </c>
      <c r="S1" s="48" t="s">
        <v>480</v>
      </c>
      <c r="T1" s="48" t="s">
        <v>481</v>
      </c>
      <c r="U1" s="48" t="s">
        <v>482</v>
      </c>
      <c r="V1" s="48" t="s">
        <v>483</v>
      </c>
      <c r="W1" s="48" t="s">
        <v>484</v>
      </c>
      <c r="X1" s="48" t="s">
        <v>485</v>
      </c>
      <c r="Y1" s="48" t="s">
        <v>486</v>
      </c>
      <c r="Z1" s="48" t="s">
        <v>487</v>
      </c>
      <c r="AA1" s="48" t="s">
        <v>488</v>
      </c>
      <c r="AB1" s="48" t="s">
        <v>489</v>
      </c>
      <c r="AC1" s="48" t="s">
        <v>490</v>
      </c>
      <c r="AD1" s="48" t="s">
        <v>491</v>
      </c>
      <c r="AE1" s="48" t="s">
        <v>492</v>
      </c>
      <c r="AF1" s="48" t="s">
        <v>493</v>
      </c>
      <c r="AG1" s="48" t="s">
        <v>494</v>
      </c>
      <c r="AH1" s="48" t="s">
        <v>495</v>
      </c>
      <c r="AI1" s="48" t="s">
        <v>496</v>
      </c>
      <c r="AJ1" s="48" t="s">
        <v>497</v>
      </c>
      <c r="AK1" s="48" t="s">
        <v>498</v>
      </c>
    </row>
    <row r="2" spans="1:37" x14ac:dyDescent="0.2">
      <c r="A2" s="47" t="s">
        <v>97</v>
      </c>
      <c r="B2" s="39" t="s">
        <v>93</v>
      </c>
      <c r="C2" s="39" t="s">
        <v>369</v>
      </c>
      <c r="D2" s="39" t="s">
        <v>266</v>
      </c>
      <c r="E2" s="39" t="s">
        <v>267</v>
      </c>
      <c r="F2" s="39" t="s">
        <v>499</v>
      </c>
      <c r="G2" s="39">
        <v>242</v>
      </c>
      <c r="H2" s="39" t="s">
        <v>500</v>
      </c>
      <c r="I2" s="39" t="s">
        <v>501</v>
      </c>
      <c r="J2" s="39" t="s">
        <v>502</v>
      </c>
      <c r="K2" s="39" t="s">
        <v>503</v>
      </c>
      <c r="L2" s="39" t="s">
        <v>504</v>
      </c>
      <c r="M2" s="39" t="s">
        <v>505</v>
      </c>
      <c r="N2" s="39" t="s">
        <v>506</v>
      </c>
      <c r="O2" s="39" t="s">
        <v>507</v>
      </c>
      <c r="P2" s="39" t="s">
        <v>508</v>
      </c>
      <c r="Q2" s="39" t="s">
        <v>509</v>
      </c>
      <c r="R2" s="39" t="s">
        <v>510</v>
      </c>
      <c r="S2" s="39" t="s">
        <v>511</v>
      </c>
      <c r="T2" s="39" t="s">
        <v>512</v>
      </c>
      <c r="U2" s="39" t="s">
        <v>513</v>
      </c>
      <c r="V2" s="39" t="s">
        <v>514</v>
      </c>
      <c r="W2" s="39" t="s">
        <v>515</v>
      </c>
      <c r="X2" s="39" t="s">
        <v>516</v>
      </c>
      <c r="Y2" s="39" t="s">
        <v>517</v>
      </c>
      <c r="Z2" s="39" t="s">
        <v>518</v>
      </c>
      <c r="AA2" s="39" t="s">
        <v>519</v>
      </c>
      <c r="AB2" s="39" t="s">
        <v>520</v>
      </c>
      <c r="AC2" s="39" t="s">
        <v>521</v>
      </c>
      <c r="AD2" s="39" t="s">
        <v>522</v>
      </c>
      <c r="AE2" s="39" t="s">
        <v>523</v>
      </c>
      <c r="AF2" s="39" t="s">
        <v>524</v>
      </c>
      <c r="AG2" s="39" t="s">
        <v>525</v>
      </c>
      <c r="AH2" s="39" t="s">
        <v>526</v>
      </c>
      <c r="AI2" s="39" t="s">
        <v>527</v>
      </c>
      <c r="AJ2" s="39" t="s">
        <v>528</v>
      </c>
      <c r="AK2" s="39" t="s">
        <v>529</v>
      </c>
    </row>
    <row r="3" spans="1:37" x14ac:dyDescent="0.2">
      <c r="A3" s="47" t="s">
        <v>107</v>
      </c>
      <c r="B3" s="39" t="s">
        <v>93</v>
      </c>
      <c r="C3" s="39" t="s">
        <v>369</v>
      </c>
      <c r="D3" s="39" t="s">
        <v>266</v>
      </c>
      <c r="E3" s="39" t="s">
        <v>267</v>
      </c>
      <c r="F3" s="39" t="s">
        <v>499</v>
      </c>
      <c r="G3" s="39">
        <v>242</v>
      </c>
      <c r="H3" s="39" t="s">
        <v>530</v>
      </c>
      <c r="I3" s="39" t="s">
        <v>531</v>
      </c>
      <c r="J3" s="39" t="s">
        <v>532</v>
      </c>
      <c r="K3" s="39" t="s">
        <v>533</v>
      </c>
      <c r="L3" s="39" t="s">
        <v>534</v>
      </c>
      <c r="M3" s="39" t="s">
        <v>535</v>
      </c>
      <c r="N3" s="39" t="s">
        <v>536</v>
      </c>
      <c r="O3" s="39" t="s">
        <v>537</v>
      </c>
      <c r="P3" s="39" t="s">
        <v>538</v>
      </c>
      <c r="Q3" s="39" t="s">
        <v>539</v>
      </c>
      <c r="R3" s="39" t="s">
        <v>540</v>
      </c>
      <c r="S3" s="39" t="s">
        <v>541</v>
      </c>
      <c r="T3" s="39" t="s">
        <v>542</v>
      </c>
      <c r="U3" s="39" t="s">
        <v>543</v>
      </c>
      <c r="V3" s="39" t="s">
        <v>544</v>
      </c>
      <c r="W3" s="39" t="s">
        <v>545</v>
      </c>
      <c r="X3" s="39" t="s">
        <v>546</v>
      </c>
      <c r="Y3" s="39" t="s">
        <v>547</v>
      </c>
      <c r="Z3" s="39" t="s">
        <v>548</v>
      </c>
      <c r="AA3" s="39" t="s">
        <v>549</v>
      </c>
      <c r="AB3" s="39" t="s">
        <v>550</v>
      </c>
      <c r="AC3" s="39" t="s">
        <v>551</v>
      </c>
      <c r="AD3" s="39" t="s">
        <v>552</v>
      </c>
      <c r="AE3" s="39" t="s">
        <v>553</v>
      </c>
      <c r="AF3" s="39" t="s">
        <v>554</v>
      </c>
      <c r="AG3" s="39" t="s">
        <v>555</v>
      </c>
      <c r="AH3" s="39" t="s">
        <v>556</v>
      </c>
      <c r="AI3" s="39" t="s">
        <v>557</v>
      </c>
      <c r="AJ3" s="39" t="s">
        <v>558</v>
      </c>
      <c r="AK3" s="39" t="s">
        <v>559</v>
      </c>
    </row>
    <row r="4" spans="1:37" x14ac:dyDescent="0.2">
      <c r="A4" s="47" t="s">
        <v>112</v>
      </c>
      <c r="B4" s="39" t="s">
        <v>93</v>
      </c>
      <c r="C4" s="39" t="s">
        <v>369</v>
      </c>
      <c r="D4" s="39" t="s">
        <v>266</v>
      </c>
      <c r="E4" s="39" t="s">
        <v>267</v>
      </c>
      <c r="F4" s="39" t="s">
        <v>499</v>
      </c>
      <c r="G4" s="39">
        <v>242</v>
      </c>
      <c r="H4" s="39" t="s">
        <v>560</v>
      </c>
      <c r="I4" s="39" t="s">
        <v>561</v>
      </c>
      <c r="J4" s="39" t="s">
        <v>562</v>
      </c>
      <c r="K4" s="39" t="s">
        <v>563</v>
      </c>
      <c r="L4" s="39" t="s">
        <v>564</v>
      </c>
      <c r="M4" s="39" t="s">
        <v>565</v>
      </c>
      <c r="N4" s="39" t="s">
        <v>566</v>
      </c>
      <c r="O4" s="39" t="s">
        <v>567</v>
      </c>
      <c r="P4" s="39" t="s">
        <v>568</v>
      </c>
      <c r="Q4" s="39" t="s">
        <v>569</v>
      </c>
      <c r="R4" s="39" t="s">
        <v>570</v>
      </c>
      <c r="S4" s="39" t="s">
        <v>571</v>
      </c>
      <c r="T4" s="39" t="s">
        <v>572</v>
      </c>
      <c r="U4" s="39" t="s">
        <v>573</v>
      </c>
      <c r="V4" s="39" t="s">
        <v>574</v>
      </c>
      <c r="W4" s="39" t="s">
        <v>575</v>
      </c>
      <c r="X4" s="39" t="s">
        <v>576</v>
      </c>
      <c r="Y4" s="39" t="s">
        <v>577</v>
      </c>
      <c r="Z4" s="39" t="s">
        <v>578</v>
      </c>
      <c r="AA4" s="39" t="s">
        <v>579</v>
      </c>
      <c r="AB4" s="39" t="s">
        <v>580</v>
      </c>
      <c r="AC4" s="39" t="s">
        <v>581</v>
      </c>
      <c r="AD4" s="39" t="s">
        <v>582</v>
      </c>
      <c r="AE4" s="39" t="s">
        <v>583</v>
      </c>
      <c r="AF4" s="39" t="s">
        <v>584</v>
      </c>
      <c r="AG4" s="39" t="s">
        <v>585</v>
      </c>
      <c r="AH4" s="39" t="s">
        <v>586</v>
      </c>
      <c r="AI4" s="39" t="s">
        <v>587</v>
      </c>
      <c r="AJ4" s="39" t="s">
        <v>588</v>
      </c>
      <c r="AK4" s="39" t="s">
        <v>589</v>
      </c>
    </row>
    <row r="5" spans="1:37" x14ac:dyDescent="0.2">
      <c r="A5" s="47" t="s">
        <v>115</v>
      </c>
      <c r="B5" s="39" t="s">
        <v>114</v>
      </c>
      <c r="C5" s="39" t="s">
        <v>369</v>
      </c>
      <c r="D5" s="39" t="s">
        <v>266</v>
      </c>
      <c r="E5" s="39" t="s">
        <v>267</v>
      </c>
      <c r="F5" s="39" t="s">
        <v>499</v>
      </c>
      <c r="G5" s="39">
        <v>242</v>
      </c>
      <c r="H5" s="39" t="s">
        <v>590</v>
      </c>
      <c r="I5" s="39" t="s">
        <v>591</v>
      </c>
      <c r="J5" s="39" t="s">
        <v>592</v>
      </c>
      <c r="K5" s="39" t="s">
        <v>593</v>
      </c>
      <c r="L5" s="39" t="s">
        <v>594</v>
      </c>
      <c r="M5" s="39" t="s">
        <v>595</v>
      </c>
      <c r="N5" s="39" t="s">
        <v>596</v>
      </c>
      <c r="O5" s="39" t="s">
        <v>597</v>
      </c>
      <c r="P5" s="39" t="s">
        <v>598</v>
      </c>
      <c r="Q5" s="39" t="s">
        <v>599</v>
      </c>
      <c r="R5" s="39" t="s">
        <v>600</v>
      </c>
      <c r="S5" s="39" t="s">
        <v>601</v>
      </c>
      <c r="T5" s="39" t="s">
        <v>602</v>
      </c>
      <c r="U5" s="39" t="s">
        <v>603</v>
      </c>
      <c r="V5" s="39" t="s">
        <v>604</v>
      </c>
      <c r="W5" s="39" t="s">
        <v>605</v>
      </c>
      <c r="X5" s="39" t="s">
        <v>606</v>
      </c>
      <c r="Y5" s="39" t="s">
        <v>607</v>
      </c>
      <c r="Z5" s="39" t="s">
        <v>608</v>
      </c>
      <c r="AA5" s="39" t="s">
        <v>609</v>
      </c>
      <c r="AB5" s="39" t="s">
        <v>610</v>
      </c>
      <c r="AC5" s="39" t="s">
        <v>611</v>
      </c>
      <c r="AD5" s="39" t="s">
        <v>612</v>
      </c>
      <c r="AE5" s="39" t="s">
        <v>613</v>
      </c>
      <c r="AF5" s="39" t="s">
        <v>614</v>
      </c>
      <c r="AG5" s="39" t="s">
        <v>615</v>
      </c>
      <c r="AH5" s="39" t="s">
        <v>616</v>
      </c>
      <c r="AI5" s="39" t="s">
        <v>617</v>
      </c>
      <c r="AJ5" s="39" t="s">
        <v>618</v>
      </c>
      <c r="AK5" s="39" t="s">
        <v>619</v>
      </c>
    </row>
    <row r="6" spans="1:37" x14ac:dyDescent="0.2">
      <c r="A6" s="47" t="s">
        <v>117</v>
      </c>
      <c r="B6" s="39" t="s">
        <v>114</v>
      </c>
      <c r="C6" s="39" t="s">
        <v>369</v>
      </c>
      <c r="D6" s="39" t="s">
        <v>266</v>
      </c>
      <c r="E6" s="39" t="s">
        <v>267</v>
      </c>
      <c r="F6" s="39" t="s">
        <v>499</v>
      </c>
      <c r="G6" s="39">
        <v>242</v>
      </c>
      <c r="H6" s="39" t="s">
        <v>620</v>
      </c>
      <c r="I6" s="39" t="s">
        <v>621</v>
      </c>
      <c r="J6" s="39" t="s">
        <v>622</v>
      </c>
      <c r="K6" s="39" t="s">
        <v>623</v>
      </c>
      <c r="L6" s="39" t="s">
        <v>624</v>
      </c>
      <c r="M6" s="39" t="s">
        <v>625</v>
      </c>
      <c r="N6" s="39" t="s">
        <v>626</v>
      </c>
      <c r="O6" s="39" t="s">
        <v>627</v>
      </c>
      <c r="P6" s="39" t="s">
        <v>628</v>
      </c>
      <c r="Q6" s="39" t="s">
        <v>629</v>
      </c>
      <c r="R6" s="39" t="s">
        <v>630</v>
      </c>
      <c r="S6" s="39" t="s">
        <v>631</v>
      </c>
      <c r="T6" s="39" t="s">
        <v>632</v>
      </c>
      <c r="U6" s="39" t="s">
        <v>633</v>
      </c>
      <c r="V6" s="39" t="s">
        <v>634</v>
      </c>
      <c r="W6" s="39" t="s">
        <v>635</v>
      </c>
      <c r="X6" s="39" t="s">
        <v>636</v>
      </c>
      <c r="Y6" s="39" t="s">
        <v>637</v>
      </c>
      <c r="Z6" s="39" t="s">
        <v>638</v>
      </c>
      <c r="AA6" s="39" t="s">
        <v>639</v>
      </c>
      <c r="AB6" s="39" t="s">
        <v>640</v>
      </c>
      <c r="AC6" s="39" t="s">
        <v>641</v>
      </c>
      <c r="AD6" s="39" t="s">
        <v>642</v>
      </c>
      <c r="AE6" s="39" t="s">
        <v>643</v>
      </c>
      <c r="AF6" s="39" t="s">
        <v>644</v>
      </c>
      <c r="AG6" s="39" t="s">
        <v>645</v>
      </c>
      <c r="AH6" s="39" t="s">
        <v>646</v>
      </c>
      <c r="AI6" s="39" t="s">
        <v>647</v>
      </c>
      <c r="AJ6" s="39" t="s">
        <v>648</v>
      </c>
      <c r="AK6" s="39" t="s">
        <v>649</v>
      </c>
    </row>
    <row r="7" spans="1:37" x14ac:dyDescent="0.2">
      <c r="A7" s="47" t="s">
        <v>119</v>
      </c>
      <c r="B7" s="39" t="s">
        <v>114</v>
      </c>
      <c r="C7" s="39" t="s">
        <v>369</v>
      </c>
      <c r="D7" s="39" t="s">
        <v>266</v>
      </c>
      <c r="E7" s="39" t="s">
        <v>267</v>
      </c>
      <c r="F7" s="39" t="s">
        <v>499</v>
      </c>
      <c r="G7" s="39">
        <v>242</v>
      </c>
      <c r="H7" s="39" t="s">
        <v>650</v>
      </c>
      <c r="I7" s="39" t="s">
        <v>651</v>
      </c>
      <c r="J7" s="39" t="s">
        <v>652</v>
      </c>
      <c r="K7" s="39" t="s">
        <v>653</v>
      </c>
      <c r="L7" s="39" t="s">
        <v>654</v>
      </c>
      <c r="M7" s="39" t="s">
        <v>655</v>
      </c>
      <c r="N7" s="39" t="s">
        <v>656</v>
      </c>
      <c r="O7" s="39" t="s">
        <v>657</v>
      </c>
      <c r="P7" s="39" t="s">
        <v>658</v>
      </c>
      <c r="Q7" s="39" t="s">
        <v>659</v>
      </c>
      <c r="R7" s="39" t="s">
        <v>660</v>
      </c>
      <c r="S7" s="39" t="s">
        <v>661</v>
      </c>
      <c r="T7" s="39" t="s">
        <v>662</v>
      </c>
      <c r="U7" s="39" t="s">
        <v>663</v>
      </c>
      <c r="V7" s="39" t="s">
        <v>664</v>
      </c>
      <c r="W7" s="39" t="s">
        <v>665</v>
      </c>
      <c r="X7" s="39" t="s">
        <v>666</v>
      </c>
      <c r="Y7" s="39" t="s">
        <v>667</v>
      </c>
      <c r="Z7" s="39" t="s">
        <v>668</v>
      </c>
      <c r="AA7" s="39" t="s">
        <v>669</v>
      </c>
      <c r="AB7" s="39" t="s">
        <v>670</v>
      </c>
      <c r="AC7" s="39" t="s">
        <v>671</v>
      </c>
      <c r="AD7" s="39" t="s">
        <v>672</v>
      </c>
      <c r="AE7" s="39" t="s">
        <v>673</v>
      </c>
      <c r="AF7" s="39" t="s">
        <v>674</v>
      </c>
      <c r="AG7" s="39" t="s">
        <v>675</v>
      </c>
      <c r="AH7" s="39" t="s">
        <v>676</v>
      </c>
      <c r="AI7" s="39" t="s">
        <v>677</v>
      </c>
      <c r="AJ7" s="39" t="s">
        <v>678</v>
      </c>
      <c r="AK7" s="39" t="s">
        <v>679</v>
      </c>
    </row>
    <row r="8" spans="1:37" x14ac:dyDescent="0.2">
      <c r="A8" s="47" t="s">
        <v>123</v>
      </c>
      <c r="B8" s="39" t="s">
        <v>122</v>
      </c>
      <c r="C8" s="39" t="s">
        <v>2862</v>
      </c>
      <c r="D8" s="39" t="s">
        <v>266</v>
      </c>
      <c r="E8" s="39" t="s">
        <v>267</v>
      </c>
      <c r="F8" s="39" t="s">
        <v>499</v>
      </c>
      <c r="G8" s="39">
        <v>242</v>
      </c>
      <c r="H8" s="39" t="s">
        <v>680</v>
      </c>
      <c r="I8" s="39" t="s">
        <v>681</v>
      </c>
      <c r="J8" s="39" t="s">
        <v>682</v>
      </c>
      <c r="K8" s="39" t="s">
        <v>683</v>
      </c>
      <c r="L8" s="39" t="s">
        <v>684</v>
      </c>
      <c r="M8" s="39" t="s">
        <v>685</v>
      </c>
      <c r="N8" s="39" t="s">
        <v>686</v>
      </c>
      <c r="O8" s="39" t="s">
        <v>687</v>
      </c>
      <c r="P8" s="39" t="s">
        <v>688</v>
      </c>
      <c r="Q8" s="39" t="s">
        <v>689</v>
      </c>
      <c r="R8" s="39" t="s">
        <v>690</v>
      </c>
      <c r="S8" s="39" t="s">
        <v>691</v>
      </c>
      <c r="T8" s="39" t="s">
        <v>692</v>
      </c>
      <c r="U8" s="39" t="s">
        <v>693</v>
      </c>
      <c r="V8" s="39" t="s">
        <v>694</v>
      </c>
      <c r="W8" s="39" t="s">
        <v>695</v>
      </c>
      <c r="X8" s="39" t="s">
        <v>696</v>
      </c>
      <c r="Y8" s="39" t="s">
        <v>697</v>
      </c>
      <c r="Z8" s="39" t="s">
        <v>698</v>
      </c>
      <c r="AA8" s="39" t="s">
        <v>699</v>
      </c>
      <c r="AB8" s="39" t="s">
        <v>700</v>
      </c>
      <c r="AC8" s="39" t="s">
        <v>701</v>
      </c>
      <c r="AD8" s="39" t="s">
        <v>702</v>
      </c>
      <c r="AE8" s="39" t="s">
        <v>703</v>
      </c>
      <c r="AF8" s="39" t="s">
        <v>704</v>
      </c>
      <c r="AG8" s="39" t="s">
        <v>705</v>
      </c>
      <c r="AH8" s="39" t="s">
        <v>706</v>
      </c>
      <c r="AI8" s="39" t="s">
        <v>707</v>
      </c>
      <c r="AJ8" s="39" t="s">
        <v>708</v>
      </c>
      <c r="AK8" s="39" t="s">
        <v>709</v>
      </c>
    </row>
    <row r="9" spans="1:37" x14ac:dyDescent="0.2">
      <c r="A9" s="47" t="s">
        <v>126</v>
      </c>
      <c r="B9" s="39" t="s">
        <v>122</v>
      </c>
      <c r="C9" s="39" t="s">
        <v>2862</v>
      </c>
      <c r="D9" s="39" t="s">
        <v>268</v>
      </c>
      <c r="E9" s="39" t="s">
        <v>269</v>
      </c>
      <c r="F9" s="39">
        <v>227</v>
      </c>
      <c r="G9" s="39" t="s">
        <v>710</v>
      </c>
      <c r="H9" s="39" t="s">
        <v>711</v>
      </c>
      <c r="I9" s="39" t="s">
        <v>712</v>
      </c>
      <c r="J9" s="39" t="s">
        <v>713</v>
      </c>
      <c r="K9" s="39" t="s">
        <v>714</v>
      </c>
      <c r="L9" s="39" t="s">
        <v>715</v>
      </c>
      <c r="M9" s="39" t="s">
        <v>716</v>
      </c>
      <c r="N9" s="39" t="s">
        <v>717</v>
      </c>
      <c r="O9" s="39" t="s">
        <v>718</v>
      </c>
      <c r="P9" s="39" t="s">
        <v>719</v>
      </c>
      <c r="Q9" s="39" t="s">
        <v>720</v>
      </c>
      <c r="R9" s="39" t="s">
        <v>721</v>
      </c>
      <c r="S9" s="39" t="s">
        <v>722</v>
      </c>
      <c r="T9" s="39" t="s">
        <v>723</v>
      </c>
      <c r="U9" s="39" t="s">
        <v>724</v>
      </c>
      <c r="V9" s="39" t="s">
        <v>725</v>
      </c>
      <c r="W9" s="39" t="s">
        <v>726</v>
      </c>
      <c r="X9" s="39" t="s">
        <v>727</v>
      </c>
      <c r="Y9" s="39" t="s">
        <v>728</v>
      </c>
      <c r="Z9" s="39" t="s">
        <v>729</v>
      </c>
      <c r="AA9" s="39" t="s">
        <v>730</v>
      </c>
      <c r="AB9" s="39" t="s">
        <v>731</v>
      </c>
      <c r="AC9" s="39" t="s">
        <v>732</v>
      </c>
      <c r="AD9" s="39" t="s">
        <v>733</v>
      </c>
      <c r="AE9" s="39" t="s">
        <v>734</v>
      </c>
      <c r="AF9" s="39" t="s">
        <v>735</v>
      </c>
      <c r="AG9" s="39" t="s">
        <v>736</v>
      </c>
      <c r="AH9" s="39" t="s">
        <v>737</v>
      </c>
      <c r="AI9" s="39" t="s">
        <v>738</v>
      </c>
      <c r="AJ9" s="39" t="s">
        <v>739</v>
      </c>
      <c r="AK9" s="39" t="s">
        <v>740</v>
      </c>
    </row>
    <row r="10" spans="1:37" x14ac:dyDescent="0.2">
      <c r="A10" s="47" t="s">
        <v>129</v>
      </c>
      <c r="B10" s="39" t="s">
        <v>122</v>
      </c>
      <c r="C10" s="39" t="s">
        <v>2862</v>
      </c>
      <c r="D10" s="39" t="s">
        <v>268</v>
      </c>
      <c r="E10" s="39" t="s">
        <v>269</v>
      </c>
      <c r="F10" s="39">
        <v>237</v>
      </c>
      <c r="G10" s="39">
        <v>227</v>
      </c>
      <c r="H10" s="39" t="s">
        <v>741</v>
      </c>
      <c r="I10" s="39" t="s">
        <v>742</v>
      </c>
      <c r="J10" s="39" t="s">
        <v>743</v>
      </c>
      <c r="K10" s="39" t="s">
        <v>744</v>
      </c>
      <c r="L10" s="39" t="s">
        <v>745</v>
      </c>
      <c r="M10" s="39" t="s">
        <v>746</v>
      </c>
      <c r="N10" s="39" t="s">
        <v>747</v>
      </c>
      <c r="O10" s="39" t="s">
        <v>748</v>
      </c>
      <c r="P10" s="39" t="s">
        <v>749</v>
      </c>
      <c r="Q10" s="39" t="s">
        <v>750</v>
      </c>
      <c r="R10" s="39" t="s">
        <v>751</v>
      </c>
      <c r="S10" s="39" t="s">
        <v>752</v>
      </c>
      <c r="T10" s="39" t="s">
        <v>753</v>
      </c>
      <c r="U10" s="39" t="s">
        <v>754</v>
      </c>
      <c r="V10" s="39" t="s">
        <v>755</v>
      </c>
      <c r="W10" s="39" t="s">
        <v>756</v>
      </c>
      <c r="X10" s="39" t="s">
        <v>757</v>
      </c>
      <c r="Y10" s="39" t="s">
        <v>758</v>
      </c>
      <c r="Z10" s="39" t="s">
        <v>759</v>
      </c>
      <c r="AA10" s="39" t="s">
        <v>760</v>
      </c>
      <c r="AB10" s="39" t="s">
        <v>761</v>
      </c>
      <c r="AC10" s="39" t="s">
        <v>762</v>
      </c>
      <c r="AD10" s="39" t="s">
        <v>763</v>
      </c>
      <c r="AE10" s="39" t="s">
        <v>764</v>
      </c>
      <c r="AF10" s="39" t="s">
        <v>765</v>
      </c>
      <c r="AG10" s="39" t="s">
        <v>766</v>
      </c>
      <c r="AH10" s="39" t="s">
        <v>767</v>
      </c>
      <c r="AI10" s="39" t="s">
        <v>768</v>
      </c>
      <c r="AJ10" s="39" t="s">
        <v>769</v>
      </c>
      <c r="AK10" s="39" t="s">
        <v>770</v>
      </c>
    </row>
    <row r="11" spans="1:37" x14ac:dyDescent="0.2">
      <c r="A11" s="47" t="s">
        <v>134</v>
      </c>
      <c r="B11" s="39" t="s">
        <v>122</v>
      </c>
      <c r="C11" s="39" t="s">
        <v>2862</v>
      </c>
      <c r="D11" s="39" t="s">
        <v>268</v>
      </c>
      <c r="E11" s="39" t="s">
        <v>269</v>
      </c>
      <c r="F11" s="39">
        <v>237</v>
      </c>
      <c r="G11" s="39">
        <v>227</v>
      </c>
      <c r="H11" s="39" t="s">
        <v>771</v>
      </c>
      <c r="I11" s="39" t="s">
        <v>772</v>
      </c>
      <c r="J11" s="39" t="s">
        <v>773</v>
      </c>
      <c r="K11" s="39" t="s">
        <v>774</v>
      </c>
      <c r="L11" s="39" t="s">
        <v>775</v>
      </c>
      <c r="M11" s="39" t="s">
        <v>776</v>
      </c>
      <c r="N11" s="39" t="s">
        <v>777</v>
      </c>
      <c r="O11" s="39" t="s">
        <v>778</v>
      </c>
      <c r="P11" s="39" t="s">
        <v>779</v>
      </c>
      <c r="Q11" s="39" t="s">
        <v>780</v>
      </c>
      <c r="R11" s="39" t="s">
        <v>781</v>
      </c>
      <c r="S11" s="39" t="s">
        <v>782</v>
      </c>
      <c r="T11" s="39" t="s">
        <v>783</v>
      </c>
      <c r="U11" s="39" t="s">
        <v>784</v>
      </c>
      <c r="V11" s="39" t="s">
        <v>785</v>
      </c>
      <c r="W11" s="39" t="s">
        <v>786</v>
      </c>
      <c r="X11" s="39" t="s">
        <v>787</v>
      </c>
      <c r="Y11" s="39" t="s">
        <v>788</v>
      </c>
      <c r="Z11" s="39" t="s">
        <v>789</v>
      </c>
      <c r="AA11" s="39" t="s">
        <v>790</v>
      </c>
      <c r="AB11" s="39" t="s">
        <v>791</v>
      </c>
      <c r="AC11" s="39" t="s">
        <v>792</v>
      </c>
      <c r="AD11" s="39" t="s">
        <v>793</v>
      </c>
      <c r="AE11" s="39" t="s">
        <v>794</v>
      </c>
      <c r="AF11" s="39" t="s">
        <v>795</v>
      </c>
      <c r="AG11" s="39" t="s">
        <v>796</v>
      </c>
      <c r="AH11" s="39" t="s">
        <v>797</v>
      </c>
      <c r="AI11" s="39" t="s">
        <v>798</v>
      </c>
      <c r="AJ11" s="39" t="s">
        <v>799</v>
      </c>
      <c r="AK11" s="39" t="s">
        <v>800</v>
      </c>
    </row>
    <row r="12" spans="1:37" x14ac:dyDescent="0.2">
      <c r="A12" s="47" t="s">
        <v>270</v>
      </c>
      <c r="B12" s="39" t="s">
        <v>122</v>
      </c>
      <c r="C12" s="39" t="s">
        <v>2862</v>
      </c>
      <c r="D12" s="39" t="s">
        <v>268</v>
      </c>
      <c r="E12" s="39" t="s">
        <v>269</v>
      </c>
      <c r="F12" s="39">
        <v>237</v>
      </c>
      <c r="G12" s="39">
        <v>227</v>
      </c>
      <c r="H12" s="39" t="s">
        <v>801</v>
      </c>
      <c r="I12" s="39" t="s">
        <v>802</v>
      </c>
      <c r="J12" s="39" t="s">
        <v>803</v>
      </c>
      <c r="K12" s="39" t="s">
        <v>804</v>
      </c>
      <c r="L12" s="39" t="s">
        <v>805</v>
      </c>
      <c r="M12" s="39" t="s">
        <v>806</v>
      </c>
      <c r="N12" s="39" t="s">
        <v>807</v>
      </c>
      <c r="O12" s="39" t="s">
        <v>808</v>
      </c>
      <c r="P12" s="39" t="s">
        <v>809</v>
      </c>
      <c r="Q12" s="39" t="s">
        <v>810</v>
      </c>
      <c r="R12" s="39" t="s">
        <v>811</v>
      </c>
      <c r="S12" s="39" t="s">
        <v>812</v>
      </c>
      <c r="T12" s="39" t="s">
        <v>813</v>
      </c>
      <c r="U12" s="39" t="s">
        <v>814</v>
      </c>
      <c r="V12" s="39" t="s">
        <v>815</v>
      </c>
      <c r="W12" s="39" t="s">
        <v>816</v>
      </c>
      <c r="X12" s="39" t="s">
        <v>817</v>
      </c>
      <c r="Y12" s="39" t="s">
        <v>818</v>
      </c>
      <c r="Z12" s="39" t="s">
        <v>819</v>
      </c>
      <c r="AA12" s="39" t="s">
        <v>820</v>
      </c>
      <c r="AB12" s="39" t="s">
        <v>821</v>
      </c>
      <c r="AC12" s="39" t="s">
        <v>822</v>
      </c>
      <c r="AD12" s="39" t="s">
        <v>823</v>
      </c>
      <c r="AE12" s="39" t="s">
        <v>824</v>
      </c>
      <c r="AF12" s="39" t="s">
        <v>825</v>
      </c>
      <c r="AG12" s="39" t="s">
        <v>826</v>
      </c>
      <c r="AH12" s="39" t="s">
        <v>827</v>
      </c>
      <c r="AI12" s="39" t="s">
        <v>828</v>
      </c>
      <c r="AJ12" s="39" t="s">
        <v>829</v>
      </c>
      <c r="AK12" s="39" t="s">
        <v>830</v>
      </c>
    </row>
    <row r="13" spans="1:37" x14ac:dyDescent="0.2">
      <c r="A13" s="47" t="s">
        <v>142</v>
      </c>
      <c r="B13" s="39" t="s">
        <v>141</v>
      </c>
      <c r="C13" s="39" t="s">
        <v>2862</v>
      </c>
      <c r="D13" s="39" t="s">
        <v>268</v>
      </c>
      <c r="E13" s="39" t="s">
        <v>269</v>
      </c>
      <c r="F13" s="39">
        <v>237</v>
      </c>
      <c r="G13" s="39">
        <v>227</v>
      </c>
      <c r="H13" s="39" t="s">
        <v>831</v>
      </c>
      <c r="I13" s="39" t="s">
        <v>832</v>
      </c>
      <c r="J13" s="39" t="s">
        <v>833</v>
      </c>
      <c r="K13" s="39" t="s">
        <v>834</v>
      </c>
      <c r="L13" s="39" t="s">
        <v>835</v>
      </c>
      <c r="M13" s="39" t="s">
        <v>836</v>
      </c>
      <c r="N13" s="39" t="s">
        <v>837</v>
      </c>
      <c r="O13" s="39" t="s">
        <v>838</v>
      </c>
      <c r="P13" s="39" t="s">
        <v>839</v>
      </c>
      <c r="Q13" s="39" t="s">
        <v>840</v>
      </c>
      <c r="R13" s="39" t="s">
        <v>841</v>
      </c>
      <c r="S13" s="39" t="s">
        <v>842</v>
      </c>
      <c r="T13" s="39" t="s">
        <v>843</v>
      </c>
      <c r="U13" s="39" t="s">
        <v>844</v>
      </c>
      <c r="V13" s="39" t="s">
        <v>845</v>
      </c>
      <c r="W13" s="39" t="s">
        <v>846</v>
      </c>
      <c r="X13" s="39" t="s">
        <v>847</v>
      </c>
      <c r="Y13" s="39" t="s">
        <v>848</v>
      </c>
      <c r="Z13" s="39" t="s">
        <v>849</v>
      </c>
      <c r="AA13" s="39" t="s">
        <v>850</v>
      </c>
      <c r="AB13" s="39" t="s">
        <v>851</v>
      </c>
      <c r="AC13" s="39" t="s">
        <v>852</v>
      </c>
      <c r="AD13" s="39" t="s">
        <v>853</v>
      </c>
      <c r="AE13" s="39" t="s">
        <v>854</v>
      </c>
      <c r="AF13" s="39" t="s">
        <v>855</v>
      </c>
      <c r="AG13" s="39" t="s">
        <v>856</v>
      </c>
      <c r="AH13" s="39" t="s">
        <v>857</v>
      </c>
      <c r="AI13" s="39" t="s">
        <v>858</v>
      </c>
      <c r="AJ13" s="39" t="s">
        <v>859</v>
      </c>
      <c r="AK13" s="39" t="s">
        <v>860</v>
      </c>
    </row>
    <row r="14" spans="1:37" x14ac:dyDescent="0.2">
      <c r="A14" s="47" t="s">
        <v>150</v>
      </c>
      <c r="B14" s="39" t="s">
        <v>271</v>
      </c>
      <c r="C14" s="39" t="s">
        <v>370</v>
      </c>
      <c r="D14" s="39" t="s">
        <v>268</v>
      </c>
      <c r="E14" s="39" t="s">
        <v>269</v>
      </c>
      <c r="F14" s="39" t="s">
        <v>710</v>
      </c>
      <c r="G14" s="39" t="s">
        <v>861</v>
      </c>
      <c r="H14" s="39" t="s">
        <v>862</v>
      </c>
      <c r="I14" s="39" t="s">
        <v>863</v>
      </c>
      <c r="J14" s="39" t="s">
        <v>864</v>
      </c>
      <c r="K14" s="39" t="s">
        <v>865</v>
      </c>
      <c r="L14" s="39" t="s">
        <v>866</v>
      </c>
      <c r="M14" s="39" t="s">
        <v>867</v>
      </c>
      <c r="N14" s="39" t="s">
        <v>868</v>
      </c>
      <c r="O14" s="39" t="s">
        <v>869</v>
      </c>
      <c r="P14" s="39" t="s">
        <v>870</v>
      </c>
      <c r="Q14" s="39" t="s">
        <v>871</v>
      </c>
      <c r="R14" s="39" t="s">
        <v>872</v>
      </c>
      <c r="S14" s="39" t="s">
        <v>873</v>
      </c>
      <c r="T14" s="39" t="s">
        <v>874</v>
      </c>
      <c r="U14" s="39" t="s">
        <v>875</v>
      </c>
      <c r="V14" s="39" t="s">
        <v>876</v>
      </c>
      <c r="W14" s="39" t="s">
        <v>877</v>
      </c>
      <c r="X14" s="39" t="s">
        <v>878</v>
      </c>
      <c r="Y14" s="39" t="s">
        <v>879</v>
      </c>
      <c r="Z14" s="39" t="s">
        <v>880</v>
      </c>
      <c r="AA14" s="39" t="s">
        <v>881</v>
      </c>
      <c r="AB14" s="39" t="s">
        <v>882</v>
      </c>
      <c r="AC14" s="39" t="s">
        <v>883</v>
      </c>
      <c r="AD14" s="39" t="s">
        <v>884</v>
      </c>
      <c r="AE14" s="39" t="s">
        <v>885</v>
      </c>
      <c r="AF14" s="39" t="s">
        <v>886</v>
      </c>
      <c r="AG14" s="39" t="s">
        <v>887</v>
      </c>
      <c r="AH14" s="39" t="s">
        <v>888</v>
      </c>
      <c r="AI14" s="39" t="s">
        <v>889</v>
      </c>
      <c r="AJ14" s="39" t="s">
        <v>890</v>
      </c>
      <c r="AK14" s="39" t="s">
        <v>891</v>
      </c>
    </row>
    <row r="15" spans="1:37" x14ac:dyDescent="0.2">
      <c r="A15" s="47" t="s">
        <v>154</v>
      </c>
      <c r="B15" s="39" t="s">
        <v>153</v>
      </c>
      <c r="C15" s="39" t="s">
        <v>370</v>
      </c>
      <c r="D15" s="39" t="s">
        <v>272</v>
      </c>
      <c r="E15" s="39" t="s">
        <v>273</v>
      </c>
      <c r="F15" s="39" t="s">
        <v>892</v>
      </c>
      <c r="G15" s="39" t="s">
        <v>893</v>
      </c>
      <c r="H15" s="39" t="s">
        <v>894</v>
      </c>
      <c r="I15" s="39" t="s">
        <v>895</v>
      </c>
      <c r="J15" s="39" t="s">
        <v>896</v>
      </c>
      <c r="K15" s="39" t="s">
        <v>897</v>
      </c>
      <c r="L15" s="39" t="s">
        <v>898</v>
      </c>
      <c r="M15" s="39" t="s">
        <v>899</v>
      </c>
      <c r="N15" s="39" t="s">
        <v>900</v>
      </c>
      <c r="O15" s="39" t="s">
        <v>901</v>
      </c>
      <c r="P15" s="39" t="s">
        <v>902</v>
      </c>
      <c r="Q15" s="39" t="s">
        <v>903</v>
      </c>
      <c r="R15" s="39" t="s">
        <v>904</v>
      </c>
      <c r="S15" s="39" t="s">
        <v>905</v>
      </c>
      <c r="T15" s="39" t="s">
        <v>906</v>
      </c>
      <c r="U15" s="39" t="s">
        <v>907</v>
      </c>
      <c r="V15" s="39" t="s">
        <v>908</v>
      </c>
      <c r="W15" s="39" t="s">
        <v>909</v>
      </c>
      <c r="X15" s="39" t="s">
        <v>910</v>
      </c>
      <c r="Y15" s="39" t="s">
        <v>911</v>
      </c>
      <c r="Z15" s="39" t="s">
        <v>912</v>
      </c>
      <c r="AA15" s="39" t="s">
        <v>913</v>
      </c>
      <c r="AB15" s="39" t="s">
        <v>914</v>
      </c>
      <c r="AC15" s="39" t="s">
        <v>915</v>
      </c>
      <c r="AD15" s="39" t="s">
        <v>916</v>
      </c>
      <c r="AE15" s="39" t="s">
        <v>917</v>
      </c>
      <c r="AF15" s="39" t="s">
        <v>918</v>
      </c>
      <c r="AG15" s="39" t="s">
        <v>919</v>
      </c>
      <c r="AH15" s="39" t="s">
        <v>920</v>
      </c>
      <c r="AI15" s="39" t="s">
        <v>921</v>
      </c>
      <c r="AJ15" s="39" t="s">
        <v>922</v>
      </c>
      <c r="AK15" s="39" t="s">
        <v>923</v>
      </c>
    </row>
    <row r="16" spans="1:37" x14ac:dyDescent="0.2">
      <c r="A16" s="47" t="s">
        <v>274</v>
      </c>
      <c r="B16" s="39" t="s">
        <v>153</v>
      </c>
      <c r="C16" s="39" t="s">
        <v>370</v>
      </c>
      <c r="D16" s="39" t="s">
        <v>272</v>
      </c>
      <c r="E16" s="39" t="s">
        <v>275</v>
      </c>
      <c r="F16" s="39" t="s">
        <v>924</v>
      </c>
      <c r="G16" s="39" t="s">
        <v>925</v>
      </c>
      <c r="H16" s="39" t="s">
        <v>926</v>
      </c>
      <c r="I16" s="39" t="s">
        <v>927</v>
      </c>
      <c r="J16" s="39" t="s">
        <v>928</v>
      </c>
      <c r="K16" s="39" t="s">
        <v>929</v>
      </c>
      <c r="L16" s="39" t="s">
        <v>930</v>
      </c>
      <c r="M16" s="39" t="s">
        <v>931</v>
      </c>
      <c r="N16" s="39" t="s">
        <v>932</v>
      </c>
      <c r="O16" s="39" t="s">
        <v>933</v>
      </c>
      <c r="P16" s="39" t="s">
        <v>934</v>
      </c>
      <c r="Q16" s="39" t="s">
        <v>935</v>
      </c>
      <c r="R16" s="39" t="s">
        <v>936</v>
      </c>
      <c r="S16" s="39" t="s">
        <v>937</v>
      </c>
      <c r="T16" s="39" t="s">
        <v>938</v>
      </c>
      <c r="U16" s="39" t="s">
        <v>939</v>
      </c>
      <c r="V16" s="39" t="s">
        <v>940</v>
      </c>
      <c r="W16" s="39" t="s">
        <v>941</v>
      </c>
      <c r="X16" s="39" t="s">
        <v>942</v>
      </c>
      <c r="Y16" s="39" t="s">
        <v>943</v>
      </c>
      <c r="Z16" s="39" t="s">
        <v>944</v>
      </c>
      <c r="AA16" s="39" t="s">
        <v>945</v>
      </c>
      <c r="AB16" s="39" t="s">
        <v>946</v>
      </c>
      <c r="AC16" s="39" t="s">
        <v>947</v>
      </c>
      <c r="AD16" s="39" t="s">
        <v>948</v>
      </c>
      <c r="AE16" s="39" t="s">
        <v>949</v>
      </c>
      <c r="AF16" s="39" t="s">
        <v>950</v>
      </c>
      <c r="AG16" s="39" t="s">
        <v>951</v>
      </c>
      <c r="AH16" s="39" t="s">
        <v>952</v>
      </c>
      <c r="AI16" s="39" t="s">
        <v>953</v>
      </c>
      <c r="AJ16" s="39" t="s">
        <v>954</v>
      </c>
      <c r="AK16" s="39" t="s">
        <v>955</v>
      </c>
    </row>
    <row r="17" spans="1:37" x14ac:dyDescent="0.2">
      <c r="A17" s="47" t="s">
        <v>167</v>
      </c>
      <c r="B17" s="39" t="s">
        <v>153</v>
      </c>
      <c r="C17" s="39" t="s">
        <v>370</v>
      </c>
      <c r="D17" s="39" t="s">
        <v>272</v>
      </c>
      <c r="E17" s="39" t="s">
        <v>273</v>
      </c>
      <c r="F17" s="39" t="s">
        <v>925</v>
      </c>
      <c r="G17" s="39" t="s">
        <v>892</v>
      </c>
      <c r="H17" s="39" t="s">
        <v>956</v>
      </c>
      <c r="I17" s="39" t="s">
        <v>957</v>
      </c>
      <c r="J17" s="39" t="s">
        <v>958</v>
      </c>
      <c r="K17" s="39" t="s">
        <v>959</v>
      </c>
      <c r="L17" s="39" t="s">
        <v>960</v>
      </c>
      <c r="M17" s="39" t="s">
        <v>961</v>
      </c>
      <c r="N17" s="39" t="s">
        <v>962</v>
      </c>
      <c r="O17" s="39" t="s">
        <v>963</v>
      </c>
      <c r="P17" s="39" t="s">
        <v>964</v>
      </c>
      <c r="Q17" s="39" t="s">
        <v>965</v>
      </c>
      <c r="R17" s="39" t="s">
        <v>966</v>
      </c>
      <c r="S17" s="39" t="s">
        <v>967</v>
      </c>
      <c r="T17" s="39" t="s">
        <v>968</v>
      </c>
      <c r="U17" s="39" t="s">
        <v>969</v>
      </c>
      <c r="V17" s="39" t="s">
        <v>970</v>
      </c>
      <c r="W17" s="39" t="s">
        <v>971</v>
      </c>
      <c r="X17" s="39" t="s">
        <v>972</v>
      </c>
      <c r="Y17" s="39" t="s">
        <v>973</v>
      </c>
      <c r="Z17" s="39" t="s">
        <v>974</v>
      </c>
      <c r="AA17" s="39" t="s">
        <v>975</v>
      </c>
      <c r="AB17" s="39" t="s">
        <v>976</v>
      </c>
      <c r="AC17" s="39" t="s">
        <v>977</v>
      </c>
      <c r="AD17" s="39" t="s">
        <v>978</v>
      </c>
      <c r="AE17" s="39" t="s">
        <v>979</v>
      </c>
      <c r="AF17" s="39" t="s">
        <v>980</v>
      </c>
      <c r="AG17" s="39" t="s">
        <v>981</v>
      </c>
      <c r="AH17" s="39" t="s">
        <v>982</v>
      </c>
      <c r="AI17" s="39" t="s">
        <v>983</v>
      </c>
      <c r="AJ17" s="39" t="s">
        <v>984</v>
      </c>
      <c r="AK17" s="39" t="s">
        <v>985</v>
      </c>
    </row>
    <row r="18" spans="1:37" x14ac:dyDescent="0.2">
      <c r="A18" s="47" t="s">
        <v>169</v>
      </c>
      <c r="B18" s="39" t="s">
        <v>153</v>
      </c>
      <c r="C18" s="39" t="s">
        <v>370</v>
      </c>
      <c r="D18" s="39" t="s">
        <v>272</v>
      </c>
      <c r="E18" s="39" t="s">
        <v>275</v>
      </c>
      <c r="F18" s="39" t="s">
        <v>986</v>
      </c>
      <c r="G18" s="39" t="s">
        <v>892</v>
      </c>
      <c r="H18" s="39" t="s">
        <v>987</v>
      </c>
      <c r="I18" s="39" t="s">
        <v>988</v>
      </c>
      <c r="J18" s="39" t="s">
        <v>989</v>
      </c>
      <c r="K18" s="39" t="s">
        <v>990</v>
      </c>
      <c r="L18" s="39" t="s">
        <v>991</v>
      </c>
      <c r="M18" s="39" t="s">
        <v>992</v>
      </c>
      <c r="N18" s="39" t="s">
        <v>993</v>
      </c>
      <c r="O18" s="39" t="s">
        <v>994</v>
      </c>
      <c r="P18" s="39" t="s">
        <v>995</v>
      </c>
      <c r="Q18" s="39" t="s">
        <v>996</v>
      </c>
      <c r="R18" s="39" t="s">
        <v>997</v>
      </c>
      <c r="S18" s="39" t="s">
        <v>998</v>
      </c>
      <c r="T18" s="39" t="s">
        <v>999</v>
      </c>
      <c r="U18" s="39" t="s">
        <v>1000</v>
      </c>
      <c r="V18" s="39" t="s">
        <v>1001</v>
      </c>
      <c r="W18" s="39" t="s">
        <v>1002</v>
      </c>
      <c r="X18" s="39" t="s">
        <v>1003</v>
      </c>
      <c r="Y18" s="39" t="s">
        <v>1004</v>
      </c>
      <c r="Z18" s="39" t="s">
        <v>1005</v>
      </c>
      <c r="AA18" s="39" t="s">
        <v>1006</v>
      </c>
      <c r="AB18" s="39" t="s">
        <v>1007</v>
      </c>
      <c r="AC18" s="39" t="s">
        <v>1008</v>
      </c>
      <c r="AD18" s="39" t="s">
        <v>1009</v>
      </c>
      <c r="AE18" s="39" t="s">
        <v>1010</v>
      </c>
      <c r="AF18" s="39" t="s">
        <v>1011</v>
      </c>
      <c r="AG18" s="39" t="s">
        <v>1012</v>
      </c>
      <c r="AH18" s="39" t="s">
        <v>1013</v>
      </c>
      <c r="AI18" s="39" t="s">
        <v>1014</v>
      </c>
      <c r="AJ18" s="39" t="s">
        <v>1015</v>
      </c>
      <c r="AK18" s="39" t="s">
        <v>1016</v>
      </c>
    </row>
    <row r="19" spans="1:37" x14ac:dyDescent="0.2">
      <c r="A19" s="47" t="s">
        <v>230</v>
      </c>
      <c r="B19" s="39" t="s">
        <v>229</v>
      </c>
      <c r="C19" s="39" t="s">
        <v>370</v>
      </c>
      <c r="D19" s="39" t="s">
        <v>272</v>
      </c>
      <c r="E19" s="39" t="s">
        <v>273</v>
      </c>
      <c r="F19" s="39" t="s">
        <v>892</v>
      </c>
      <c r="G19" s="39" t="s">
        <v>893</v>
      </c>
      <c r="H19" s="39" t="s">
        <v>1317</v>
      </c>
      <c r="I19" s="39" t="s">
        <v>1318</v>
      </c>
      <c r="J19" s="39" t="s">
        <v>1319</v>
      </c>
      <c r="K19" s="39" t="s">
        <v>1320</v>
      </c>
      <c r="L19" s="39" t="s">
        <v>1321</v>
      </c>
      <c r="M19" s="39" t="s">
        <v>1322</v>
      </c>
      <c r="N19" s="39" t="s">
        <v>1323</v>
      </c>
      <c r="O19" s="39" t="s">
        <v>1324</v>
      </c>
      <c r="P19" s="39" t="s">
        <v>1325</v>
      </c>
      <c r="Q19" s="39" t="s">
        <v>1326</v>
      </c>
      <c r="R19" s="39" t="s">
        <v>1327</v>
      </c>
      <c r="S19" s="39" t="s">
        <v>1328</v>
      </c>
      <c r="T19" s="39" t="s">
        <v>1329</v>
      </c>
      <c r="U19" s="39" t="s">
        <v>1330</v>
      </c>
      <c r="V19" s="39" t="s">
        <v>1331</v>
      </c>
      <c r="W19" s="39" t="s">
        <v>1332</v>
      </c>
      <c r="X19" s="39" t="s">
        <v>1333</v>
      </c>
      <c r="Y19" s="39" t="s">
        <v>1334</v>
      </c>
      <c r="Z19" s="39" t="s">
        <v>1335</v>
      </c>
      <c r="AA19" s="39" t="s">
        <v>1336</v>
      </c>
      <c r="AB19" s="39" t="s">
        <v>1337</v>
      </c>
      <c r="AC19" s="39" t="s">
        <v>1338</v>
      </c>
      <c r="AD19" s="39" t="s">
        <v>1339</v>
      </c>
      <c r="AE19" s="39" t="s">
        <v>1340</v>
      </c>
      <c r="AF19" s="39" t="s">
        <v>1341</v>
      </c>
      <c r="AG19" s="39" t="s">
        <v>1342</v>
      </c>
      <c r="AH19" s="39" t="s">
        <v>1343</v>
      </c>
      <c r="AI19" s="39" t="s">
        <v>1344</v>
      </c>
      <c r="AJ19" s="39" t="s">
        <v>1345</v>
      </c>
      <c r="AK19" s="39" t="s">
        <v>1346</v>
      </c>
    </row>
    <row r="20" spans="1:37" x14ac:dyDescent="0.2">
      <c r="A20" s="47" t="s">
        <v>234</v>
      </c>
      <c r="B20" s="51" t="s">
        <v>233</v>
      </c>
      <c r="C20" s="39" t="s">
        <v>370</v>
      </c>
      <c r="D20" s="39" t="s">
        <v>272</v>
      </c>
      <c r="E20" s="39" t="s">
        <v>275</v>
      </c>
      <c r="F20" s="39" t="s">
        <v>924</v>
      </c>
      <c r="G20" s="39" t="s">
        <v>925</v>
      </c>
      <c r="H20" s="39" t="s">
        <v>1347</v>
      </c>
      <c r="I20" s="39" t="s">
        <v>1348</v>
      </c>
      <c r="J20" s="39" t="s">
        <v>1349</v>
      </c>
      <c r="K20" s="39" t="s">
        <v>1350</v>
      </c>
      <c r="L20" s="39" t="s">
        <v>1351</v>
      </c>
      <c r="M20" s="39" t="s">
        <v>1352</v>
      </c>
      <c r="N20" s="39" t="s">
        <v>1353</v>
      </c>
      <c r="O20" s="39" t="s">
        <v>1354</v>
      </c>
      <c r="P20" s="39" t="s">
        <v>1355</v>
      </c>
      <c r="Q20" s="39" t="s">
        <v>1356</v>
      </c>
      <c r="R20" s="39" t="s">
        <v>1357</v>
      </c>
      <c r="S20" s="39" t="s">
        <v>1358</v>
      </c>
      <c r="T20" s="39" t="s">
        <v>1359</v>
      </c>
      <c r="U20" s="39" t="s">
        <v>1360</v>
      </c>
      <c r="V20" s="39" t="s">
        <v>1361</v>
      </c>
      <c r="W20" s="39" t="s">
        <v>1362</v>
      </c>
      <c r="X20" s="39" t="s">
        <v>1363</v>
      </c>
      <c r="Y20" s="39" t="s">
        <v>1364</v>
      </c>
      <c r="Z20" s="39" t="s">
        <v>1365</v>
      </c>
      <c r="AA20" s="39" t="s">
        <v>1366</v>
      </c>
      <c r="AB20" s="39" t="s">
        <v>1367</v>
      </c>
      <c r="AC20" s="39" t="s">
        <v>1368</v>
      </c>
      <c r="AD20" s="39" t="s">
        <v>1369</v>
      </c>
      <c r="AE20" s="39" t="s">
        <v>1370</v>
      </c>
      <c r="AF20" s="39" t="s">
        <v>1371</v>
      </c>
      <c r="AG20" s="39" t="s">
        <v>1372</v>
      </c>
      <c r="AH20" s="39" t="s">
        <v>1373</v>
      </c>
      <c r="AI20" s="39" t="s">
        <v>1374</v>
      </c>
      <c r="AJ20" s="39" t="s">
        <v>1375</v>
      </c>
      <c r="AK20" s="39" t="s">
        <v>1376</v>
      </c>
    </row>
    <row r="21" spans="1:37" x14ac:dyDescent="0.2">
      <c r="A21" s="47" t="s">
        <v>281</v>
      </c>
      <c r="B21" s="51" t="s">
        <v>233</v>
      </c>
      <c r="C21" s="39" t="s">
        <v>370</v>
      </c>
      <c r="D21" s="39" t="s">
        <v>272</v>
      </c>
      <c r="E21" s="39" t="s">
        <v>275</v>
      </c>
      <c r="F21" s="39" t="s">
        <v>924</v>
      </c>
      <c r="G21" s="39" t="s">
        <v>925</v>
      </c>
      <c r="H21" s="39" t="s">
        <v>1377</v>
      </c>
      <c r="I21" s="39" t="s">
        <v>1378</v>
      </c>
      <c r="J21" s="39" t="s">
        <v>1379</v>
      </c>
      <c r="K21" s="39" t="s">
        <v>1380</v>
      </c>
      <c r="L21" s="39" t="s">
        <v>1381</v>
      </c>
      <c r="M21" s="39" t="s">
        <v>1382</v>
      </c>
      <c r="N21" s="39" t="s">
        <v>1383</v>
      </c>
      <c r="O21" s="39" t="s">
        <v>1384</v>
      </c>
      <c r="P21" s="39" t="s">
        <v>1385</v>
      </c>
      <c r="Q21" s="39" t="s">
        <v>1386</v>
      </c>
      <c r="R21" s="39" t="s">
        <v>1387</v>
      </c>
      <c r="S21" s="39" t="s">
        <v>1388</v>
      </c>
      <c r="T21" s="39" t="s">
        <v>1389</v>
      </c>
      <c r="U21" s="39" t="s">
        <v>1390</v>
      </c>
      <c r="V21" s="39" t="s">
        <v>1391</v>
      </c>
      <c r="W21" s="39" t="s">
        <v>1392</v>
      </c>
      <c r="X21" s="39" t="s">
        <v>1393</v>
      </c>
      <c r="Y21" s="39" t="s">
        <v>1394</v>
      </c>
      <c r="Z21" s="39" t="s">
        <v>1395</v>
      </c>
      <c r="AA21" s="39" t="s">
        <v>1396</v>
      </c>
      <c r="AB21" s="39" t="s">
        <v>1397</v>
      </c>
      <c r="AC21" s="39" t="s">
        <v>1398</v>
      </c>
      <c r="AD21" s="39" t="s">
        <v>1399</v>
      </c>
      <c r="AE21" s="39" t="s">
        <v>1400</v>
      </c>
      <c r="AF21" s="39" t="s">
        <v>1401</v>
      </c>
      <c r="AG21" s="39" t="s">
        <v>1402</v>
      </c>
      <c r="AH21" s="39" t="s">
        <v>1403</v>
      </c>
      <c r="AI21" s="39" t="s">
        <v>1404</v>
      </c>
      <c r="AJ21" s="39" t="s">
        <v>1405</v>
      </c>
      <c r="AK21" s="39" t="s">
        <v>1406</v>
      </c>
    </row>
    <row r="22" spans="1:37" x14ac:dyDescent="0.2">
      <c r="A22" s="47" t="s">
        <v>242</v>
      </c>
      <c r="B22" s="51" t="s">
        <v>233</v>
      </c>
      <c r="C22" s="39" t="s">
        <v>370</v>
      </c>
      <c r="D22" s="39" t="s">
        <v>272</v>
      </c>
      <c r="E22" s="39" t="s">
        <v>275</v>
      </c>
      <c r="F22" s="39" t="s">
        <v>924</v>
      </c>
      <c r="G22" s="39" t="s">
        <v>925</v>
      </c>
      <c r="H22" s="39" t="s">
        <v>1407</v>
      </c>
      <c r="I22" s="39" t="s">
        <v>1408</v>
      </c>
      <c r="J22" s="39" t="s">
        <v>1409</v>
      </c>
      <c r="K22" s="39" t="s">
        <v>1410</v>
      </c>
      <c r="L22" s="39" t="s">
        <v>1411</v>
      </c>
      <c r="M22" s="39" t="s">
        <v>1412</v>
      </c>
      <c r="N22" s="39" t="s">
        <v>1413</v>
      </c>
      <c r="O22" s="39" t="s">
        <v>1414</v>
      </c>
      <c r="P22" s="39" t="s">
        <v>1415</v>
      </c>
      <c r="Q22" s="39" t="s">
        <v>1416</v>
      </c>
      <c r="R22" s="39" t="s">
        <v>1417</v>
      </c>
      <c r="S22" s="39" t="s">
        <v>1418</v>
      </c>
      <c r="T22" s="39" t="s">
        <v>1419</v>
      </c>
      <c r="U22" s="39" t="s">
        <v>1420</v>
      </c>
      <c r="V22" s="39" t="s">
        <v>1421</v>
      </c>
      <c r="W22" s="39" t="s">
        <v>1422</v>
      </c>
      <c r="X22" s="39" t="s">
        <v>1423</v>
      </c>
      <c r="Y22" s="39" t="s">
        <v>1424</v>
      </c>
      <c r="Z22" s="39" t="s">
        <v>1425</v>
      </c>
      <c r="AA22" s="39" t="s">
        <v>1426</v>
      </c>
      <c r="AB22" s="39" t="s">
        <v>1427</v>
      </c>
      <c r="AC22" s="39" t="s">
        <v>1428</v>
      </c>
      <c r="AD22" s="39" t="s">
        <v>1429</v>
      </c>
      <c r="AE22" s="39" t="s">
        <v>1430</v>
      </c>
      <c r="AF22" s="39" t="s">
        <v>1431</v>
      </c>
      <c r="AG22" s="39" t="s">
        <v>1432</v>
      </c>
      <c r="AH22" s="39" t="s">
        <v>1433</v>
      </c>
      <c r="AI22" s="39" t="s">
        <v>1434</v>
      </c>
      <c r="AJ22" s="39" t="s">
        <v>1435</v>
      </c>
      <c r="AK22" s="39" t="s">
        <v>1436</v>
      </c>
    </row>
    <row r="23" spans="1:37" x14ac:dyDescent="0.2">
      <c r="A23" s="47" t="s">
        <v>245</v>
      </c>
      <c r="B23" s="51" t="s">
        <v>233</v>
      </c>
      <c r="C23" s="39" t="s">
        <v>370</v>
      </c>
      <c r="D23" s="39" t="s">
        <v>272</v>
      </c>
      <c r="E23" s="39" t="s">
        <v>273</v>
      </c>
      <c r="F23" s="39" t="s">
        <v>892</v>
      </c>
      <c r="G23" s="39" t="s">
        <v>893</v>
      </c>
      <c r="H23" s="39" t="s">
        <v>1437</v>
      </c>
      <c r="I23" s="39" t="s">
        <v>1438</v>
      </c>
      <c r="J23" s="39" t="s">
        <v>1439</v>
      </c>
      <c r="K23" s="39" t="s">
        <v>1440</v>
      </c>
      <c r="L23" s="39" t="s">
        <v>1441</v>
      </c>
      <c r="M23" s="39" t="s">
        <v>1442</v>
      </c>
      <c r="N23" s="39" t="s">
        <v>1443</v>
      </c>
      <c r="O23" s="39" t="s">
        <v>1444</v>
      </c>
      <c r="P23" s="39" t="s">
        <v>1445</v>
      </c>
      <c r="Q23" s="39" t="s">
        <v>1446</v>
      </c>
      <c r="R23" s="39" t="s">
        <v>1447</v>
      </c>
      <c r="S23" s="39" t="s">
        <v>1448</v>
      </c>
      <c r="T23" s="39" t="s">
        <v>1449</v>
      </c>
      <c r="U23" s="39" t="s">
        <v>1450</v>
      </c>
      <c r="V23" s="39" t="s">
        <v>1451</v>
      </c>
      <c r="W23" s="39" t="s">
        <v>1452</v>
      </c>
      <c r="X23" s="39" t="s">
        <v>1453</v>
      </c>
      <c r="Y23" s="39" t="s">
        <v>1454</v>
      </c>
      <c r="Z23" s="39" t="s">
        <v>1455</v>
      </c>
      <c r="AA23" s="39" t="s">
        <v>1456</v>
      </c>
      <c r="AB23" s="39" t="s">
        <v>1457</v>
      </c>
      <c r="AC23" s="39" t="s">
        <v>1458</v>
      </c>
      <c r="AD23" s="39" t="s">
        <v>1459</v>
      </c>
      <c r="AE23" s="39" t="s">
        <v>1460</v>
      </c>
      <c r="AF23" s="39" t="s">
        <v>1461</v>
      </c>
      <c r="AG23" s="39" t="s">
        <v>1462</v>
      </c>
      <c r="AH23" s="39" t="s">
        <v>1463</v>
      </c>
      <c r="AI23" s="39" t="s">
        <v>1464</v>
      </c>
      <c r="AJ23" s="39" t="s">
        <v>1465</v>
      </c>
      <c r="AK23" s="39" t="s">
        <v>1466</v>
      </c>
    </row>
    <row r="24" spans="1:37" x14ac:dyDescent="0.2">
      <c r="A24" s="47" t="s">
        <v>178</v>
      </c>
      <c r="B24" s="39" t="s">
        <v>177</v>
      </c>
      <c r="C24" s="39" t="s">
        <v>371</v>
      </c>
      <c r="D24" s="39" t="s">
        <v>272</v>
      </c>
      <c r="E24" s="39" t="s">
        <v>273</v>
      </c>
      <c r="F24" s="39" t="s">
        <v>892</v>
      </c>
      <c r="G24" s="39" t="s">
        <v>893</v>
      </c>
      <c r="H24" s="39" t="s">
        <v>1017</v>
      </c>
      <c r="I24" s="39" t="s">
        <v>1018</v>
      </c>
      <c r="J24" s="39" t="s">
        <v>1019</v>
      </c>
      <c r="K24" s="39" t="s">
        <v>1020</v>
      </c>
      <c r="L24" s="39" t="s">
        <v>1021</v>
      </c>
      <c r="M24" s="39" t="s">
        <v>1022</v>
      </c>
      <c r="N24" s="39" t="s">
        <v>1023</v>
      </c>
      <c r="O24" s="39" t="s">
        <v>1024</v>
      </c>
      <c r="P24" s="39" t="s">
        <v>1025</v>
      </c>
      <c r="Q24" s="39" t="s">
        <v>1026</v>
      </c>
      <c r="R24" s="39" t="s">
        <v>1027</v>
      </c>
      <c r="S24" s="39" t="s">
        <v>1028</v>
      </c>
      <c r="T24" s="39" t="s">
        <v>1029</v>
      </c>
      <c r="U24" s="39" t="s">
        <v>1030</v>
      </c>
      <c r="V24" s="39" t="s">
        <v>1031</v>
      </c>
      <c r="W24" s="39" t="s">
        <v>1032</v>
      </c>
      <c r="X24" s="39" t="s">
        <v>1033</v>
      </c>
      <c r="Y24" s="39" t="s">
        <v>1034</v>
      </c>
      <c r="Z24" s="39" t="s">
        <v>1035</v>
      </c>
      <c r="AA24" s="39" t="s">
        <v>1036</v>
      </c>
      <c r="AB24" s="39" t="s">
        <v>1037</v>
      </c>
      <c r="AC24" s="39" t="s">
        <v>1038</v>
      </c>
      <c r="AD24" s="39" t="s">
        <v>1039</v>
      </c>
      <c r="AE24" s="39" t="s">
        <v>1040</v>
      </c>
      <c r="AF24" s="39" t="s">
        <v>1041</v>
      </c>
      <c r="AG24" s="39" t="s">
        <v>1042</v>
      </c>
      <c r="AH24" s="39" t="s">
        <v>1043</v>
      </c>
      <c r="AI24" s="39" t="s">
        <v>1044</v>
      </c>
      <c r="AJ24" s="39" t="s">
        <v>1045</v>
      </c>
      <c r="AK24" s="39" t="s">
        <v>1046</v>
      </c>
    </row>
    <row r="25" spans="1:37" x14ac:dyDescent="0.2">
      <c r="A25" s="47" t="s">
        <v>183</v>
      </c>
      <c r="B25" s="39" t="s">
        <v>182</v>
      </c>
      <c r="C25" s="39" t="s">
        <v>371</v>
      </c>
      <c r="D25" s="39" t="s">
        <v>272</v>
      </c>
      <c r="E25" s="39" t="s">
        <v>273</v>
      </c>
      <c r="F25" s="39" t="s">
        <v>925</v>
      </c>
      <c r="G25" s="39" t="s">
        <v>892</v>
      </c>
      <c r="H25" s="39" t="s">
        <v>1047</v>
      </c>
      <c r="I25" s="39" t="s">
        <v>1048</v>
      </c>
      <c r="J25" s="39" t="s">
        <v>1049</v>
      </c>
      <c r="K25" s="39" t="s">
        <v>1050</v>
      </c>
      <c r="L25" s="39" t="s">
        <v>1051</v>
      </c>
      <c r="M25" s="39" t="s">
        <v>1052</v>
      </c>
      <c r="N25" s="39" t="s">
        <v>1053</v>
      </c>
      <c r="O25" s="39" t="s">
        <v>1054</v>
      </c>
      <c r="P25" s="39" t="s">
        <v>1055</v>
      </c>
      <c r="Q25" s="39" t="s">
        <v>1056</v>
      </c>
      <c r="R25" s="39" t="s">
        <v>1057</v>
      </c>
      <c r="S25" s="39" t="s">
        <v>1058</v>
      </c>
      <c r="T25" s="39" t="s">
        <v>1059</v>
      </c>
      <c r="U25" s="39" t="s">
        <v>1060</v>
      </c>
      <c r="V25" s="39" t="s">
        <v>1061</v>
      </c>
      <c r="W25" s="39" t="s">
        <v>1062</v>
      </c>
      <c r="X25" s="39" t="s">
        <v>1063</v>
      </c>
      <c r="Y25" s="39" t="s">
        <v>1064</v>
      </c>
      <c r="Z25" s="39" t="s">
        <v>1065</v>
      </c>
      <c r="AA25" s="39" t="s">
        <v>1066</v>
      </c>
      <c r="AB25" s="39" t="s">
        <v>1067</v>
      </c>
      <c r="AC25" s="39" t="s">
        <v>1068</v>
      </c>
      <c r="AD25" s="39" t="s">
        <v>1069</v>
      </c>
      <c r="AE25" s="39" t="s">
        <v>1070</v>
      </c>
      <c r="AF25" s="39" t="s">
        <v>1071</v>
      </c>
      <c r="AG25" s="39" t="s">
        <v>1072</v>
      </c>
      <c r="AH25" s="39" t="s">
        <v>1073</v>
      </c>
      <c r="AI25" s="39" t="s">
        <v>1074</v>
      </c>
      <c r="AJ25" s="39" t="s">
        <v>1075</v>
      </c>
      <c r="AK25" s="39" t="s">
        <v>1076</v>
      </c>
    </row>
    <row r="26" spans="1:37" x14ac:dyDescent="0.2">
      <c r="A26" s="47" t="s">
        <v>185</v>
      </c>
      <c r="B26" s="39" t="s">
        <v>182</v>
      </c>
      <c r="C26" s="39" t="s">
        <v>371</v>
      </c>
      <c r="D26" s="39" t="s">
        <v>272</v>
      </c>
      <c r="E26" s="39" t="s">
        <v>275</v>
      </c>
      <c r="F26" s="39" t="s">
        <v>924</v>
      </c>
      <c r="G26" s="39" t="s">
        <v>925</v>
      </c>
      <c r="H26" s="39" t="s">
        <v>1077</v>
      </c>
      <c r="I26" s="39" t="s">
        <v>1078</v>
      </c>
      <c r="J26" s="39" t="s">
        <v>1079</v>
      </c>
      <c r="K26" s="39" t="s">
        <v>1080</v>
      </c>
      <c r="L26" s="39" t="s">
        <v>1081</v>
      </c>
      <c r="M26" s="39" t="s">
        <v>1082</v>
      </c>
      <c r="N26" s="39" t="s">
        <v>1083</v>
      </c>
      <c r="O26" s="39" t="s">
        <v>1084</v>
      </c>
      <c r="P26" s="39" t="s">
        <v>1085</v>
      </c>
      <c r="Q26" s="39" t="s">
        <v>1086</v>
      </c>
      <c r="R26" s="39" t="s">
        <v>1087</v>
      </c>
      <c r="S26" s="39" t="s">
        <v>1088</v>
      </c>
      <c r="T26" s="39" t="s">
        <v>1089</v>
      </c>
      <c r="U26" s="39" t="s">
        <v>1090</v>
      </c>
      <c r="V26" s="39" t="s">
        <v>1091</v>
      </c>
      <c r="W26" s="39" t="s">
        <v>1092</v>
      </c>
      <c r="X26" s="39" t="s">
        <v>1093</v>
      </c>
      <c r="Y26" s="39" t="s">
        <v>1094</v>
      </c>
      <c r="Z26" s="39" t="s">
        <v>1095</v>
      </c>
      <c r="AA26" s="39" t="s">
        <v>1096</v>
      </c>
      <c r="AB26" s="39" t="s">
        <v>1097</v>
      </c>
      <c r="AC26" s="39" t="s">
        <v>1098</v>
      </c>
      <c r="AD26" s="39" t="s">
        <v>1099</v>
      </c>
      <c r="AE26" s="39" t="s">
        <v>1100</v>
      </c>
      <c r="AF26" s="39" t="s">
        <v>1101</v>
      </c>
      <c r="AG26" s="39" t="s">
        <v>1102</v>
      </c>
      <c r="AH26" s="39" t="s">
        <v>1103</v>
      </c>
      <c r="AI26" s="39" t="s">
        <v>1104</v>
      </c>
      <c r="AJ26" s="39" t="s">
        <v>1105</v>
      </c>
      <c r="AK26" s="39" t="s">
        <v>1106</v>
      </c>
    </row>
    <row r="27" spans="1:37" x14ac:dyDescent="0.2">
      <c r="A27" s="47" t="s">
        <v>276</v>
      </c>
      <c r="B27" s="39" t="s">
        <v>182</v>
      </c>
      <c r="C27" s="39" t="s">
        <v>371</v>
      </c>
      <c r="D27" s="39" t="s">
        <v>272</v>
      </c>
      <c r="E27" s="39" t="s">
        <v>275</v>
      </c>
      <c r="F27" s="39" t="s">
        <v>986</v>
      </c>
      <c r="G27" s="39" t="s">
        <v>892</v>
      </c>
      <c r="H27" s="39" t="s">
        <v>1107</v>
      </c>
      <c r="I27" s="39" t="s">
        <v>1108</v>
      </c>
      <c r="J27" s="39" t="s">
        <v>1109</v>
      </c>
      <c r="K27" s="39" t="s">
        <v>1110</v>
      </c>
      <c r="L27" s="39" t="s">
        <v>1111</v>
      </c>
      <c r="M27" s="39" t="s">
        <v>1112</v>
      </c>
      <c r="N27" s="39" t="s">
        <v>1113</v>
      </c>
      <c r="O27" s="39" t="s">
        <v>1114</v>
      </c>
      <c r="P27" s="39" t="s">
        <v>1115</v>
      </c>
      <c r="Q27" s="39" t="s">
        <v>1116</v>
      </c>
      <c r="R27" s="39" t="s">
        <v>1117</v>
      </c>
      <c r="S27" s="39" t="s">
        <v>1118</v>
      </c>
      <c r="T27" s="39" t="s">
        <v>1119</v>
      </c>
      <c r="U27" s="39" t="s">
        <v>1120</v>
      </c>
      <c r="V27" s="39" t="s">
        <v>1121</v>
      </c>
      <c r="W27" s="39" t="s">
        <v>1122</v>
      </c>
      <c r="X27" s="39" t="s">
        <v>1123</v>
      </c>
      <c r="Y27" s="39" t="s">
        <v>1124</v>
      </c>
      <c r="Z27" s="39" t="s">
        <v>1125</v>
      </c>
      <c r="AA27" s="39" t="s">
        <v>1126</v>
      </c>
      <c r="AB27" s="39" t="s">
        <v>1127</v>
      </c>
      <c r="AC27" s="39" t="s">
        <v>1128</v>
      </c>
      <c r="AD27" s="39" t="s">
        <v>1129</v>
      </c>
      <c r="AE27" s="39" t="s">
        <v>1130</v>
      </c>
      <c r="AF27" s="39" t="s">
        <v>1131</v>
      </c>
      <c r="AG27" s="39" t="s">
        <v>1132</v>
      </c>
      <c r="AH27" s="39" t="s">
        <v>1133</v>
      </c>
      <c r="AI27" s="39" t="s">
        <v>1134</v>
      </c>
      <c r="AJ27" s="39" t="s">
        <v>1135</v>
      </c>
      <c r="AK27" s="39" t="s">
        <v>1136</v>
      </c>
    </row>
    <row r="28" spans="1:37" x14ac:dyDescent="0.2">
      <c r="A28" s="47" t="s">
        <v>277</v>
      </c>
      <c r="B28" s="39" t="s">
        <v>182</v>
      </c>
      <c r="C28" s="39" t="s">
        <v>371</v>
      </c>
      <c r="D28" s="39" t="s">
        <v>272</v>
      </c>
      <c r="E28" s="39" t="s">
        <v>275</v>
      </c>
      <c r="F28" s="39" t="s">
        <v>924</v>
      </c>
      <c r="G28" s="39" t="s">
        <v>925</v>
      </c>
      <c r="H28" s="39" t="s">
        <v>1137</v>
      </c>
      <c r="I28" s="39" t="s">
        <v>1138</v>
      </c>
      <c r="J28" s="39" t="s">
        <v>1139</v>
      </c>
      <c r="K28" s="39" t="s">
        <v>1140</v>
      </c>
      <c r="L28" s="39" t="s">
        <v>1141</v>
      </c>
      <c r="M28" s="39" t="s">
        <v>1142</v>
      </c>
      <c r="N28" s="39" t="s">
        <v>1143</v>
      </c>
      <c r="O28" s="39" t="s">
        <v>1144</v>
      </c>
      <c r="P28" s="39" t="s">
        <v>1145</v>
      </c>
      <c r="Q28" s="39" t="s">
        <v>1146</v>
      </c>
      <c r="R28" s="39" t="s">
        <v>1147</v>
      </c>
      <c r="S28" s="39" t="s">
        <v>1148</v>
      </c>
      <c r="T28" s="39" t="s">
        <v>1149</v>
      </c>
      <c r="U28" s="39" t="s">
        <v>1150</v>
      </c>
      <c r="V28" s="39" t="s">
        <v>1151</v>
      </c>
      <c r="W28" s="39" t="s">
        <v>1152</v>
      </c>
      <c r="X28" s="39" t="s">
        <v>1153</v>
      </c>
      <c r="Y28" s="39" t="s">
        <v>1154</v>
      </c>
      <c r="Z28" s="39" t="s">
        <v>1155</v>
      </c>
      <c r="AA28" s="39" t="s">
        <v>1156</v>
      </c>
      <c r="AB28" s="39" t="s">
        <v>1157</v>
      </c>
      <c r="AC28" s="39" t="s">
        <v>1158</v>
      </c>
      <c r="AD28" s="39" t="s">
        <v>1159</v>
      </c>
      <c r="AE28" s="39" t="s">
        <v>1160</v>
      </c>
      <c r="AF28" s="39" t="s">
        <v>1161</v>
      </c>
      <c r="AG28" s="39" t="s">
        <v>1162</v>
      </c>
      <c r="AH28" s="39" t="s">
        <v>1163</v>
      </c>
      <c r="AI28" s="39" t="s">
        <v>1164</v>
      </c>
      <c r="AJ28" s="39" t="s">
        <v>1165</v>
      </c>
      <c r="AK28" s="39" t="s">
        <v>1166</v>
      </c>
    </row>
    <row r="29" spans="1:37" x14ac:dyDescent="0.2">
      <c r="A29" s="47" t="s">
        <v>203</v>
      </c>
      <c r="B29" s="39" t="s">
        <v>182</v>
      </c>
      <c r="C29" s="39" t="s">
        <v>371</v>
      </c>
      <c r="D29" s="39" t="s">
        <v>272</v>
      </c>
      <c r="E29" s="39" t="s">
        <v>275</v>
      </c>
      <c r="F29" s="39" t="s">
        <v>986</v>
      </c>
      <c r="G29" s="39" t="s">
        <v>924</v>
      </c>
      <c r="H29" s="39" t="s">
        <v>1167</v>
      </c>
      <c r="I29" s="39" t="s">
        <v>1168</v>
      </c>
      <c r="J29" s="39" t="s">
        <v>1169</v>
      </c>
      <c r="K29" s="39" t="s">
        <v>1170</v>
      </c>
      <c r="L29" s="39" t="s">
        <v>1171</v>
      </c>
      <c r="M29" s="39" t="s">
        <v>1172</v>
      </c>
      <c r="N29" s="39" t="s">
        <v>1173</v>
      </c>
      <c r="O29" s="39" t="s">
        <v>1174</v>
      </c>
      <c r="P29" s="39" t="s">
        <v>1175</v>
      </c>
      <c r="Q29" s="39" t="s">
        <v>1176</v>
      </c>
      <c r="R29" s="39" t="s">
        <v>1177</v>
      </c>
      <c r="S29" s="39" t="s">
        <v>1178</v>
      </c>
      <c r="T29" s="39" t="s">
        <v>1179</v>
      </c>
      <c r="U29" s="39" t="s">
        <v>1180</v>
      </c>
      <c r="V29" s="39" t="s">
        <v>1181</v>
      </c>
      <c r="W29" s="39" t="s">
        <v>1182</v>
      </c>
      <c r="X29" s="39" t="s">
        <v>1183</v>
      </c>
      <c r="Y29" s="39" t="s">
        <v>1184</v>
      </c>
      <c r="Z29" s="39" t="s">
        <v>1185</v>
      </c>
      <c r="AA29" s="39" t="s">
        <v>1186</v>
      </c>
      <c r="AB29" s="39" t="s">
        <v>1187</v>
      </c>
      <c r="AC29" s="39" t="s">
        <v>1188</v>
      </c>
      <c r="AD29" s="39" t="s">
        <v>1189</v>
      </c>
      <c r="AE29" s="39" t="s">
        <v>1190</v>
      </c>
      <c r="AF29" s="39" t="s">
        <v>1191</v>
      </c>
      <c r="AG29" s="39" t="s">
        <v>1192</v>
      </c>
      <c r="AH29" s="39" t="s">
        <v>1193</v>
      </c>
      <c r="AI29" s="39" t="s">
        <v>1194</v>
      </c>
      <c r="AJ29" s="39" t="s">
        <v>1195</v>
      </c>
      <c r="AK29" s="39" t="s">
        <v>1196</v>
      </c>
    </row>
    <row r="30" spans="1:37" x14ac:dyDescent="0.2">
      <c r="A30" s="47" t="s">
        <v>278</v>
      </c>
      <c r="B30" s="39" t="s">
        <v>182</v>
      </c>
      <c r="C30" s="39" t="s">
        <v>371</v>
      </c>
      <c r="D30" s="39" t="s">
        <v>272</v>
      </c>
      <c r="E30" s="39" t="s">
        <v>275</v>
      </c>
      <c r="F30" s="39" t="s">
        <v>986</v>
      </c>
      <c r="G30" s="39" t="s">
        <v>925</v>
      </c>
      <c r="H30" s="39" t="s">
        <v>1197</v>
      </c>
      <c r="I30" s="39" t="s">
        <v>1198</v>
      </c>
      <c r="J30" s="39" t="s">
        <v>1199</v>
      </c>
      <c r="K30" s="39" t="s">
        <v>1200</v>
      </c>
      <c r="L30" s="39" t="s">
        <v>1201</v>
      </c>
      <c r="M30" s="39" t="s">
        <v>1202</v>
      </c>
      <c r="N30" s="39" t="s">
        <v>1203</v>
      </c>
      <c r="O30" s="39" t="s">
        <v>1204</v>
      </c>
      <c r="P30" s="39" t="s">
        <v>1205</v>
      </c>
      <c r="Q30" s="39" t="s">
        <v>1206</v>
      </c>
      <c r="R30" s="39" t="s">
        <v>1207</v>
      </c>
      <c r="S30" s="39" t="s">
        <v>1208</v>
      </c>
      <c r="T30" s="39" t="s">
        <v>1209</v>
      </c>
      <c r="U30" s="39" t="s">
        <v>1210</v>
      </c>
      <c r="V30" s="39" t="s">
        <v>1211</v>
      </c>
      <c r="W30" s="39" t="s">
        <v>1212</v>
      </c>
      <c r="X30" s="39" t="s">
        <v>1213</v>
      </c>
      <c r="Y30" s="39" t="s">
        <v>1214</v>
      </c>
      <c r="Z30" s="39" t="s">
        <v>1215</v>
      </c>
      <c r="AA30" s="39" t="s">
        <v>1216</v>
      </c>
      <c r="AB30" s="39" t="s">
        <v>1217</v>
      </c>
      <c r="AC30" s="39" t="s">
        <v>1218</v>
      </c>
      <c r="AD30" s="39" t="s">
        <v>1219</v>
      </c>
      <c r="AE30" s="39" t="s">
        <v>1220</v>
      </c>
      <c r="AF30" s="39" t="s">
        <v>1221</v>
      </c>
      <c r="AG30" s="39" t="s">
        <v>1222</v>
      </c>
      <c r="AH30" s="39" t="s">
        <v>1223</v>
      </c>
      <c r="AI30" s="39" t="s">
        <v>1224</v>
      </c>
      <c r="AJ30" s="39" t="s">
        <v>1225</v>
      </c>
      <c r="AK30" s="39" t="s">
        <v>1226</v>
      </c>
    </row>
    <row r="31" spans="1:37" x14ac:dyDescent="0.2">
      <c r="A31" s="47" t="s">
        <v>279</v>
      </c>
      <c r="B31" s="39" t="s">
        <v>208</v>
      </c>
      <c r="C31" s="39" t="s">
        <v>371</v>
      </c>
      <c r="D31" s="39" t="s">
        <v>272</v>
      </c>
      <c r="E31" s="39" t="s">
        <v>273</v>
      </c>
      <c r="F31" s="39" t="s">
        <v>892</v>
      </c>
      <c r="G31" s="39" t="s">
        <v>893</v>
      </c>
      <c r="H31" s="39" t="s">
        <v>1227</v>
      </c>
      <c r="I31" s="39" t="s">
        <v>1228</v>
      </c>
      <c r="J31" s="39" t="s">
        <v>1229</v>
      </c>
      <c r="K31" s="39" t="s">
        <v>1230</v>
      </c>
      <c r="L31" s="39" t="s">
        <v>1231</v>
      </c>
      <c r="M31" s="39" t="s">
        <v>1232</v>
      </c>
      <c r="N31" s="39" t="s">
        <v>1233</v>
      </c>
      <c r="O31" s="39" t="s">
        <v>1234</v>
      </c>
      <c r="P31" s="39" t="s">
        <v>1235</v>
      </c>
      <c r="Q31" s="39" t="s">
        <v>1236</v>
      </c>
      <c r="R31" s="39" t="s">
        <v>1237</v>
      </c>
      <c r="S31" s="39" t="s">
        <v>1238</v>
      </c>
      <c r="T31" s="39" t="s">
        <v>1239</v>
      </c>
      <c r="U31" s="39" t="s">
        <v>1240</v>
      </c>
      <c r="V31" s="39" t="s">
        <v>1241</v>
      </c>
      <c r="W31" s="39" t="s">
        <v>1242</v>
      </c>
      <c r="X31" s="39" t="s">
        <v>1243</v>
      </c>
      <c r="Y31" s="39" t="s">
        <v>1244</v>
      </c>
      <c r="Z31" s="39" t="s">
        <v>1245</v>
      </c>
      <c r="AA31" s="39" t="s">
        <v>1246</v>
      </c>
      <c r="AB31" s="39" t="s">
        <v>1247</v>
      </c>
      <c r="AC31" s="39" t="s">
        <v>1248</v>
      </c>
      <c r="AD31" s="39" t="s">
        <v>1249</v>
      </c>
      <c r="AE31" s="39" t="s">
        <v>1250</v>
      </c>
      <c r="AF31" s="39" t="s">
        <v>1251</v>
      </c>
      <c r="AG31" s="39" t="s">
        <v>1252</v>
      </c>
      <c r="AH31" s="39" t="s">
        <v>1253</v>
      </c>
      <c r="AI31" s="39" t="s">
        <v>1254</v>
      </c>
      <c r="AJ31" s="39" t="s">
        <v>1255</v>
      </c>
      <c r="AK31" s="39" t="s">
        <v>1256</v>
      </c>
    </row>
    <row r="32" spans="1:37" x14ac:dyDescent="0.2">
      <c r="A32" s="47" t="s">
        <v>219</v>
      </c>
      <c r="B32" s="39" t="s">
        <v>208</v>
      </c>
      <c r="C32" s="39" t="s">
        <v>371</v>
      </c>
      <c r="D32" s="39" t="s">
        <v>272</v>
      </c>
      <c r="E32" s="39" t="s">
        <v>273</v>
      </c>
      <c r="F32" s="39" t="s">
        <v>892</v>
      </c>
      <c r="G32" s="39" t="s">
        <v>893</v>
      </c>
      <c r="H32" s="39" t="s">
        <v>1257</v>
      </c>
      <c r="I32" s="39" t="s">
        <v>1258</v>
      </c>
      <c r="J32" s="39" t="s">
        <v>1259</v>
      </c>
      <c r="K32" s="39" t="s">
        <v>1260</v>
      </c>
      <c r="L32" s="39" t="s">
        <v>1261</v>
      </c>
      <c r="M32" s="39" t="s">
        <v>1262</v>
      </c>
      <c r="N32" s="39" t="s">
        <v>1263</v>
      </c>
      <c r="O32" s="39" t="s">
        <v>1264</v>
      </c>
      <c r="P32" s="39" t="s">
        <v>1265</v>
      </c>
      <c r="Q32" s="39" t="s">
        <v>1266</v>
      </c>
      <c r="R32" s="39" t="s">
        <v>1267</v>
      </c>
      <c r="S32" s="39" t="s">
        <v>1268</v>
      </c>
      <c r="T32" s="39" t="s">
        <v>1269</v>
      </c>
      <c r="U32" s="39" t="s">
        <v>1270</v>
      </c>
      <c r="V32" s="39" t="s">
        <v>1271</v>
      </c>
      <c r="W32" s="39" t="s">
        <v>1272</v>
      </c>
      <c r="X32" s="39" t="s">
        <v>1273</v>
      </c>
      <c r="Y32" s="39" t="s">
        <v>1274</v>
      </c>
      <c r="Z32" s="39" t="s">
        <v>1275</v>
      </c>
      <c r="AA32" s="39" t="s">
        <v>1276</v>
      </c>
      <c r="AB32" s="39" t="s">
        <v>1277</v>
      </c>
      <c r="AC32" s="39" t="s">
        <v>1278</v>
      </c>
      <c r="AD32" s="39" t="s">
        <v>1279</v>
      </c>
      <c r="AE32" s="39" t="s">
        <v>1280</v>
      </c>
      <c r="AF32" s="39" t="s">
        <v>1281</v>
      </c>
      <c r="AG32" s="39" t="s">
        <v>1282</v>
      </c>
      <c r="AH32" s="39" t="s">
        <v>1283</v>
      </c>
      <c r="AI32" s="39" t="s">
        <v>1284</v>
      </c>
      <c r="AJ32" s="39" t="s">
        <v>1285</v>
      </c>
      <c r="AK32" s="39" t="s">
        <v>1286</v>
      </c>
    </row>
    <row r="33" spans="1:37" x14ac:dyDescent="0.2">
      <c r="A33" s="47" t="s">
        <v>280</v>
      </c>
      <c r="B33" s="39" t="s">
        <v>208</v>
      </c>
      <c r="C33" s="39" t="s">
        <v>371</v>
      </c>
      <c r="D33" s="39" t="s">
        <v>272</v>
      </c>
      <c r="E33" s="39" t="s">
        <v>273</v>
      </c>
      <c r="F33" s="39" t="s">
        <v>892</v>
      </c>
      <c r="G33" s="39" t="s">
        <v>893</v>
      </c>
      <c r="H33" s="39" t="s">
        <v>1287</v>
      </c>
      <c r="I33" s="39" t="s">
        <v>1288</v>
      </c>
      <c r="J33" s="39" t="s">
        <v>1289</v>
      </c>
      <c r="K33" s="39" t="s">
        <v>1290</v>
      </c>
      <c r="L33" s="39" t="s">
        <v>1291</v>
      </c>
      <c r="M33" s="39" t="s">
        <v>1292</v>
      </c>
      <c r="N33" s="39" t="s">
        <v>1293</v>
      </c>
      <c r="O33" s="39" t="s">
        <v>1294</v>
      </c>
      <c r="P33" s="39" t="s">
        <v>1295</v>
      </c>
      <c r="Q33" s="39" t="s">
        <v>1296</v>
      </c>
      <c r="R33" s="39" t="s">
        <v>1297</v>
      </c>
      <c r="S33" s="39" t="s">
        <v>1298</v>
      </c>
      <c r="T33" s="39" t="s">
        <v>1299</v>
      </c>
      <c r="U33" s="39" t="s">
        <v>1300</v>
      </c>
      <c r="V33" s="39" t="s">
        <v>1301</v>
      </c>
      <c r="W33" s="39" t="s">
        <v>1302</v>
      </c>
      <c r="X33" s="39" t="s">
        <v>1303</v>
      </c>
      <c r="Y33" s="39" t="s">
        <v>1304</v>
      </c>
      <c r="Z33" s="39" t="s">
        <v>1305</v>
      </c>
      <c r="AA33" s="39" t="s">
        <v>1306</v>
      </c>
      <c r="AB33" s="39" t="s">
        <v>1307</v>
      </c>
      <c r="AC33" s="39" t="s">
        <v>1308</v>
      </c>
      <c r="AD33" s="39" t="s">
        <v>1309</v>
      </c>
      <c r="AE33" s="39" t="s">
        <v>1310</v>
      </c>
      <c r="AF33" s="39" t="s">
        <v>1311</v>
      </c>
      <c r="AG33" s="39" t="s">
        <v>1312</v>
      </c>
      <c r="AH33" s="39" t="s">
        <v>1313</v>
      </c>
      <c r="AI33" s="39" t="s">
        <v>1314</v>
      </c>
      <c r="AJ33" s="39" t="s">
        <v>1315</v>
      </c>
      <c r="AK33" s="39" t="s">
        <v>1316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9050-41D7-7D49-9754-D49AA0359C1E}">
  <dimension ref="A1:AA22"/>
  <sheetViews>
    <sheetView workbookViewId="0">
      <selection activeCell="C6" sqref="C6"/>
    </sheetView>
  </sheetViews>
  <sheetFormatPr baseColWidth="10" defaultRowHeight="16" x14ac:dyDescent="0.2"/>
  <cols>
    <col min="1" max="1" width="27.6640625" bestFit="1" customWidth="1"/>
    <col min="2" max="2" width="18.83203125" style="10" bestFit="1" customWidth="1"/>
    <col min="3" max="3" width="32.1640625" style="10" bestFit="1" customWidth="1"/>
    <col min="4" max="4" width="20.83203125" style="10" customWidth="1"/>
    <col min="5" max="5" width="22.6640625" style="10" customWidth="1"/>
    <col min="6" max="7" width="10.83203125" style="10"/>
    <col min="8" max="9" width="18.83203125" style="10" bestFit="1" customWidth="1"/>
    <col min="10" max="10" width="18.5" style="10" bestFit="1" customWidth="1"/>
    <col min="11" max="11" width="18.83203125" style="10" bestFit="1" customWidth="1"/>
    <col min="12" max="12" width="19.5" style="10" bestFit="1" customWidth="1"/>
    <col min="13" max="13" width="19.83203125" style="10" bestFit="1" customWidth="1"/>
    <col min="14" max="18" width="19.5" style="10" bestFit="1" customWidth="1"/>
    <col min="19" max="19" width="18.83203125" style="10" bestFit="1" customWidth="1"/>
    <col min="20" max="20" width="19.83203125" style="10" bestFit="1" customWidth="1"/>
    <col min="21" max="22" width="19.5" style="10" bestFit="1" customWidth="1"/>
    <col min="23" max="23" width="20.5" style="10" bestFit="1" customWidth="1"/>
    <col min="24" max="24" width="19.5" style="10" bestFit="1" customWidth="1"/>
    <col min="25" max="25" width="18.83203125" style="10" bestFit="1" customWidth="1"/>
    <col min="26" max="26" width="19.5" style="10" bestFit="1" customWidth="1"/>
    <col min="27" max="27" width="10.83203125" style="10"/>
  </cols>
  <sheetData>
    <row r="1" spans="1:27" s="49" customFormat="1" ht="17" x14ac:dyDescent="0.2">
      <c r="A1" s="1" t="s">
        <v>299</v>
      </c>
      <c r="B1" s="48" t="s">
        <v>254</v>
      </c>
      <c r="C1" s="48" t="s">
        <v>300</v>
      </c>
      <c r="D1" s="48" t="s">
        <v>255</v>
      </c>
      <c r="E1" s="48" t="s">
        <v>256</v>
      </c>
      <c r="F1" s="48" t="s">
        <v>257</v>
      </c>
      <c r="G1" s="48" t="s">
        <v>258</v>
      </c>
      <c r="H1" s="48" t="s">
        <v>469</v>
      </c>
      <c r="I1" s="48" t="s">
        <v>470</v>
      </c>
      <c r="J1" s="48" t="s">
        <v>471</v>
      </c>
      <c r="K1" s="48" t="s">
        <v>472</v>
      </c>
      <c r="L1" s="48" t="s">
        <v>473</v>
      </c>
      <c r="M1" s="48" t="s">
        <v>474</v>
      </c>
      <c r="N1" s="48" t="s">
        <v>475</v>
      </c>
      <c r="O1" s="48" t="s">
        <v>476</v>
      </c>
      <c r="P1" s="48" t="s">
        <v>477</v>
      </c>
      <c r="Q1" s="48" t="s">
        <v>478</v>
      </c>
      <c r="R1" s="48" t="s">
        <v>479</v>
      </c>
      <c r="S1" s="48" t="s">
        <v>480</v>
      </c>
      <c r="T1" s="48" t="s">
        <v>481</v>
      </c>
      <c r="U1" s="48" t="s">
        <v>482</v>
      </c>
      <c r="V1" s="48" t="s">
        <v>483</v>
      </c>
      <c r="W1" s="48" t="s">
        <v>484</v>
      </c>
      <c r="X1" s="48" t="s">
        <v>485</v>
      </c>
      <c r="Y1" s="48" t="s">
        <v>486</v>
      </c>
      <c r="Z1" s="48" t="s">
        <v>487</v>
      </c>
      <c r="AA1" s="37"/>
    </row>
    <row r="2" spans="1:27" x14ac:dyDescent="0.2">
      <c r="A2" s="47" t="s">
        <v>97</v>
      </c>
      <c r="B2" s="39" t="s">
        <v>93</v>
      </c>
      <c r="C2" s="39" t="s">
        <v>1866</v>
      </c>
      <c r="D2" s="39" t="s">
        <v>266</v>
      </c>
      <c r="E2" s="39" t="s">
        <v>267</v>
      </c>
      <c r="F2" s="39" t="s">
        <v>499</v>
      </c>
      <c r="G2" s="39">
        <v>242</v>
      </c>
      <c r="H2" s="39" t="s">
        <v>1467</v>
      </c>
      <c r="I2" s="39" t="s">
        <v>1468</v>
      </c>
      <c r="J2" s="39" t="s">
        <v>1469</v>
      </c>
      <c r="K2" s="39" t="s">
        <v>1470</v>
      </c>
      <c r="L2" s="39" t="s">
        <v>1471</v>
      </c>
      <c r="M2" s="39" t="s">
        <v>1472</v>
      </c>
      <c r="N2" s="39" t="s">
        <v>1473</v>
      </c>
      <c r="O2" s="39" t="s">
        <v>1474</v>
      </c>
      <c r="P2" s="39" t="s">
        <v>1475</v>
      </c>
      <c r="Q2" s="39" t="s">
        <v>1476</v>
      </c>
      <c r="R2" s="39" t="s">
        <v>1477</v>
      </c>
      <c r="S2" s="39" t="s">
        <v>1478</v>
      </c>
      <c r="T2" s="39" t="s">
        <v>1479</v>
      </c>
      <c r="U2" s="39" t="s">
        <v>1480</v>
      </c>
      <c r="V2" s="39" t="s">
        <v>1481</v>
      </c>
      <c r="W2" s="39" t="s">
        <v>1482</v>
      </c>
      <c r="X2" s="39" t="s">
        <v>1483</v>
      </c>
      <c r="Y2" s="39" t="s">
        <v>1484</v>
      </c>
      <c r="Z2" s="39" t="s">
        <v>1485</v>
      </c>
    </row>
    <row r="3" spans="1:27" x14ac:dyDescent="0.2">
      <c r="A3" s="47" t="s">
        <v>107</v>
      </c>
      <c r="B3" s="39" t="s">
        <v>93</v>
      </c>
      <c r="C3" s="39" t="s">
        <v>369</v>
      </c>
      <c r="D3" s="39" t="s">
        <v>266</v>
      </c>
      <c r="E3" s="39" t="s">
        <v>267</v>
      </c>
      <c r="F3" s="39" t="s">
        <v>499</v>
      </c>
      <c r="G3" s="39">
        <v>242</v>
      </c>
      <c r="H3" s="39" t="s">
        <v>1486</v>
      </c>
      <c r="I3" s="39" t="s">
        <v>1487</v>
      </c>
      <c r="J3" s="39" t="s">
        <v>1488</v>
      </c>
      <c r="K3" s="39" t="s">
        <v>1489</v>
      </c>
      <c r="L3" s="39" t="s">
        <v>1490</v>
      </c>
      <c r="M3" s="39" t="s">
        <v>1491</v>
      </c>
      <c r="N3" s="39" t="s">
        <v>1492</v>
      </c>
      <c r="O3" s="39" t="s">
        <v>1493</v>
      </c>
      <c r="P3" s="39" t="s">
        <v>1494</v>
      </c>
      <c r="Q3" s="39" t="s">
        <v>1495</v>
      </c>
      <c r="R3" s="39" t="s">
        <v>1496</v>
      </c>
      <c r="S3" s="39" t="s">
        <v>1497</v>
      </c>
      <c r="T3" s="39" t="s">
        <v>1498</v>
      </c>
      <c r="U3" s="39" t="s">
        <v>1499</v>
      </c>
      <c r="V3" s="39" t="s">
        <v>1500</v>
      </c>
      <c r="W3" s="39" t="s">
        <v>1501</v>
      </c>
      <c r="X3" s="39" t="s">
        <v>1502</v>
      </c>
      <c r="Y3" s="39" t="s">
        <v>1503</v>
      </c>
      <c r="Z3" s="39" t="s">
        <v>1504</v>
      </c>
    </row>
    <row r="4" spans="1:27" x14ac:dyDescent="0.2">
      <c r="A4" s="47" t="s">
        <v>123</v>
      </c>
      <c r="B4" s="39" t="s">
        <v>122</v>
      </c>
      <c r="C4" s="39" t="s">
        <v>2862</v>
      </c>
      <c r="D4" s="39" t="s">
        <v>266</v>
      </c>
      <c r="E4" s="39" t="s">
        <v>267</v>
      </c>
      <c r="F4" s="39" t="s">
        <v>499</v>
      </c>
      <c r="G4" s="39">
        <v>242</v>
      </c>
      <c r="H4" s="39" t="s">
        <v>1505</v>
      </c>
      <c r="I4" s="39" t="s">
        <v>1506</v>
      </c>
      <c r="J4" s="39" t="s">
        <v>1507</v>
      </c>
      <c r="K4" s="39" t="s">
        <v>1508</v>
      </c>
      <c r="L4" s="39" t="s">
        <v>1509</v>
      </c>
      <c r="M4" s="39" t="s">
        <v>1510</v>
      </c>
      <c r="N4" s="39" t="s">
        <v>1511</v>
      </c>
      <c r="O4" s="39" t="s">
        <v>1512</v>
      </c>
      <c r="P4" s="39" t="s">
        <v>1513</v>
      </c>
      <c r="Q4" s="39" t="s">
        <v>1514</v>
      </c>
      <c r="R4" s="39" t="s">
        <v>1515</v>
      </c>
      <c r="S4" s="39" t="s">
        <v>1516</v>
      </c>
      <c r="T4" s="39" t="s">
        <v>1517</v>
      </c>
      <c r="U4" s="39" t="s">
        <v>1518</v>
      </c>
      <c r="V4" s="39" t="s">
        <v>1519</v>
      </c>
      <c r="W4" s="39" t="s">
        <v>1520</v>
      </c>
      <c r="X4" s="39" t="s">
        <v>1521</v>
      </c>
      <c r="Y4" s="39" t="s">
        <v>1522</v>
      </c>
      <c r="Z4" s="39" t="s">
        <v>1523</v>
      </c>
    </row>
    <row r="5" spans="1:27" x14ac:dyDescent="0.2">
      <c r="A5" s="47" t="s">
        <v>129</v>
      </c>
      <c r="B5" s="39" t="s">
        <v>122</v>
      </c>
      <c r="C5" s="39" t="s">
        <v>2862</v>
      </c>
      <c r="D5" s="39" t="s">
        <v>268</v>
      </c>
      <c r="E5" s="39" t="s">
        <v>269</v>
      </c>
      <c r="F5" s="39">
        <v>237</v>
      </c>
      <c r="G5" s="39">
        <v>227</v>
      </c>
      <c r="H5" s="39" t="s">
        <v>1524</v>
      </c>
      <c r="I5" s="39" t="s">
        <v>1525</v>
      </c>
      <c r="J5" s="39" t="s">
        <v>1526</v>
      </c>
      <c r="K5" s="39" t="s">
        <v>1527</v>
      </c>
      <c r="L5" s="39" t="s">
        <v>1528</v>
      </c>
      <c r="M5" s="39" t="s">
        <v>1529</v>
      </c>
      <c r="N5" s="39" t="s">
        <v>1530</v>
      </c>
      <c r="O5" s="39" t="s">
        <v>1531</v>
      </c>
      <c r="P5" s="39" t="s">
        <v>1532</v>
      </c>
      <c r="Q5" s="39" t="s">
        <v>1533</v>
      </c>
      <c r="R5" s="39" t="s">
        <v>1534</v>
      </c>
      <c r="S5" s="39" t="s">
        <v>1535</v>
      </c>
      <c r="T5" s="39" t="s">
        <v>1536</v>
      </c>
      <c r="U5" s="39" t="s">
        <v>1537</v>
      </c>
      <c r="V5" s="39" t="s">
        <v>1538</v>
      </c>
      <c r="W5" s="39" t="s">
        <v>1539</v>
      </c>
      <c r="X5" s="39" t="s">
        <v>1540</v>
      </c>
      <c r="Y5" s="39" t="s">
        <v>1541</v>
      </c>
      <c r="Z5" s="39" t="s">
        <v>1542</v>
      </c>
    </row>
    <row r="6" spans="1:27" x14ac:dyDescent="0.2">
      <c r="A6" s="47" t="s">
        <v>134</v>
      </c>
      <c r="B6" s="39" t="s">
        <v>122</v>
      </c>
      <c r="C6" s="39" t="s">
        <v>2862</v>
      </c>
      <c r="D6" s="39" t="s">
        <v>268</v>
      </c>
      <c r="E6" s="39" t="s">
        <v>269</v>
      </c>
      <c r="F6" s="39">
        <v>237</v>
      </c>
      <c r="G6" s="39">
        <v>227</v>
      </c>
      <c r="H6" s="39" t="s">
        <v>1543</v>
      </c>
      <c r="I6" s="39" t="s">
        <v>1544</v>
      </c>
      <c r="J6" s="39" t="s">
        <v>1545</v>
      </c>
      <c r="K6" s="39" t="s">
        <v>1546</v>
      </c>
      <c r="L6" s="39" t="s">
        <v>1547</v>
      </c>
      <c r="M6" s="39" t="s">
        <v>1548</v>
      </c>
      <c r="N6" s="39" t="s">
        <v>1549</v>
      </c>
      <c r="O6" s="39" t="s">
        <v>1550</v>
      </c>
      <c r="P6" s="39" t="s">
        <v>1551</v>
      </c>
      <c r="Q6" s="39" t="s">
        <v>1552</v>
      </c>
      <c r="R6" s="39" t="s">
        <v>1553</v>
      </c>
      <c r="S6" s="39" t="s">
        <v>1554</v>
      </c>
      <c r="T6" s="39" t="s">
        <v>1555</v>
      </c>
      <c r="U6" s="39" t="s">
        <v>1556</v>
      </c>
      <c r="V6" s="39" t="s">
        <v>1557</v>
      </c>
      <c r="W6" s="39" t="s">
        <v>1558</v>
      </c>
      <c r="X6" s="39" t="s">
        <v>1559</v>
      </c>
      <c r="Y6" s="39" t="s">
        <v>1560</v>
      </c>
      <c r="Z6" s="39" t="s">
        <v>1561</v>
      </c>
    </row>
    <row r="7" spans="1:27" x14ac:dyDescent="0.2">
      <c r="A7" s="47" t="s">
        <v>142</v>
      </c>
      <c r="B7" s="39" t="s">
        <v>141</v>
      </c>
      <c r="C7" s="39" t="s">
        <v>2862</v>
      </c>
      <c r="D7" s="39" t="s">
        <v>268</v>
      </c>
      <c r="E7" s="39" t="s">
        <v>269</v>
      </c>
      <c r="F7" s="39">
        <v>237</v>
      </c>
      <c r="G7" s="39">
        <v>227</v>
      </c>
      <c r="H7" s="39" t="s">
        <v>1562</v>
      </c>
      <c r="I7" s="39" t="s">
        <v>1563</v>
      </c>
      <c r="J7" s="39" t="s">
        <v>1564</v>
      </c>
      <c r="K7" s="39" t="s">
        <v>1565</v>
      </c>
      <c r="L7" s="39" t="s">
        <v>1566</v>
      </c>
      <c r="M7" s="39" t="s">
        <v>1567</v>
      </c>
      <c r="N7" s="39" t="s">
        <v>1568</v>
      </c>
      <c r="O7" s="39" t="s">
        <v>1569</v>
      </c>
      <c r="P7" s="39" t="s">
        <v>1570</v>
      </c>
      <c r="Q7" s="39" t="s">
        <v>1571</v>
      </c>
      <c r="R7" s="39" t="s">
        <v>1572</v>
      </c>
      <c r="S7" s="39" t="s">
        <v>1573</v>
      </c>
      <c r="T7" s="39" t="s">
        <v>1574</v>
      </c>
      <c r="U7" s="39" t="s">
        <v>1575</v>
      </c>
      <c r="V7" s="39" t="s">
        <v>1576</v>
      </c>
      <c r="W7" s="39" t="s">
        <v>1577</v>
      </c>
      <c r="X7" s="39" t="s">
        <v>1578</v>
      </c>
      <c r="Y7" s="39" t="s">
        <v>1579</v>
      </c>
      <c r="Z7" s="39" t="s">
        <v>1580</v>
      </c>
    </row>
    <row r="8" spans="1:27" x14ac:dyDescent="0.2">
      <c r="A8" s="47" t="s">
        <v>154</v>
      </c>
      <c r="B8" s="39" t="s">
        <v>153</v>
      </c>
      <c r="C8" s="39" t="s">
        <v>370</v>
      </c>
      <c r="D8" s="39" t="s">
        <v>272</v>
      </c>
      <c r="E8" s="39" t="s">
        <v>273</v>
      </c>
      <c r="F8" s="39" t="s">
        <v>892</v>
      </c>
      <c r="G8" s="39" t="s">
        <v>893</v>
      </c>
      <c r="H8" s="39" t="s">
        <v>1581</v>
      </c>
      <c r="I8" s="39" t="s">
        <v>1582</v>
      </c>
      <c r="J8" s="39" t="s">
        <v>1583</v>
      </c>
      <c r="K8" s="39" t="s">
        <v>1584</v>
      </c>
      <c r="L8" s="39" t="s">
        <v>1585</v>
      </c>
      <c r="M8" s="39" t="s">
        <v>1586</v>
      </c>
      <c r="N8" s="39" t="s">
        <v>1587</v>
      </c>
      <c r="O8" s="39" t="s">
        <v>1588</v>
      </c>
      <c r="P8" s="39" t="s">
        <v>1589</v>
      </c>
      <c r="Q8" s="39" t="s">
        <v>1590</v>
      </c>
      <c r="R8" s="39" t="s">
        <v>1591</v>
      </c>
      <c r="S8" s="39" t="s">
        <v>1592</v>
      </c>
      <c r="T8" s="39" t="s">
        <v>1593</v>
      </c>
      <c r="U8" s="39" t="s">
        <v>1594</v>
      </c>
      <c r="V8" s="39" t="s">
        <v>1595</v>
      </c>
      <c r="W8" s="39" t="s">
        <v>1596</v>
      </c>
      <c r="X8" s="39" t="s">
        <v>1597</v>
      </c>
      <c r="Y8" s="39" t="s">
        <v>1598</v>
      </c>
      <c r="Z8" s="39" t="s">
        <v>1599</v>
      </c>
    </row>
    <row r="9" spans="1:27" x14ac:dyDescent="0.2">
      <c r="A9" s="47" t="s">
        <v>274</v>
      </c>
      <c r="B9" s="39" t="s">
        <v>153</v>
      </c>
      <c r="C9" s="39" t="s">
        <v>370</v>
      </c>
      <c r="D9" s="39" t="s">
        <v>272</v>
      </c>
      <c r="E9" s="39" t="s">
        <v>275</v>
      </c>
      <c r="F9" s="39" t="s">
        <v>924</v>
      </c>
      <c r="G9" s="39" t="s">
        <v>925</v>
      </c>
      <c r="H9" s="39" t="s">
        <v>1600</v>
      </c>
      <c r="I9" s="39" t="s">
        <v>1601</v>
      </c>
      <c r="J9" s="39" t="s">
        <v>1602</v>
      </c>
      <c r="K9" s="39" t="s">
        <v>1603</v>
      </c>
      <c r="L9" s="39" t="s">
        <v>1604</v>
      </c>
      <c r="M9" s="39" t="s">
        <v>1605</v>
      </c>
      <c r="N9" s="39" t="s">
        <v>1606</v>
      </c>
      <c r="O9" s="39" t="s">
        <v>1607</v>
      </c>
      <c r="P9" s="39" t="s">
        <v>1608</v>
      </c>
      <c r="Q9" s="39" t="s">
        <v>1609</v>
      </c>
      <c r="R9" s="39" t="s">
        <v>1610</v>
      </c>
      <c r="S9" s="39" t="s">
        <v>1611</v>
      </c>
      <c r="T9" s="39" t="s">
        <v>1612</v>
      </c>
      <c r="U9" s="39" t="s">
        <v>1613</v>
      </c>
      <c r="V9" s="39" t="s">
        <v>1614</v>
      </c>
      <c r="W9" s="39" t="s">
        <v>1615</v>
      </c>
      <c r="X9" s="39" t="s">
        <v>1616</v>
      </c>
      <c r="Y9" s="39" t="s">
        <v>1617</v>
      </c>
      <c r="Z9" s="39" t="s">
        <v>1618</v>
      </c>
    </row>
    <row r="10" spans="1:27" x14ac:dyDescent="0.2">
      <c r="A10" s="47" t="s">
        <v>169</v>
      </c>
      <c r="B10" s="39" t="s">
        <v>153</v>
      </c>
      <c r="C10" s="39" t="s">
        <v>370</v>
      </c>
      <c r="D10" s="39" t="s">
        <v>272</v>
      </c>
      <c r="E10" s="39" t="s">
        <v>275</v>
      </c>
      <c r="F10" s="39" t="s">
        <v>986</v>
      </c>
      <c r="G10" s="39" t="s">
        <v>892</v>
      </c>
      <c r="H10" s="39" t="s">
        <v>1619</v>
      </c>
      <c r="I10" s="39" t="s">
        <v>1620</v>
      </c>
      <c r="J10" s="39" t="s">
        <v>1621</v>
      </c>
      <c r="K10" s="39" t="s">
        <v>1622</v>
      </c>
      <c r="L10" s="39" t="s">
        <v>1623</v>
      </c>
      <c r="M10" s="39" t="s">
        <v>1624</v>
      </c>
      <c r="N10" s="39" t="s">
        <v>1625</v>
      </c>
      <c r="O10" s="39" t="s">
        <v>1626</v>
      </c>
      <c r="P10" s="39" t="s">
        <v>1627</v>
      </c>
      <c r="Q10" s="39" t="s">
        <v>1628</v>
      </c>
      <c r="R10" s="39" t="s">
        <v>1629</v>
      </c>
      <c r="S10" s="39" t="s">
        <v>1630</v>
      </c>
      <c r="T10" s="39" t="s">
        <v>1631</v>
      </c>
      <c r="U10" s="39" t="s">
        <v>1632</v>
      </c>
      <c r="V10" s="39" t="s">
        <v>1633</v>
      </c>
      <c r="W10" s="39" t="s">
        <v>1634</v>
      </c>
      <c r="X10" s="39" t="s">
        <v>1635</v>
      </c>
      <c r="Y10" s="39" t="s">
        <v>1636</v>
      </c>
      <c r="Z10" s="39" t="s">
        <v>1637</v>
      </c>
    </row>
    <row r="11" spans="1:27" x14ac:dyDescent="0.2">
      <c r="A11" s="47" t="s">
        <v>178</v>
      </c>
      <c r="B11" s="39" t="s">
        <v>177</v>
      </c>
      <c r="C11" s="39" t="s">
        <v>370</v>
      </c>
      <c r="D11" s="39" t="s">
        <v>272</v>
      </c>
      <c r="E11" s="39" t="s">
        <v>273</v>
      </c>
      <c r="F11" s="39" t="s">
        <v>892</v>
      </c>
      <c r="G11" s="39" t="s">
        <v>893</v>
      </c>
      <c r="H11" s="39" t="s">
        <v>1638</v>
      </c>
      <c r="I11" s="39" t="s">
        <v>1639</v>
      </c>
      <c r="J11" s="39" t="s">
        <v>1640</v>
      </c>
      <c r="K11" s="39" t="s">
        <v>1641</v>
      </c>
      <c r="L11" s="39" t="s">
        <v>1642</v>
      </c>
      <c r="M11" s="39" t="s">
        <v>1643</v>
      </c>
      <c r="N11" s="39" t="s">
        <v>1644</v>
      </c>
      <c r="O11" s="39" t="s">
        <v>1645</v>
      </c>
      <c r="P11" s="39" t="s">
        <v>1646</v>
      </c>
      <c r="Q11" s="39" t="s">
        <v>1647</v>
      </c>
      <c r="R11" s="39" t="s">
        <v>1648</v>
      </c>
      <c r="S11" s="39" t="s">
        <v>1649</v>
      </c>
      <c r="T11" s="39" t="s">
        <v>1650</v>
      </c>
      <c r="U11" s="39" t="s">
        <v>1651</v>
      </c>
      <c r="V11" s="39" t="s">
        <v>1652</v>
      </c>
      <c r="W11" s="39" t="s">
        <v>1653</v>
      </c>
      <c r="X11" s="39" t="s">
        <v>1654</v>
      </c>
      <c r="Y11" s="39" t="s">
        <v>1655</v>
      </c>
      <c r="Z11" s="39" t="s">
        <v>1656</v>
      </c>
    </row>
    <row r="12" spans="1:27" x14ac:dyDescent="0.2">
      <c r="A12" s="47" t="s">
        <v>183</v>
      </c>
      <c r="B12" s="39" t="s">
        <v>182</v>
      </c>
      <c r="C12" s="39" t="s">
        <v>371</v>
      </c>
      <c r="D12" s="39" t="s">
        <v>272</v>
      </c>
      <c r="E12" s="39" t="s">
        <v>273</v>
      </c>
      <c r="F12" s="39" t="s">
        <v>925</v>
      </c>
      <c r="G12" s="39" t="s">
        <v>892</v>
      </c>
      <c r="H12" s="39" t="s">
        <v>1657</v>
      </c>
      <c r="I12" s="39" t="s">
        <v>1658</v>
      </c>
      <c r="J12" s="39" t="s">
        <v>1659</v>
      </c>
      <c r="K12" s="39" t="s">
        <v>1660</v>
      </c>
      <c r="L12" s="39" t="s">
        <v>1661</v>
      </c>
      <c r="M12" s="39" t="s">
        <v>1662</v>
      </c>
      <c r="N12" s="39" t="s">
        <v>1663</v>
      </c>
      <c r="O12" s="39" t="s">
        <v>1664</v>
      </c>
      <c r="P12" s="39" t="s">
        <v>1665</v>
      </c>
      <c r="Q12" s="39" t="s">
        <v>1666</v>
      </c>
      <c r="R12" s="39" t="s">
        <v>1667</v>
      </c>
      <c r="S12" s="39" t="s">
        <v>1668</v>
      </c>
      <c r="T12" s="39" t="s">
        <v>1669</v>
      </c>
      <c r="U12" s="39" t="s">
        <v>1670</v>
      </c>
      <c r="V12" s="39" t="s">
        <v>1671</v>
      </c>
      <c r="W12" s="39" t="s">
        <v>1672</v>
      </c>
      <c r="X12" s="39" t="s">
        <v>1673</v>
      </c>
      <c r="Y12" s="39" t="s">
        <v>1674</v>
      </c>
      <c r="Z12" s="39" t="s">
        <v>1675</v>
      </c>
    </row>
    <row r="13" spans="1:27" x14ac:dyDescent="0.2">
      <c r="A13" s="47" t="s">
        <v>185</v>
      </c>
      <c r="B13" s="39" t="s">
        <v>182</v>
      </c>
      <c r="C13" s="39" t="s">
        <v>371</v>
      </c>
      <c r="D13" s="39" t="s">
        <v>272</v>
      </c>
      <c r="E13" s="39" t="s">
        <v>275</v>
      </c>
      <c r="F13" s="39" t="s">
        <v>924</v>
      </c>
      <c r="G13" s="39" t="s">
        <v>925</v>
      </c>
      <c r="H13" s="39" t="s">
        <v>1676</v>
      </c>
      <c r="I13" s="39" t="s">
        <v>1677</v>
      </c>
      <c r="J13" s="39" t="s">
        <v>1678</v>
      </c>
      <c r="K13" s="39" t="s">
        <v>1679</v>
      </c>
      <c r="L13" s="39" t="s">
        <v>1680</v>
      </c>
      <c r="M13" s="39" t="s">
        <v>1681</v>
      </c>
      <c r="N13" s="39" t="s">
        <v>1682</v>
      </c>
      <c r="O13" s="39" t="s">
        <v>1683</v>
      </c>
      <c r="P13" s="39" t="s">
        <v>1684</v>
      </c>
      <c r="Q13" s="39" t="s">
        <v>1685</v>
      </c>
      <c r="R13" s="39" t="s">
        <v>1686</v>
      </c>
      <c r="S13" s="39" t="s">
        <v>1687</v>
      </c>
      <c r="T13" s="39" t="s">
        <v>1688</v>
      </c>
      <c r="U13" s="39" t="s">
        <v>1689</v>
      </c>
      <c r="V13" s="39" t="s">
        <v>1690</v>
      </c>
      <c r="W13" s="39" t="s">
        <v>1691</v>
      </c>
      <c r="X13" s="39" t="s">
        <v>1692</v>
      </c>
      <c r="Y13" s="39" t="s">
        <v>1693</v>
      </c>
      <c r="Z13" s="39" t="s">
        <v>1694</v>
      </c>
    </row>
    <row r="14" spans="1:27" x14ac:dyDescent="0.2">
      <c r="A14" s="47" t="s">
        <v>276</v>
      </c>
      <c r="B14" s="39" t="s">
        <v>182</v>
      </c>
      <c r="C14" s="39" t="s">
        <v>371</v>
      </c>
      <c r="D14" s="39" t="s">
        <v>272</v>
      </c>
      <c r="E14" s="39" t="s">
        <v>275</v>
      </c>
      <c r="F14" s="39" t="s">
        <v>986</v>
      </c>
      <c r="G14" s="39" t="s">
        <v>892</v>
      </c>
      <c r="H14" s="39" t="s">
        <v>1695</v>
      </c>
      <c r="I14" s="39" t="s">
        <v>1696</v>
      </c>
      <c r="J14" s="39" t="s">
        <v>1697</v>
      </c>
      <c r="K14" s="39" t="s">
        <v>1698</v>
      </c>
      <c r="L14" s="39" t="s">
        <v>1699</v>
      </c>
      <c r="M14" s="39" t="s">
        <v>1700</v>
      </c>
      <c r="N14" s="39" t="s">
        <v>1701</v>
      </c>
      <c r="O14" s="39" t="s">
        <v>1702</v>
      </c>
      <c r="P14" s="39" t="s">
        <v>1703</v>
      </c>
      <c r="Q14" s="39" t="s">
        <v>1704</v>
      </c>
      <c r="R14" s="39" t="s">
        <v>1705</v>
      </c>
      <c r="S14" s="39" t="s">
        <v>1706</v>
      </c>
      <c r="T14" s="39" t="s">
        <v>1707</v>
      </c>
      <c r="U14" s="39" t="s">
        <v>1708</v>
      </c>
      <c r="V14" s="39" t="s">
        <v>1709</v>
      </c>
      <c r="W14" s="39" t="s">
        <v>1710</v>
      </c>
      <c r="X14" s="39" t="s">
        <v>1711</v>
      </c>
      <c r="Y14" s="39" t="s">
        <v>1712</v>
      </c>
      <c r="Z14" s="39" t="s">
        <v>1713</v>
      </c>
    </row>
    <row r="15" spans="1:27" x14ac:dyDescent="0.2">
      <c r="A15" s="47" t="s">
        <v>277</v>
      </c>
      <c r="B15" s="39" t="s">
        <v>182</v>
      </c>
      <c r="C15" s="39" t="s">
        <v>371</v>
      </c>
      <c r="D15" s="39" t="s">
        <v>272</v>
      </c>
      <c r="E15" s="39" t="s">
        <v>275</v>
      </c>
      <c r="F15" s="39" t="s">
        <v>924</v>
      </c>
      <c r="G15" s="39" t="s">
        <v>925</v>
      </c>
      <c r="H15" s="39" t="s">
        <v>1714</v>
      </c>
      <c r="I15" s="39" t="s">
        <v>1715</v>
      </c>
      <c r="J15" s="39" t="s">
        <v>1716</v>
      </c>
      <c r="K15" s="39" t="s">
        <v>1717</v>
      </c>
      <c r="L15" s="39" t="s">
        <v>1718</v>
      </c>
      <c r="M15" s="39" t="s">
        <v>1719</v>
      </c>
      <c r="N15" s="39" t="s">
        <v>1720</v>
      </c>
      <c r="O15" s="39" t="s">
        <v>1721</v>
      </c>
      <c r="P15" s="39" t="s">
        <v>1722</v>
      </c>
      <c r="Q15" s="39" t="s">
        <v>1723</v>
      </c>
      <c r="R15" s="39" t="s">
        <v>1724</v>
      </c>
      <c r="S15" s="39" t="s">
        <v>1725</v>
      </c>
      <c r="T15" s="39" t="s">
        <v>1726</v>
      </c>
      <c r="U15" s="39" t="s">
        <v>1727</v>
      </c>
      <c r="V15" s="39" t="s">
        <v>1728</v>
      </c>
      <c r="W15" s="39" t="s">
        <v>1729</v>
      </c>
      <c r="X15" s="39" t="s">
        <v>1730</v>
      </c>
      <c r="Y15" s="39" t="s">
        <v>1731</v>
      </c>
      <c r="Z15" s="39" t="s">
        <v>1732</v>
      </c>
    </row>
    <row r="16" spans="1:27" x14ac:dyDescent="0.2">
      <c r="A16" s="47" t="s">
        <v>203</v>
      </c>
      <c r="B16" s="39" t="s">
        <v>182</v>
      </c>
      <c r="C16" s="39" t="s">
        <v>371</v>
      </c>
      <c r="D16" s="39" t="s">
        <v>272</v>
      </c>
      <c r="E16" s="39" t="s">
        <v>275</v>
      </c>
      <c r="F16" s="39" t="s">
        <v>986</v>
      </c>
      <c r="G16" s="39" t="s">
        <v>924</v>
      </c>
      <c r="H16" s="39" t="s">
        <v>1733</v>
      </c>
      <c r="I16" s="39" t="s">
        <v>1734</v>
      </c>
      <c r="J16" s="39" t="s">
        <v>1735</v>
      </c>
      <c r="K16" s="39" t="s">
        <v>1736</v>
      </c>
      <c r="L16" s="39" t="s">
        <v>1737</v>
      </c>
      <c r="M16" s="39" t="s">
        <v>1738</v>
      </c>
      <c r="N16" s="39" t="s">
        <v>1739</v>
      </c>
      <c r="O16" s="39" t="s">
        <v>1740</v>
      </c>
      <c r="P16" s="39" t="s">
        <v>1741</v>
      </c>
      <c r="Q16" s="39" t="s">
        <v>1742</v>
      </c>
      <c r="R16" s="39" t="s">
        <v>1743</v>
      </c>
      <c r="S16" s="39" t="s">
        <v>1744</v>
      </c>
      <c r="T16" s="39" t="s">
        <v>1745</v>
      </c>
      <c r="U16" s="39" t="s">
        <v>1746</v>
      </c>
      <c r="V16" s="39" t="s">
        <v>1747</v>
      </c>
      <c r="W16" s="39" t="s">
        <v>1748</v>
      </c>
      <c r="X16" s="39" t="s">
        <v>1749</v>
      </c>
      <c r="Y16" s="39" t="s">
        <v>1750</v>
      </c>
      <c r="Z16" s="39" t="s">
        <v>1751</v>
      </c>
    </row>
    <row r="17" spans="1:26" x14ac:dyDescent="0.2">
      <c r="A17" s="47" t="s">
        <v>279</v>
      </c>
      <c r="B17" s="39" t="s">
        <v>208</v>
      </c>
      <c r="C17" s="39" t="s">
        <v>371</v>
      </c>
      <c r="D17" s="39" t="s">
        <v>272</v>
      </c>
      <c r="E17" s="39" t="s">
        <v>273</v>
      </c>
      <c r="F17" s="39" t="s">
        <v>892</v>
      </c>
      <c r="G17" s="39" t="s">
        <v>893</v>
      </c>
      <c r="H17" s="39" t="s">
        <v>1752</v>
      </c>
      <c r="I17" s="39" t="s">
        <v>1753</v>
      </c>
      <c r="J17" s="39" t="s">
        <v>1754</v>
      </c>
      <c r="K17" s="39" t="s">
        <v>1755</v>
      </c>
      <c r="L17" s="39" t="s">
        <v>1756</v>
      </c>
      <c r="M17" s="39" t="s">
        <v>1757</v>
      </c>
      <c r="N17" s="39" t="s">
        <v>1758</v>
      </c>
      <c r="O17" s="39" t="s">
        <v>1759</v>
      </c>
      <c r="P17" s="39" t="s">
        <v>1760</v>
      </c>
      <c r="Q17" s="39" t="s">
        <v>1761</v>
      </c>
      <c r="R17" s="39" t="s">
        <v>1762</v>
      </c>
      <c r="S17" s="39" t="s">
        <v>1763</v>
      </c>
      <c r="T17" s="39" t="s">
        <v>1764</v>
      </c>
      <c r="U17" s="39" t="s">
        <v>1765</v>
      </c>
      <c r="V17" s="39" t="s">
        <v>1766</v>
      </c>
      <c r="W17" s="39" t="s">
        <v>1767</v>
      </c>
      <c r="X17" s="39" t="s">
        <v>1768</v>
      </c>
      <c r="Y17" s="39" t="s">
        <v>1769</v>
      </c>
      <c r="Z17" s="39" t="s">
        <v>1770</v>
      </c>
    </row>
    <row r="18" spans="1:26" x14ac:dyDescent="0.2">
      <c r="A18" s="47" t="s">
        <v>219</v>
      </c>
      <c r="B18" s="39" t="s">
        <v>208</v>
      </c>
      <c r="C18" s="39" t="s">
        <v>371</v>
      </c>
      <c r="D18" s="39" t="s">
        <v>272</v>
      </c>
      <c r="E18" s="39" t="s">
        <v>273</v>
      </c>
      <c r="F18" s="39" t="s">
        <v>892</v>
      </c>
      <c r="G18" s="39" t="s">
        <v>893</v>
      </c>
      <c r="H18" s="39" t="s">
        <v>1771</v>
      </c>
      <c r="I18" s="39" t="s">
        <v>1772</v>
      </c>
      <c r="J18" s="39" t="s">
        <v>1773</v>
      </c>
      <c r="K18" s="39" t="s">
        <v>1774</v>
      </c>
      <c r="L18" s="39" t="s">
        <v>1775</v>
      </c>
      <c r="M18" s="39" t="s">
        <v>1776</v>
      </c>
      <c r="N18" s="39" t="s">
        <v>1777</v>
      </c>
      <c r="O18" s="39" t="s">
        <v>1778</v>
      </c>
      <c r="P18" s="39" t="s">
        <v>1779</v>
      </c>
      <c r="Q18" s="39" t="s">
        <v>1780</v>
      </c>
      <c r="R18" s="39" t="s">
        <v>1781</v>
      </c>
      <c r="S18" s="39" t="s">
        <v>1782</v>
      </c>
      <c r="T18" s="39" t="s">
        <v>1783</v>
      </c>
      <c r="U18" s="39" t="s">
        <v>1784</v>
      </c>
      <c r="V18" s="39" t="s">
        <v>1785</v>
      </c>
      <c r="W18" s="39" t="s">
        <v>1786</v>
      </c>
      <c r="X18" s="39" t="s">
        <v>1787</v>
      </c>
      <c r="Y18" s="39" t="s">
        <v>1788</v>
      </c>
      <c r="Z18" s="39" t="s">
        <v>1789</v>
      </c>
    </row>
    <row r="19" spans="1:26" x14ac:dyDescent="0.2">
      <c r="A19" s="47" t="s">
        <v>280</v>
      </c>
      <c r="B19" s="39" t="s">
        <v>208</v>
      </c>
      <c r="C19" s="39" t="s">
        <v>371</v>
      </c>
      <c r="D19" s="39" t="s">
        <v>272</v>
      </c>
      <c r="E19" s="39" t="s">
        <v>273</v>
      </c>
      <c r="F19" s="39" t="s">
        <v>892</v>
      </c>
      <c r="G19" s="39" t="s">
        <v>893</v>
      </c>
      <c r="H19" s="39" t="s">
        <v>1790</v>
      </c>
      <c r="I19" s="39" t="s">
        <v>1791</v>
      </c>
      <c r="J19" s="39" t="s">
        <v>1792</v>
      </c>
      <c r="K19" s="39" t="s">
        <v>1793</v>
      </c>
      <c r="L19" s="39" t="s">
        <v>1794</v>
      </c>
      <c r="M19" s="39" t="s">
        <v>1795</v>
      </c>
      <c r="N19" s="39" t="s">
        <v>1796</v>
      </c>
      <c r="O19" s="39" t="s">
        <v>1797</v>
      </c>
      <c r="P19" s="39" t="s">
        <v>1798</v>
      </c>
      <c r="Q19" s="39" t="s">
        <v>1799</v>
      </c>
      <c r="R19" s="39" t="s">
        <v>1800</v>
      </c>
      <c r="S19" s="39" t="s">
        <v>1801</v>
      </c>
      <c r="T19" s="39" t="s">
        <v>1802</v>
      </c>
      <c r="U19" s="39" t="s">
        <v>1803</v>
      </c>
      <c r="V19" s="39" t="s">
        <v>1804</v>
      </c>
      <c r="W19" s="39" t="s">
        <v>1805</v>
      </c>
      <c r="X19" s="39" t="s">
        <v>1806</v>
      </c>
      <c r="Y19" s="39" t="s">
        <v>1807</v>
      </c>
      <c r="Z19" s="39" t="s">
        <v>1808</v>
      </c>
    </row>
    <row r="20" spans="1:26" x14ac:dyDescent="0.2">
      <c r="A20" s="47" t="s">
        <v>230</v>
      </c>
      <c r="B20" s="39" t="s">
        <v>229</v>
      </c>
      <c r="C20" s="39" t="s">
        <v>370</v>
      </c>
      <c r="D20" s="39" t="s">
        <v>272</v>
      </c>
      <c r="E20" s="39" t="s">
        <v>273</v>
      </c>
      <c r="F20" s="39" t="s">
        <v>892</v>
      </c>
      <c r="G20" s="39" t="s">
        <v>893</v>
      </c>
      <c r="H20" s="39" t="s">
        <v>1809</v>
      </c>
      <c r="I20" s="39" t="s">
        <v>1810</v>
      </c>
      <c r="J20" s="39" t="s">
        <v>1811</v>
      </c>
      <c r="K20" s="39" t="s">
        <v>1812</v>
      </c>
      <c r="L20" s="39" t="s">
        <v>1813</v>
      </c>
      <c r="M20" s="39" t="s">
        <v>1814</v>
      </c>
      <c r="N20" s="39" t="s">
        <v>1815</v>
      </c>
      <c r="O20" s="39" t="s">
        <v>1816</v>
      </c>
      <c r="P20" s="39" t="s">
        <v>1817</v>
      </c>
      <c r="Q20" s="39" t="s">
        <v>1818</v>
      </c>
      <c r="R20" s="39" t="s">
        <v>1819</v>
      </c>
      <c r="S20" s="39" t="s">
        <v>1820</v>
      </c>
      <c r="T20" s="39" t="s">
        <v>1821</v>
      </c>
      <c r="U20" s="39" t="s">
        <v>1822</v>
      </c>
      <c r="V20" s="39" t="s">
        <v>1823</v>
      </c>
      <c r="W20" s="39" t="s">
        <v>1824</v>
      </c>
      <c r="X20" s="39" t="s">
        <v>1825</v>
      </c>
      <c r="Y20" s="39" t="s">
        <v>1826</v>
      </c>
      <c r="Z20" s="39" t="s">
        <v>1827</v>
      </c>
    </row>
    <row r="21" spans="1:26" x14ac:dyDescent="0.2">
      <c r="A21" s="47" t="s">
        <v>281</v>
      </c>
      <c r="B21" s="51" t="s">
        <v>233</v>
      </c>
      <c r="C21" s="39" t="s">
        <v>370</v>
      </c>
      <c r="D21" s="39" t="s">
        <v>272</v>
      </c>
      <c r="E21" s="39" t="s">
        <v>275</v>
      </c>
      <c r="F21" s="39" t="s">
        <v>924</v>
      </c>
      <c r="G21" s="39" t="s">
        <v>925</v>
      </c>
      <c r="H21" s="39" t="s">
        <v>1828</v>
      </c>
      <c r="I21" s="39" t="s">
        <v>1829</v>
      </c>
      <c r="J21" s="39" t="s">
        <v>1830</v>
      </c>
      <c r="K21" s="39" t="s">
        <v>1831</v>
      </c>
      <c r="L21" s="39" t="s">
        <v>1832</v>
      </c>
      <c r="M21" s="39" t="s">
        <v>1833</v>
      </c>
      <c r="N21" s="39" t="s">
        <v>1834</v>
      </c>
      <c r="O21" s="39" t="s">
        <v>1835</v>
      </c>
      <c r="P21" s="39" t="s">
        <v>1836</v>
      </c>
      <c r="Q21" s="39" t="s">
        <v>1837</v>
      </c>
      <c r="R21" s="39" t="s">
        <v>1838</v>
      </c>
      <c r="S21" s="39" t="s">
        <v>1839</v>
      </c>
      <c r="T21" s="39" t="s">
        <v>1840</v>
      </c>
      <c r="U21" s="39" t="s">
        <v>1841</v>
      </c>
      <c r="V21" s="39" t="s">
        <v>1842</v>
      </c>
      <c r="W21" s="39" t="s">
        <v>1843</v>
      </c>
      <c r="X21" s="39" t="s">
        <v>1844</v>
      </c>
      <c r="Y21" s="39" t="s">
        <v>1845</v>
      </c>
      <c r="Z21" s="39" t="s">
        <v>1846</v>
      </c>
    </row>
    <row r="22" spans="1:26" x14ac:dyDescent="0.2">
      <c r="A22" s="47" t="s">
        <v>245</v>
      </c>
      <c r="B22" s="51" t="s">
        <v>233</v>
      </c>
      <c r="C22" s="39" t="s">
        <v>370</v>
      </c>
      <c r="D22" s="39" t="s">
        <v>272</v>
      </c>
      <c r="E22" s="39" t="s">
        <v>273</v>
      </c>
      <c r="F22" s="39" t="s">
        <v>892</v>
      </c>
      <c r="G22" s="39" t="s">
        <v>893</v>
      </c>
      <c r="H22" s="39" t="s">
        <v>1847</v>
      </c>
      <c r="I22" s="39" t="s">
        <v>1848</v>
      </c>
      <c r="J22" s="39" t="s">
        <v>1849</v>
      </c>
      <c r="K22" s="39" t="s">
        <v>1850</v>
      </c>
      <c r="L22" s="39" t="s">
        <v>1851</v>
      </c>
      <c r="M22" s="39" t="s">
        <v>1852</v>
      </c>
      <c r="N22" s="39" t="s">
        <v>1853</v>
      </c>
      <c r="O22" s="39" t="s">
        <v>1854</v>
      </c>
      <c r="P22" s="39" t="s">
        <v>1855</v>
      </c>
      <c r="Q22" s="39" t="s">
        <v>1856</v>
      </c>
      <c r="R22" s="39" t="s">
        <v>1857</v>
      </c>
      <c r="S22" s="39" t="s">
        <v>1858</v>
      </c>
      <c r="T22" s="39" t="s">
        <v>1859</v>
      </c>
      <c r="U22" s="39" t="s">
        <v>1860</v>
      </c>
      <c r="V22" s="39" t="s">
        <v>1861</v>
      </c>
      <c r="W22" s="39" t="s">
        <v>1862</v>
      </c>
      <c r="X22" s="39" t="s">
        <v>1863</v>
      </c>
      <c r="Y22" s="39" t="s">
        <v>1864</v>
      </c>
      <c r="Z22" s="39" t="s">
        <v>1865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CB42-3026-5B45-973C-1F1FF522D80B}">
  <dimension ref="A1:AK33"/>
  <sheetViews>
    <sheetView workbookViewId="0">
      <selection activeCell="J40" sqref="J40"/>
    </sheetView>
  </sheetViews>
  <sheetFormatPr baseColWidth="10" defaultRowHeight="16" x14ac:dyDescent="0.2"/>
  <cols>
    <col min="1" max="1" width="37" style="29" customWidth="1"/>
    <col min="2" max="2" width="20.33203125" customWidth="1"/>
    <col min="3" max="3" width="32.1640625" bestFit="1" customWidth="1"/>
    <col min="4" max="4" width="20.5" customWidth="1"/>
    <col min="5" max="5" width="22.6640625" customWidth="1"/>
    <col min="8" max="8" width="19.5" bestFit="1" customWidth="1"/>
    <col min="9" max="11" width="20.5" bestFit="1" customWidth="1"/>
    <col min="12" max="12" width="19.83203125" bestFit="1" customWidth="1"/>
    <col min="13" max="13" width="20.83203125" bestFit="1" customWidth="1"/>
    <col min="14" max="14" width="20.5" bestFit="1" customWidth="1"/>
    <col min="15" max="15" width="19.83203125" bestFit="1" customWidth="1"/>
    <col min="16" max="16" width="20.83203125" bestFit="1" customWidth="1"/>
    <col min="17" max="17" width="21.6640625" bestFit="1" customWidth="1"/>
    <col min="18" max="18" width="19.83203125" bestFit="1" customWidth="1"/>
    <col min="19" max="22" width="20.5" bestFit="1" customWidth="1"/>
    <col min="23" max="23" width="19.5" bestFit="1" customWidth="1"/>
    <col min="24" max="24" width="20.5" bestFit="1" customWidth="1"/>
    <col min="25" max="25" width="21.6640625" bestFit="1" customWidth="1"/>
    <col min="26" max="27" width="20.5" bestFit="1" customWidth="1"/>
    <col min="28" max="28" width="21.6640625" bestFit="1" customWidth="1"/>
    <col min="29" max="35" width="20.5" bestFit="1" customWidth="1"/>
    <col min="36" max="36" width="20.83203125" bestFit="1" customWidth="1"/>
    <col min="37" max="37" width="25.83203125" customWidth="1"/>
  </cols>
  <sheetData>
    <row r="1" spans="1:37" s="50" customFormat="1" ht="17" x14ac:dyDescent="0.2">
      <c r="A1" s="1" t="s">
        <v>299</v>
      </c>
      <c r="B1" s="48" t="s">
        <v>254</v>
      </c>
      <c r="C1" s="48" t="s">
        <v>300</v>
      </c>
      <c r="D1" s="48" t="s">
        <v>255</v>
      </c>
      <c r="E1" s="48" t="s">
        <v>256</v>
      </c>
      <c r="F1" s="48" t="s">
        <v>257</v>
      </c>
      <c r="G1" s="48" t="s">
        <v>258</v>
      </c>
      <c r="H1" s="48" t="s">
        <v>469</v>
      </c>
      <c r="I1" s="48" t="s">
        <v>470</v>
      </c>
      <c r="J1" s="48" t="s">
        <v>471</v>
      </c>
      <c r="K1" s="48" t="s">
        <v>472</v>
      </c>
      <c r="L1" s="48" t="s">
        <v>473</v>
      </c>
      <c r="M1" s="48" t="s">
        <v>474</v>
      </c>
      <c r="N1" s="48" t="s">
        <v>475</v>
      </c>
      <c r="O1" s="48" t="s">
        <v>476</v>
      </c>
      <c r="P1" s="48" t="s">
        <v>477</v>
      </c>
      <c r="Q1" s="48" t="s">
        <v>478</v>
      </c>
      <c r="R1" s="48" t="s">
        <v>479</v>
      </c>
      <c r="S1" s="48" t="s">
        <v>480</v>
      </c>
      <c r="T1" s="48" t="s">
        <v>481</v>
      </c>
      <c r="U1" s="48" t="s">
        <v>482</v>
      </c>
      <c r="V1" s="48" t="s">
        <v>483</v>
      </c>
      <c r="W1" s="48" t="s">
        <v>484</v>
      </c>
      <c r="X1" s="48" t="s">
        <v>485</v>
      </c>
      <c r="Y1" s="48" t="s">
        <v>486</v>
      </c>
      <c r="Z1" s="48" t="s">
        <v>487</v>
      </c>
      <c r="AA1" s="48" t="s">
        <v>488</v>
      </c>
      <c r="AB1" s="48" t="s">
        <v>489</v>
      </c>
      <c r="AC1" s="48" t="s">
        <v>490</v>
      </c>
      <c r="AD1" s="48" t="s">
        <v>491</v>
      </c>
      <c r="AE1" s="48" t="s">
        <v>492</v>
      </c>
      <c r="AF1" s="48" t="s">
        <v>493</v>
      </c>
      <c r="AG1" s="48" t="s">
        <v>494</v>
      </c>
      <c r="AH1" s="48" t="s">
        <v>495</v>
      </c>
      <c r="AI1" s="48" t="s">
        <v>496</v>
      </c>
      <c r="AJ1" s="48" t="s">
        <v>497</v>
      </c>
      <c r="AK1" s="48" t="s">
        <v>498</v>
      </c>
    </row>
    <row r="2" spans="1:37" x14ac:dyDescent="0.2">
      <c r="A2" s="51" t="s">
        <v>97</v>
      </c>
      <c r="B2" s="39" t="s">
        <v>93</v>
      </c>
      <c r="C2" s="39" t="s">
        <v>369</v>
      </c>
      <c r="D2" s="39" t="s">
        <v>266</v>
      </c>
      <c r="E2" s="39" t="s">
        <v>267</v>
      </c>
      <c r="F2" s="39" t="s">
        <v>499</v>
      </c>
      <c r="G2" s="39">
        <v>242</v>
      </c>
      <c r="H2" s="39" t="s">
        <v>1867</v>
      </c>
      <c r="I2" s="39" t="s">
        <v>1868</v>
      </c>
      <c r="J2" s="39" t="s">
        <v>1869</v>
      </c>
      <c r="K2" s="39" t="s">
        <v>1870</v>
      </c>
      <c r="L2" s="39" t="s">
        <v>1871</v>
      </c>
      <c r="M2" s="39" t="s">
        <v>1872</v>
      </c>
      <c r="N2" s="39" t="s">
        <v>1873</v>
      </c>
      <c r="O2" s="39" t="s">
        <v>1874</v>
      </c>
      <c r="P2" s="39" t="s">
        <v>1875</v>
      </c>
      <c r="Q2" s="39" t="s">
        <v>1876</v>
      </c>
      <c r="R2" s="39" t="s">
        <v>1877</v>
      </c>
      <c r="S2" s="39" t="s">
        <v>1878</v>
      </c>
      <c r="T2" s="39" t="s">
        <v>1879</v>
      </c>
      <c r="U2" s="39" t="s">
        <v>1880</v>
      </c>
      <c r="V2" s="39" t="s">
        <v>1881</v>
      </c>
      <c r="W2" s="39" t="s">
        <v>1882</v>
      </c>
      <c r="X2" s="39" t="s">
        <v>1883</v>
      </c>
      <c r="Y2" s="39" t="s">
        <v>1884</v>
      </c>
      <c r="Z2" s="39" t="s">
        <v>1885</v>
      </c>
      <c r="AA2" s="39" t="s">
        <v>1886</v>
      </c>
      <c r="AB2" s="39" t="s">
        <v>1887</v>
      </c>
      <c r="AC2" s="39" t="s">
        <v>1888</v>
      </c>
      <c r="AD2" s="39" t="s">
        <v>1889</v>
      </c>
      <c r="AE2" s="39" t="s">
        <v>1890</v>
      </c>
      <c r="AF2" s="39" t="s">
        <v>1891</v>
      </c>
      <c r="AG2" s="39" t="s">
        <v>1892</v>
      </c>
      <c r="AH2" s="39" t="s">
        <v>1893</v>
      </c>
      <c r="AI2" s="39" t="s">
        <v>1894</v>
      </c>
      <c r="AJ2" s="39" t="s">
        <v>1895</v>
      </c>
      <c r="AK2" s="39" t="s">
        <v>1896</v>
      </c>
    </row>
    <row r="3" spans="1:37" x14ac:dyDescent="0.2">
      <c r="A3" s="51" t="s">
        <v>107</v>
      </c>
      <c r="B3" s="39" t="s">
        <v>93</v>
      </c>
      <c r="C3" s="39" t="s">
        <v>369</v>
      </c>
      <c r="D3" s="39" t="s">
        <v>266</v>
      </c>
      <c r="E3" s="39" t="s">
        <v>267</v>
      </c>
      <c r="F3" s="39" t="s">
        <v>499</v>
      </c>
      <c r="G3" s="39">
        <v>242</v>
      </c>
      <c r="H3" s="39" t="s">
        <v>1897</v>
      </c>
      <c r="I3" s="39" t="s">
        <v>1898</v>
      </c>
      <c r="J3" s="39" t="s">
        <v>1899</v>
      </c>
      <c r="K3" s="39" t="s">
        <v>1900</v>
      </c>
      <c r="L3" s="39" t="s">
        <v>1901</v>
      </c>
      <c r="M3" s="39" t="s">
        <v>1902</v>
      </c>
      <c r="N3" s="39" t="s">
        <v>1903</v>
      </c>
      <c r="O3" s="39" t="s">
        <v>1904</v>
      </c>
      <c r="P3" s="39" t="s">
        <v>1905</v>
      </c>
      <c r="Q3" s="39" t="s">
        <v>1906</v>
      </c>
      <c r="R3" s="39" t="s">
        <v>1907</v>
      </c>
      <c r="S3" s="39" t="s">
        <v>1908</v>
      </c>
      <c r="T3" s="39" t="s">
        <v>1909</v>
      </c>
      <c r="U3" s="39" t="s">
        <v>1910</v>
      </c>
      <c r="V3" s="39" t="s">
        <v>1911</v>
      </c>
      <c r="W3" s="39" t="s">
        <v>1912</v>
      </c>
      <c r="X3" s="39" t="s">
        <v>1913</v>
      </c>
      <c r="Y3" s="39" t="s">
        <v>1914</v>
      </c>
      <c r="Z3" s="39" t="s">
        <v>1915</v>
      </c>
      <c r="AA3" s="39" t="s">
        <v>1916</v>
      </c>
      <c r="AB3" s="39" t="s">
        <v>1917</v>
      </c>
      <c r="AC3" s="39" t="s">
        <v>1918</v>
      </c>
      <c r="AD3" s="39" t="s">
        <v>1919</v>
      </c>
      <c r="AE3" s="39" t="s">
        <v>1920</v>
      </c>
      <c r="AF3" s="39" t="s">
        <v>1921</v>
      </c>
      <c r="AG3" s="39" t="s">
        <v>1922</v>
      </c>
      <c r="AH3" s="39" t="s">
        <v>1923</v>
      </c>
      <c r="AI3" s="39" t="s">
        <v>1924</v>
      </c>
      <c r="AJ3" s="39" t="s">
        <v>1925</v>
      </c>
      <c r="AK3" s="39" t="s">
        <v>1926</v>
      </c>
    </row>
    <row r="4" spans="1:37" x14ac:dyDescent="0.2">
      <c r="A4" s="51" t="s">
        <v>112</v>
      </c>
      <c r="B4" s="39" t="s">
        <v>93</v>
      </c>
      <c r="C4" s="39" t="s">
        <v>369</v>
      </c>
      <c r="D4" s="39" t="s">
        <v>266</v>
      </c>
      <c r="E4" s="39" t="s">
        <v>267</v>
      </c>
      <c r="F4" s="39" t="s">
        <v>499</v>
      </c>
      <c r="G4" s="39">
        <v>242</v>
      </c>
      <c r="H4" s="39" t="s">
        <v>1927</v>
      </c>
      <c r="I4" s="39" t="s">
        <v>1928</v>
      </c>
      <c r="J4" s="39" t="s">
        <v>1929</v>
      </c>
      <c r="K4" s="39" t="s">
        <v>1930</v>
      </c>
      <c r="L4" s="39" t="s">
        <v>1931</v>
      </c>
      <c r="M4" s="39" t="s">
        <v>1932</v>
      </c>
      <c r="N4" s="39" t="s">
        <v>1933</v>
      </c>
      <c r="O4" s="39" t="s">
        <v>1934</v>
      </c>
      <c r="P4" s="39" t="s">
        <v>1935</v>
      </c>
      <c r="Q4" s="39" t="s">
        <v>1936</v>
      </c>
      <c r="R4" s="39" t="s">
        <v>1937</v>
      </c>
      <c r="S4" s="39" t="s">
        <v>1938</v>
      </c>
      <c r="T4" s="39" t="s">
        <v>1939</v>
      </c>
      <c r="U4" s="39" t="s">
        <v>1940</v>
      </c>
      <c r="V4" s="39" t="s">
        <v>1941</v>
      </c>
      <c r="W4" s="39" t="s">
        <v>1942</v>
      </c>
      <c r="X4" s="39" t="s">
        <v>1943</v>
      </c>
      <c r="Y4" s="39" t="s">
        <v>1944</v>
      </c>
      <c r="Z4" s="39" t="s">
        <v>1945</v>
      </c>
      <c r="AA4" s="39" t="s">
        <v>1946</v>
      </c>
      <c r="AB4" s="39" t="s">
        <v>1947</v>
      </c>
      <c r="AC4" s="39" t="s">
        <v>1948</v>
      </c>
      <c r="AD4" s="39" t="s">
        <v>1949</v>
      </c>
      <c r="AE4" s="39" t="s">
        <v>1950</v>
      </c>
      <c r="AF4" s="39" t="s">
        <v>1951</v>
      </c>
      <c r="AG4" s="39" t="s">
        <v>1952</v>
      </c>
      <c r="AH4" s="39" t="s">
        <v>1953</v>
      </c>
      <c r="AI4" s="39" t="s">
        <v>1954</v>
      </c>
      <c r="AJ4" s="39" t="s">
        <v>1955</v>
      </c>
      <c r="AK4" s="39" t="s">
        <v>1956</v>
      </c>
    </row>
    <row r="5" spans="1:37" x14ac:dyDescent="0.2">
      <c r="A5" s="51" t="s">
        <v>115</v>
      </c>
      <c r="B5" s="39" t="s">
        <v>114</v>
      </c>
      <c r="C5" s="39" t="s">
        <v>369</v>
      </c>
      <c r="D5" s="39" t="s">
        <v>266</v>
      </c>
      <c r="E5" s="39" t="s">
        <v>267</v>
      </c>
      <c r="F5" s="39" t="s">
        <v>499</v>
      </c>
      <c r="G5" s="39">
        <v>242</v>
      </c>
      <c r="H5" s="39" t="s">
        <v>1957</v>
      </c>
      <c r="I5" s="39" t="s">
        <v>1958</v>
      </c>
      <c r="J5" s="39" t="s">
        <v>1959</v>
      </c>
      <c r="K5" s="39" t="s">
        <v>1960</v>
      </c>
      <c r="L5" s="39" t="s">
        <v>1961</v>
      </c>
      <c r="M5" s="39" t="s">
        <v>1962</v>
      </c>
      <c r="N5" s="39" t="s">
        <v>1963</v>
      </c>
      <c r="O5" s="39" t="s">
        <v>1964</v>
      </c>
      <c r="P5" s="39" t="s">
        <v>1965</v>
      </c>
      <c r="Q5" s="39" t="s">
        <v>1966</v>
      </c>
      <c r="R5" s="39" t="s">
        <v>1967</v>
      </c>
      <c r="S5" s="39" t="s">
        <v>1968</v>
      </c>
      <c r="T5" s="39" t="s">
        <v>1969</v>
      </c>
      <c r="U5" s="39" t="s">
        <v>1970</v>
      </c>
      <c r="V5" s="39" t="s">
        <v>1971</v>
      </c>
      <c r="W5" s="39" t="s">
        <v>1972</v>
      </c>
      <c r="X5" s="39" t="s">
        <v>1973</v>
      </c>
      <c r="Y5" s="39" t="s">
        <v>1974</v>
      </c>
      <c r="Z5" s="39" t="s">
        <v>1975</v>
      </c>
      <c r="AA5" s="39" t="s">
        <v>1976</v>
      </c>
      <c r="AB5" s="39" t="s">
        <v>1977</v>
      </c>
      <c r="AC5" s="39" t="s">
        <v>1978</v>
      </c>
      <c r="AD5" s="39" t="s">
        <v>1979</v>
      </c>
      <c r="AE5" s="39" t="s">
        <v>1980</v>
      </c>
      <c r="AF5" s="39" t="s">
        <v>1981</v>
      </c>
      <c r="AG5" s="39" t="s">
        <v>1982</v>
      </c>
      <c r="AH5" s="39" t="s">
        <v>1983</v>
      </c>
      <c r="AI5" s="39" t="s">
        <v>1984</v>
      </c>
      <c r="AJ5" s="39" t="s">
        <v>1985</v>
      </c>
      <c r="AK5" s="39" t="s">
        <v>1986</v>
      </c>
    </row>
    <row r="6" spans="1:37" x14ac:dyDescent="0.2">
      <c r="A6" s="51" t="s">
        <v>117</v>
      </c>
      <c r="B6" s="39" t="s">
        <v>114</v>
      </c>
      <c r="C6" s="39" t="s">
        <v>369</v>
      </c>
      <c r="D6" s="39" t="s">
        <v>266</v>
      </c>
      <c r="E6" s="39" t="s">
        <v>267</v>
      </c>
      <c r="F6" s="39" t="s">
        <v>499</v>
      </c>
      <c r="G6" s="39">
        <v>242</v>
      </c>
      <c r="H6" s="39" t="s">
        <v>1987</v>
      </c>
      <c r="I6" s="39" t="s">
        <v>1988</v>
      </c>
      <c r="J6" s="39" t="s">
        <v>1989</v>
      </c>
      <c r="K6" s="39" t="s">
        <v>1990</v>
      </c>
      <c r="L6" s="39" t="s">
        <v>1991</v>
      </c>
      <c r="M6" s="39" t="s">
        <v>1992</v>
      </c>
      <c r="N6" s="39" t="s">
        <v>1993</v>
      </c>
      <c r="O6" s="39" t="s">
        <v>1994</v>
      </c>
      <c r="P6" s="39" t="s">
        <v>1995</v>
      </c>
      <c r="Q6" s="39" t="s">
        <v>1996</v>
      </c>
      <c r="R6" s="39" t="s">
        <v>1997</v>
      </c>
      <c r="S6" s="39" t="s">
        <v>1998</v>
      </c>
      <c r="T6" s="39" t="s">
        <v>1999</v>
      </c>
      <c r="U6" s="39" t="s">
        <v>2000</v>
      </c>
      <c r="V6" s="39" t="s">
        <v>2001</v>
      </c>
      <c r="W6" s="39" t="s">
        <v>2002</v>
      </c>
      <c r="X6" s="39" t="s">
        <v>2003</v>
      </c>
      <c r="Y6" s="39" t="s">
        <v>2004</v>
      </c>
      <c r="Z6" s="39" t="s">
        <v>2005</v>
      </c>
      <c r="AA6" s="39" t="s">
        <v>2006</v>
      </c>
      <c r="AB6" s="39" t="s">
        <v>2007</v>
      </c>
      <c r="AC6" s="39" t="s">
        <v>2008</v>
      </c>
      <c r="AD6" s="39" t="s">
        <v>2009</v>
      </c>
      <c r="AE6" s="39" t="s">
        <v>2010</v>
      </c>
      <c r="AF6" s="39" t="s">
        <v>2011</v>
      </c>
      <c r="AG6" s="39" t="s">
        <v>2012</v>
      </c>
      <c r="AH6" s="39" t="s">
        <v>2013</v>
      </c>
      <c r="AI6" s="39" t="s">
        <v>2014</v>
      </c>
      <c r="AJ6" s="39" t="s">
        <v>2015</v>
      </c>
      <c r="AK6" s="39" t="s">
        <v>2016</v>
      </c>
    </row>
    <row r="7" spans="1:37" x14ac:dyDescent="0.2">
      <c r="A7" s="51" t="s">
        <v>119</v>
      </c>
      <c r="B7" s="39" t="s">
        <v>114</v>
      </c>
      <c r="C7" s="39" t="s">
        <v>369</v>
      </c>
      <c r="D7" s="39" t="s">
        <v>266</v>
      </c>
      <c r="E7" s="39" t="s">
        <v>267</v>
      </c>
      <c r="F7" s="39" t="s">
        <v>499</v>
      </c>
      <c r="G7" s="39">
        <v>242</v>
      </c>
      <c r="H7" s="39" t="s">
        <v>2017</v>
      </c>
      <c r="I7" s="39" t="s">
        <v>2018</v>
      </c>
      <c r="J7" s="39" t="s">
        <v>2019</v>
      </c>
      <c r="K7" s="39" t="s">
        <v>2020</v>
      </c>
      <c r="L7" s="39" t="s">
        <v>2021</v>
      </c>
      <c r="M7" s="39" t="s">
        <v>2022</v>
      </c>
      <c r="N7" s="39" t="s">
        <v>2023</v>
      </c>
      <c r="O7" s="39" t="s">
        <v>2024</v>
      </c>
      <c r="P7" s="39" t="s">
        <v>2025</v>
      </c>
      <c r="Q7" s="39" t="s">
        <v>2026</v>
      </c>
      <c r="R7" s="39" t="s">
        <v>2027</v>
      </c>
      <c r="S7" s="39" t="s">
        <v>2028</v>
      </c>
      <c r="T7" s="39" t="s">
        <v>2029</v>
      </c>
      <c r="U7" s="39" t="s">
        <v>2030</v>
      </c>
      <c r="V7" s="39" t="s">
        <v>2031</v>
      </c>
      <c r="W7" s="39" t="s">
        <v>2032</v>
      </c>
      <c r="X7" s="39" t="s">
        <v>2033</v>
      </c>
      <c r="Y7" s="39" t="s">
        <v>2034</v>
      </c>
      <c r="Z7" s="39" t="s">
        <v>2035</v>
      </c>
      <c r="AA7" s="39" t="s">
        <v>2036</v>
      </c>
      <c r="AB7" s="39" t="s">
        <v>2037</v>
      </c>
      <c r="AC7" s="39" t="s">
        <v>2038</v>
      </c>
      <c r="AD7" s="39" t="s">
        <v>2039</v>
      </c>
      <c r="AE7" s="39" t="s">
        <v>2040</v>
      </c>
      <c r="AF7" s="39" t="s">
        <v>2041</v>
      </c>
      <c r="AG7" s="39" t="s">
        <v>2042</v>
      </c>
      <c r="AH7" s="39" t="s">
        <v>2043</v>
      </c>
      <c r="AI7" s="39" t="s">
        <v>2044</v>
      </c>
      <c r="AJ7" s="39" t="s">
        <v>2045</v>
      </c>
      <c r="AK7" s="39" t="s">
        <v>2046</v>
      </c>
    </row>
    <row r="8" spans="1:37" x14ac:dyDescent="0.2">
      <c r="A8" s="51" t="s">
        <v>123</v>
      </c>
      <c r="B8" s="39" t="s">
        <v>122</v>
      </c>
      <c r="C8" s="39" t="s">
        <v>2862</v>
      </c>
      <c r="D8" s="39" t="s">
        <v>266</v>
      </c>
      <c r="E8" s="39" t="s">
        <v>267</v>
      </c>
      <c r="F8" s="39" t="s">
        <v>499</v>
      </c>
      <c r="G8" s="39">
        <v>242</v>
      </c>
      <c r="H8" s="39" t="s">
        <v>2047</v>
      </c>
      <c r="I8" s="39" t="s">
        <v>2048</v>
      </c>
      <c r="J8" s="39" t="s">
        <v>2049</v>
      </c>
      <c r="K8" s="39" t="s">
        <v>2050</v>
      </c>
      <c r="L8" s="39" t="s">
        <v>2051</v>
      </c>
      <c r="M8" s="39" t="s">
        <v>2052</v>
      </c>
      <c r="N8" s="39" t="s">
        <v>2053</v>
      </c>
      <c r="O8" s="39" t="s">
        <v>2054</v>
      </c>
      <c r="P8" s="39" t="s">
        <v>2055</v>
      </c>
      <c r="Q8" s="39" t="s">
        <v>2056</v>
      </c>
      <c r="R8" s="39" t="s">
        <v>2057</v>
      </c>
      <c r="S8" s="39" t="s">
        <v>2058</v>
      </c>
      <c r="T8" s="39" t="s">
        <v>2059</v>
      </c>
      <c r="U8" s="39" t="s">
        <v>2060</v>
      </c>
      <c r="V8" s="39" t="s">
        <v>2061</v>
      </c>
      <c r="W8" s="39" t="s">
        <v>2062</v>
      </c>
      <c r="X8" s="39" t="s">
        <v>2063</v>
      </c>
      <c r="Y8" s="39" t="s">
        <v>2064</v>
      </c>
      <c r="Z8" s="39" t="s">
        <v>2065</v>
      </c>
      <c r="AA8" s="39" t="s">
        <v>2066</v>
      </c>
      <c r="AB8" s="39" t="s">
        <v>2067</v>
      </c>
      <c r="AC8" s="39" t="s">
        <v>2068</v>
      </c>
      <c r="AD8" s="39" t="s">
        <v>2069</v>
      </c>
      <c r="AE8" s="39" t="s">
        <v>2070</v>
      </c>
      <c r="AF8" s="39" t="s">
        <v>2071</v>
      </c>
      <c r="AG8" s="39" t="s">
        <v>2072</v>
      </c>
      <c r="AH8" s="39" t="s">
        <v>2073</v>
      </c>
      <c r="AI8" s="39" t="s">
        <v>2074</v>
      </c>
      <c r="AJ8" s="39" t="s">
        <v>2075</v>
      </c>
      <c r="AK8" s="39" t="s">
        <v>2076</v>
      </c>
    </row>
    <row r="9" spans="1:37" x14ac:dyDescent="0.2">
      <c r="A9" s="51" t="s">
        <v>126</v>
      </c>
      <c r="B9" s="39" t="s">
        <v>122</v>
      </c>
      <c r="C9" s="39" t="s">
        <v>2862</v>
      </c>
      <c r="D9" s="39" t="s">
        <v>268</v>
      </c>
      <c r="E9" s="39" t="s">
        <v>269</v>
      </c>
      <c r="F9" s="39">
        <v>227</v>
      </c>
      <c r="G9" s="39" t="s">
        <v>710</v>
      </c>
      <c r="H9" s="39" t="s">
        <v>2077</v>
      </c>
      <c r="I9" s="39" t="s">
        <v>2078</v>
      </c>
      <c r="J9" s="39" t="s">
        <v>2079</v>
      </c>
      <c r="K9" s="39" t="s">
        <v>2080</v>
      </c>
      <c r="L9" s="39" t="s">
        <v>2081</v>
      </c>
      <c r="M9" s="39" t="s">
        <v>2082</v>
      </c>
      <c r="N9" s="39" t="s">
        <v>2083</v>
      </c>
      <c r="O9" s="39" t="s">
        <v>2084</v>
      </c>
      <c r="P9" s="39" t="s">
        <v>2085</v>
      </c>
      <c r="Q9" s="39" t="s">
        <v>2086</v>
      </c>
      <c r="R9" s="39" t="s">
        <v>2087</v>
      </c>
      <c r="S9" s="39" t="s">
        <v>2088</v>
      </c>
      <c r="T9" s="39" t="s">
        <v>2089</v>
      </c>
      <c r="U9" s="39" t="s">
        <v>2090</v>
      </c>
      <c r="V9" s="39" t="s">
        <v>2091</v>
      </c>
      <c r="W9" s="39" t="s">
        <v>2092</v>
      </c>
      <c r="X9" s="39" t="s">
        <v>2093</v>
      </c>
      <c r="Y9" s="39" t="s">
        <v>2094</v>
      </c>
      <c r="Z9" s="39" t="s">
        <v>2095</v>
      </c>
      <c r="AA9" s="39" t="s">
        <v>2096</v>
      </c>
      <c r="AB9" s="39" t="s">
        <v>2097</v>
      </c>
      <c r="AC9" s="39" t="s">
        <v>2098</v>
      </c>
      <c r="AD9" s="39" t="s">
        <v>2099</v>
      </c>
      <c r="AE9" s="39" t="s">
        <v>2100</v>
      </c>
      <c r="AF9" s="39" t="s">
        <v>2101</v>
      </c>
      <c r="AG9" s="39" t="s">
        <v>2102</v>
      </c>
      <c r="AH9" s="39" t="s">
        <v>2103</v>
      </c>
      <c r="AI9" s="39" t="s">
        <v>2104</v>
      </c>
      <c r="AJ9" s="39" t="s">
        <v>2105</v>
      </c>
      <c r="AK9" s="39" t="s">
        <v>2106</v>
      </c>
    </row>
    <row r="10" spans="1:37" x14ac:dyDescent="0.2">
      <c r="A10" s="51" t="s">
        <v>129</v>
      </c>
      <c r="B10" s="39" t="s">
        <v>122</v>
      </c>
      <c r="C10" s="39" t="s">
        <v>2862</v>
      </c>
      <c r="D10" s="39" t="s">
        <v>268</v>
      </c>
      <c r="E10" s="39" t="s">
        <v>269</v>
      </c>
      <c r="F10" s="39">
        <v>237</v>
      </c>
      <c r="G10" s="39">
        <v>227</v>
      </c>
      <c r="H10" s="39" t="s">
        <v>2107</v>
      </c>
      <c r="I10" s="39" t="s">
        <v>2108</v>
      </c>
      <c r="J10" s="39" t="s">
        <v>2109</v>
      </c>
      <c r="K10" s="39" t="s">
        <v>2110</v>
      </c>
      <c r="L10" s="39" t="s">
        <v>2111</v>
      </c>
      <c r="M10" s="39" t="s">
        <v>2112</v>
      </c>
      <c r="N10" s="39" t="s">
        <v>2113</v>
      </c>
      <c r="O10" s="39" t="s">
        <v>2114</v>
      </c>
      <c r="P10" s="39" t="s">
        <v>2115</v>
      </c>
      <c r="Q10" s="39" t="s">
        <v>2116</v>
      </c>
      <c r="R10" s="39" t="s">
        <v>2117</v>
      </c>
      <c r="S10" s="39" t="s">
        <v>2118</v>
      </c>
      <c r="T10" s="39" t="s">
        <v>2119</v>
      </c>
      <c r="U10" s="39" t="s">
        <v>2120</v>
      </c>
      <c r="V10" s="39" t="s">
        <v>2121</v>
      </c>
      <c r="W10" s="39" t="s">
        <v>2122</v>
      </c>
      <c r="X10" s="39" t="s">
        <v>2123</v>
      </c>
      <c r="Y10" s="39" t="s">
        <v>2124</v>
      </c>
      <c r="Z10" s="39" t="s">
        <v>2125</v>
      </c>
      <c r="AA10" s="39" t="s">
        <v>2126</v>
      </c>
      <c r="AB10" s="39" t="s">
        <v>2127</v>
      </c>
      <c r="AC10" s="39" t="s">
        <v>2128</v>
      </c>
      <c r="AD10" s="39" t="s">
        <v>2129</v>
      </c>
      <c r="AE10" s="39" t="s">
        <v>2130</v>
      </c>
      <c r="AF10" s="39" t="s">
        <v>2131</v>
      </c>
      <c r="AG10" s="39" t="s">
        <v>2132</v>
      </c>
      <c r="AH10" s="39" t="s">
        <v>2133</v>
      </c>
      <c r="AI10" s="39" t="s">
        <v>2134</v>
      </c>
      <c r="AJ10" s="39" t="s">
        <v>2135</v>
      </c>
      <c r="AK10" s="39" t="s">
        <v>2136</v>
      </c>
    </row>
    <row r="11" spans="1:37" x14ac:dyDescent="0.2">
      <c r="A11" s="51" t="s">
        <v>134</v>
      </c>
      <c r="B11" s="39" t="s">
        <v>122</v>
      </c>
      <c r="C11" s="39" t="s">
        <v>2862</v>
      </c>
      <c r="D11" s="39" t="s">
        <v>268</v>
      </c>
      <c r="E11" s="39" t="s">
        <v>269</v>
      </c>
      <c r="F11" s="39">
        <v>237</v>
      </c>
      <c r="G11" s="39">
        <v>227</v>
      </c>
      <c r="H11" s="39" t="s">
        <v>2137</v>
      </c>
      <c r="I11" s="39" t="s">
        <v>2138</v>
      </c>
      <c r="J11" s="39" t="s">
        <v>2139</v>
      </c>
      <c r="K11" s="39" t="s">
        <v>2140</v>
      </c>
      <c r="L11" s="39" t="s">
        <v>2141</v>
      </c>
      <c r="M11" s="39" t="s">
        <v>2142</v>
      </c>
      <c r="N11" s="39" t="s">
        <v>2143</v>
      </c>
      <c r="O11" s="39" t="s">
        <v>2144</v>
      </c>
      <c r="P11" s="39" t="s">
        <v>2145</v>
      </c>
      <c r="Q11" s="39" t="s">
        <v>2146</v>
      </c>
      <c r="R11" s="39" t="s">
        <v>2147</v>
      </c>
      <c r="S11" s="39" t="s">
        <v>2148</v>
      </c>
      <c r="T11" s="39" t="s">
        <v>2149</v>
      </c>
      <c r="U11" s="39" t="s">
        <v>2150</v>
      </c>
      <c r="V11" s="39" t="s">
        <v>2151</v>
      </c>
      <c r="W11" s="39" t="s">
        <v>2152</v>
      </c>
      <c r="X11" s="39" t="s">
        <v>2153</v>
      </c>
      <c r="Y11" s="39" t="s">
        <v>2154</v>
      </c>
      <c r="Z11" s="39" t="s">
        <v>2155</v>
      </c>
      <c r="AA11" s="39" t="s">
        <v>2156</v>
      </c>
      <c r="AB11" s="39" t="s">
        <v>2157</v>
      </c>
      <c r="AC11" s="39" t="s">
        <v>2158</v>
      </c>
      <c r="AD11" s="39" t="s">
        <v>2159</v>
      </c>
      <c r="AE11" s="39" t="s">
        <v>2160</v>
      </c>
      <c r="AF11" s="39" t="s">
        <v>2161</v>
      </c>
      <c r="AG11" s="39" t="s">
        <v>2162</v>
      </c>
      <c r="AH11" s="39" t="s">
        <v>2163</v>
      </c>
      <c r="AI11" s="39" t="s">
        <v>2164</v>
      </c>
      <c r="AJ11" s="39" t="s">
        <v>2165</v>
      </c>
      <c r="AK11" s="39" t="s">
        <v>2166</v>
      </c>
    </row>
    <row r="12" spans="1:37" x14ac:dyDescent="0.2">
      <c r="A12" s="51" t="s">
        <v>270</v>
      </c>
      <c r="B12" s="39" t="s">
        <v>122</v>
      </c>
      <c r="C12" s="39" t="s">
        <v>2862</v>
      </c>
      <c r="D12" s="39" t="s">
        <v>268</v>
      </c>
      <c r="E12" s="39" t="s">
        <v>269</v>
      </c>
      <c r="F12" s="39">
        <v>237</v>
      </c>
      <c r="G12" s="39">
        <v>227</v>
      </c>
      <c r="H12" s="39" t="s">
        <v>2167</v>
      </c>
      <c r="I12" s="39" t="s">
        <v>2168</v>
      </c>
      <c r="J12" s="39" t="s">
        <v>2169</v>
      </c>
      <c r="K12" s="39" t="s">
        <v>2170</v>
      </c>
      <c r="L12" s="39" t="s">
        <v>2171</v>
      </c>
      <c r="M12" s="39" t="s">
        <v>2172</v>
      </c>
      <c r="N12" s="39" t="s">
        <v>2173</v>
      </c>
      <c r="O12" s="39" t="s">
        <v>2174</v>
      </c>
      <c r="P12" s="39" t="s">
        <v>2175</v>
      </c>
      <c r="Q12" s="39" t="s">
        <v>2176</v>
      </c>
      <c r="R12" s="39" t="s">
        <v>2177</v>
      </c>
      <c r="S12" s="39" t="s">
        <v>2178</v>
      </c>
      <c r="T12" s="39" t="s">
        <v>2179</v>
      </c>
      <c r="U12" s="39" t="s">
        <v>2180</v>
      </c>
      <c r="V12" s="39" t="s">
        <v>2181</v>
      </c>
      <c r="W12" s="39" t="s">
        <v>2182</v>
      </c>
      <c r="X12" s="39" t="s">
        <v>2183</v>
      </c>
      <c r="Y12" s="39" t="s">
        <v>2184</v>
      </c>
      <c r="Z12" s="39" t="s">
        <v>2185</v>
      </c>
      <c r="AA12" s="39" t="s">
        <v>2186</v>
      </c>
      <c r="AB12" s="39" t="s">
        <v>2187</v>
      </c>
      <c r="AC12" s="39" t="s">
        <v>2188</v>
      </c>
      <c r="AD12" s="39" t="s">
        <v>2189</v>
      </c>
      <c r="AE12" s="39" t="s">
        <v>2190</v>
      </c>
      <c r="AF12" s="39" t="s">
        <v>2191</v>
      </c>
      <c r="AG12" s="39" t="s">
        <v>2192</v>
      </c>
      <c r="AH12" s="39" t="s">
        <v>2193</v>
      </c>
      <c r="AI12" s="39" t="s">
        <v>2194</v>
      </c>
      <c r="AJ12" s="39" t="s">
        <v>2195</v>
      </c>
      <c r="AK12" s="39" t="s">
        <v>2196</v>
      </c>
    </row>
    <row r="13" spans="1:37" x14ac:dyDescent="0.2">
      <c r="A13" s="51" t="s">
        <v>142</v>
      </c>
      <c r="B13" s="39" t="s">
        <v>141</v>
      </c>
      <c r="C13" s="39" t="s">
        <v>2862</v>
      </c>
      <c r="D13" s="39" t="s">
        <v>268</v>
      </c>
      <c r="E13" s="39" t="s">
        <v>269</v>
      </c>
      <c r="F13" s="39">
        <v>237</v>
      </c>
      <c r="G13" s="39">
        <v>227</v>
      </c>
      <c r="H13" s="39" t="s">
        <v>2197</v>
      </c>
      <c r="I13" s="39" t="s">
        <v>2198</v>
      </c>
      <c r="J13" s="39" t="s">
        <v>2199</v>
      </c>
      <c r="K13" s="39" t="s">
        <v>2200</v>
      </c>
      <c r="L13" s="39" t="s">
        <v>2201</v>
      </c>
      <c r="M13" s="39" t="s">
        <v>2202</v>
      </c>
      <c r="N13" s="39" t="s">
        <v>2203</v>
      </c>
      <c r="O13" s="39" t="s">
        <v>2204</v>
      </c>
      <c r="P13" s="39" t="s">
        <v>2205</v>
      </c>
      <c r="Q13" s="39" t="s">
        <v>2206</v>
      </c>
      <c r="R13" s="39" t="s">
        <v>2207</v>
      </c>
      <c r="S13" s="39" t="s">
        <v>2208</v>
      </c>
      <c r="T13" s="39" t="s">
        <v>2209</v>
      </c>
      <c r="U13" s="39" t="s">
        <v>2210</v>
      </c>
      <c r="V13" s="39" t="s">
        <v>2211</v>
      </c>
      <c r="W13" s="39" t="s">
        <v>2212</v>
      </c>
      <c r="X13" s="39" t="s">
        <v>2213</v>
      </c>
      <c r="Y13" s="39" t="s">
        <v>2214</v>
      </c>
      <c r="Z13" s="39" t="s">
        <v>2215</v>
      </c>
      <c r="AA13" s="39" t="s">
        <v>2216</v>
      </c>
      <c r="AB13" s="39" t="s">
        <v>2217</v>
      </c>
      <c r="AC13" s="39" t="s">
        <v>2218</v>
      </c>
      <c r="AD13" s="39" t="s">
        <v>2219</v>
      </c>
      <c r="AE13" s="39" t="s">
        <v>2220</v>
      </c>
      <c r="AF13" s="39" t="s">
        <v>2221</v>
      </c>
      <c r="AG13" s="39" t="s">
        <v>2222</v>
      </c>
      <c r="AH13" s="39" t="s">
        <v>2223</v>
      </c>
      <c r="AI13" s="39" t="s">
        <v>2224</v>
      </c>
      <c r="AJ13" s="39" t="s">
        <v>2225</v>
      </c>
      <c r="AK13" s="39" t="s">
        <v>2226</v>
      </c>
    </row>
    <row r="14" spans="1:37" x14ac:dyDescent="0.2">
      <c r="A14" s="51" t="s">
        <v>150</v>
      </c>
      <c r="B14" s="39" t="s">
        <v>271</v>
      </c>
      <c r="C14" s="39" t="s">
        <v>370</v>
      </c>
      <c r="D14" s="39" t="s">
        <v>268</v>
      </c>
      <c r="E14" s="39" t="s">
        <v>269</v>
      </c>
      <c r="F14" s="39" t="s">
        <v>710</v>
      </c>
      <c r="G14" s="39" t="s">
        <v>861</v>
      </c>
      <c r="H14" s="39" t="s">
        <v>2227</v>
      </c>
      <c r="I14" s="39" t="s">
        <v>2228</v>
      </c>
      <c r="J14" s="39" t="s">
        <v>2229</v>
      </c>
      <c r="K14" s="39" t="s">
        <v>2230</v>
      </c>
      <c r="L14" s="39" t="s">
        <v>2231</v>
      </c>
      <c r="M14" s="39" t="s">
        <v>2232</v>
      </c>
      <c r="N14" s="39" t="s">
        <v>2233</v>
      </c>
      <c r="O14" s="39" t="s">
        <v>2234</v>
      </c>
      <c r="P14" s="39" t="s">
        <v>2235</v>
      </c>
      <c r="Q14" s="39" t="s">
        <v>2236</v>
      </c>
      <c r="R14" s="39" t="s">
        <v>2237</v>
      </c>
      <c r="S14" s="39" t="s">
        <v>2238</v>
      </c>
      <c r="T14" s="39" t="s">
        <v>2239</v>
      </c>
      <c r="U14" s="39" t="s">
        <v>2240</v>
      </c>
      <c r="V14" s="39" t="s">
        <v>2241</v>
      </c>
      <c r="W14" s="39" t="s">
        <v>2242</v>
      </c>
      <c r="X14" s="39" t="s">
        <v>2243</v>
      </c>
      <c r="Y14" s="39" t="s">
        <v>2244</v>
      </c>
      <c r="Z14" s="39" t="s">
        <v>2245</v>
      </c>
      <c r="AA14" s="39" t="s">
        <v>2246</v>
      </c>
      <c r="AB14" s="39" t="s">
        <v>2247</v>
      </c>
      <c r="AC14" s="39" t="s">
        <v>2248</v>
      </c>
      <c r="AD14" s="39" t="s">
        <v>2249</v>
      </c>
      <c r="AE14" s="39" t="s">
        <v>2250</v>
      </c>
      <c r="AF14" s="39" t="s">
        <v>2251</v>
      </c>
      <c r="AG14" s="39" t="s">
        <v>2252</v>
      </c>
      <c r="AH14" s="39" t="s">
        <v>2253</v>
      </c>
      <c r="AI14" s="39" t="s">
        <v>2254</v>
      </c>
      <c r="AJ14" s="39" t="s">
        <v>2255</v>
      </c>
      <c r="AK14" s="39" t="s">
        <v>2256</v>
      </c>
    </row>
    <row r="15" spans="1:37" x14ac:dyDescent="0.2">
      <c r="A15" s="51" t="s">
        <v>154</v>
      </c>
      <c r="B15" s="39" t="s">
        <v>153</v>
      </c>
      <c r="C15" s="39" t="s">
        <v>370</v>
      </c>
      <c r="D15" s="39" t="s">
        <v>272</v>
      </c>
      <c r="E15" s="39" t="s">
        <v>273</v>
      </c>
      <c r="F15" s="39" t="s">
        <v>892</v>
      </c>
      <c r="G15" s="39" t="s">
        <v>893</v>
      </c>
      <c r="H15" s="39" t="s">
        <v>2257</v>
      </c>
      <c r="I15" s="39" t="s">
        <v>2258</v>
      </c>
      <c r="J15" s="39" t="s">
        <v>2259</v>
      </c>
      <c r="K15" s="39" t="s">
        <v>2260</v>
      </c>
      <c r="L15" s="39" t="s">
        <v>2261</v>
      </c>
      <c r="M15" s="39" t="s">
        <v>2262</v>
      </c>
      <c r="N15" s="39" t="s">
        <v>2263</v>
      </c>
      <c r="O15" s="39" t="s">
        <v>2264</v>
      </c>
      <c r="P15" s="39" t="s">
        <v>2265</v>
      </c>
      <c r="Q15" s="39" t="s">
        <v>2266</v>
      </c>
      <c r="R15" s="39" t="s">
        <v>2267</v>
      </c>
      <c r="S15" s="39" t="s">
        <v>2268</v>
      </c>
      <c r="T15" s="39" t="s">
        <v>2269</v>
      </c>
      <c r="U15" s="39" t="s">
        <v>2270</v>
      </c>
      <c r="V15" s="39" t="s">
        <v>2271</v>
      </c>
      <c r="W15" s="39" t="s">
        <v>2272</v>
      </c>
      <c r="X15" s="39" t="s">
        <v>2273</v>
      </c>
      <c r="Y15" s="39" t="s">
        <v>2274</v>
      </c>
      <c r="Z15" s="39" t="s">
        <v>2275</v>
      </c>
      <c r="AA15" s="39" t="s">
        <v>2276</v>
      </c>
      <c r="AB15" s="39" t="s">
        <v>2277</v>
      </c>
      <c r="AC15" s="39" t="s">
        <v>2278</v>
      </c>
      <c r="AD15" s="39" t="s">
        <v>2279</v>
      </c>
      <c r="AE15" s="39" t="s">
        <v>2280</v>
      </c>
      <c r="AF15" s="39" t="s">
        <v>2281</v>
      </c>
      <c r="AG15" s="39" t="s">
        <v>2282</v>
      </c>
      <c r="AH15" s="39" t="s">
        <v>2283</v>
      </c>
      <c r="AI15" s="39" t="s">
        <v>2284</v>
      </c>
      <c r="AJ15" s="39" t="s">
        <v>2285</v>
      </c>
      <c r="AK15" s="39" t="s">
        <v>2286</v>
      </c>
    </row>
    <row r="16" spans="1:37" x14ac:dyDescent="0.2">
      <c r="A16" s="51" t="s">
        <v>274</v>
      </c>
      <c r="B16" s="39" t="s">
        <v>153</v>
      </c>
      <c r="C16" s="39" t="s">
        <v>370</v>
      </c>
      <c r="D16" s="39" t="s">
        <v>272</v>
      </c>
      <c r="E16" s="39" t="s">
        <v>275</v>
      </c>
      <c r="F16" s="39" t="s">
        <v>924</v>
      </c>
      <c r="G16" s="39" t="s">
        <v>925</v>
      </c>
      <c r="H16" s="39" t="s">
        <v>2287</v>
      </c>
      <c r="I16" s="39" t="s">
        <v>2288</v>
      </c>
      <c r="J16" s="39" t="s">
        <v>2289</v>
      </c>
      <c r="K16" s="39" t="s">
        <v>2290</v>
      </c>
      <c r="L16" s="39" t="s">
        <v>2291</v>
      </c>
      <c r="M16" s="39" t="s">
        <v>2292</v>
      </c>
      <c r="N16" s="39" t="s">
        <v>2293</v>
      </c>
      <c r="O16" s="39" t="s">
        <v>2294</v>
      </c>
      <c r="P16" s="39" t="s">
        <v>2295</v>
      </c>
      <c r="Q16" s="39" t="s">
        <v>2296</v>
      </c>
      <c r="R16" s="39" t="s">
        <v>2297</v>
      </c>
      <c r="S16" s="39" t="s">
        <v>2298</v>
      </c>
      <c r="T16" s="39" t="s">
        <v>2299</v>
      </c>
      <c r="U16" s="39" t="s">
        <v>2300</v>
      </c>
      <c r="V16" s="39" t="s">
        <v>2301</v>
      </c>
      <c r="W16" s="39" t="s">
        <v>2302</v>
      </c>
      <c r="X16" s="39" t="s">
        <v>2303</v>
      </c>
      <c r="Y16" s="39" t="s">
        <v>2304</v>
      </c>
      <c r="Z16" s="39" t="s">
        <v>2305</v>
      </c>
      <c r="AA16" s="39" t="s">
        <v>2306</v>
      </c>
      <c r="AB16" s="39" t="s">
        <v>2307</v>
      </c>
      <c r="AC16" s="39" t="s">
        <v>2308</v>
      </c>
      <c r="AD16" s="39" t="s">
        <v>2309</v>
      </c>
      <c r="AE16" s="39" t="s">
        <v>2310</v>
      </c>
      <c r="AF16" s="39" t="s">
        <v>2311</v>
      </c>
      <c r="AG16" s="39" t="s">
        <v>2312</v>
      </c>
      <c r="AH16" s="39" t="s">
        <v>2313</v>
      </c>
      <c r="AI16" s="39" t="s">
        <v>2314</v>
      </c>
      <c r="AJ16" s="39" t="s">
        <v>2315</v>
      </c>
      <c r="AK16" s="39" t="s">
        <v>2316</v>
      </c>
    </row>
    <row r="17" spans="1:37" x14ac:dyDescent="0.2">
      <c r="A17" s="51" t="s">
        <v>167</v>
      </c>
      <c r="B17" s="39" t="s">
        <v>153</v>
      </c>
      <c r="C17" s="39" t="s">
        <v>370</v>
      </c>
      <c r="D17" s="39" t="s">
        <v>272</v>
      </c>
      <c r="E17" s="39" t="s">
        <v>273</v>
      </c>
      <c r="F17" s="39" t="s">
        <v>925</v>
      </c>
      <c r="G17" s="39" t="s">
        <v>892</v>
      </c>
      <c r="H17" s="39" t="s">
        <v>2317</v>
      </c>
      <c r="I17" s="39" t="s">
        <v>2318</v>
      </c>
      <c r="J17" s="39" t="s">
        <v>2319</v>
      </c>
      <c r="K17" s="39" t="s">
        <v>2320</v>
      </c>
      <c r="L17" s="39" t="s">
        <v>2321</v>
      </c>
      <c r="M17" s="39" t="s">
        <v>2322</v>
      </c>
      <c r="N17" s="39" t="s">
        <v>2323</v>
      </c>
      <c r="O17" s="39" t="s">
        <v>2324</v>
      </c>
      <c r="P17" s="39" t="s">
        <v>2325</v>
      </c>
      <c r="Q17" s="39" t="s">
        <v>2326</v>
      </c>
      <c r="R17" s="39" t="s">
        <v>2327</v>
      </c>
      <c r="S17" s="39" t="s">
        <v>2328</v>
      </c>
      <c r="T17" s="39" t="s">
        <v>2329</v>
      </c>
      <c r="U17" s="39" t="s">
        <v>2330</v>
      </c>
      <c r="V17" s="39" t="s">
        <v>2331</v>
      </c>
      <c r="W17" s="39" t="s">
        <v>2332</v>
      </c>
      <c r="X17" s="39" t="s">
        <v>2333</v>
      </c>
      <c r="Y17" s="39" t="s">
        <v>2334</v>
      </c>
      <c r="Z17" s="39" t="s">
        <v>2335</v>
      </c>
      <c r="AA17" s="39" t="s">
        <v>2336</v>
      </c>
      <c r="AB17" s="39" t="s">
        <v>2337</v>
      </c>
      <c r="AC17" s="39" t="s">
        <v>2338</v>
      </c>
      <c r="AD17" s="39" t="s">
        <v>2339</v>
      </c>
      <c r="AE17" s="39" t="s">
        <v>2340</v>
      </c>
      <c r="AF17" s="39" t="s">
        <v>2341</v>
      </c>
      <c r="AG17" s="39" t="s">
        <v>2342</v>
      </c>
      <c r="AH17" s="39" t="s">
        <v>2343</v>
      </c>
      <c r="AI17" s="39" t="s">
        <v>2344</v>
      </c>
      <c r="AJ17" s="39" t="s">
        <v>2345</v>
      </c>
      <c r="AK17" s="39" t="s">
        <v>2346</v>
      </c>
    </row>
    <row r="18" spans="1:37" x14ac:dyDescent="0.2">
      <c r="A18" s="51" t="s">
        <v>169</v>
      </c>
      <c r="B18" s="39" t="s">
        <v>153</v>
      </c>
      <c r="C18" s="39" t="s">
        <v>370</v>
      </c>
      <c r="D18" s="39" t="s">
        <v>272</v>
      </c>
      <c r="E18" s="39" t="s">
        <v>275</v>
      </c>
      <c r="F18" s="39" t="s">
        <v>986</v>
      </c>
      <c r="G18" s="39" t="s">
        <v>892</v>
      </c>
      <c r="H18" s="39" t="s">
        <v>2347</v>
      </c>
      <c r="I18" s="39" t="s">
        <v>2348</v>
      </c>
      <c r="J18" s="39" t="s">
        <v>2349</v>
      </c>
      <c r="K18" s="39" t="s">
        <v>2350</v>
      </c>
      <c r="L18" s="39" t="s">
        <v>2351</v>
      </c>
      <c r="M18" s="39" t="s">
        <v>2352</v>
      </c>
      <c r="N18" s="39" t="s">
        <v>2353</v>
      </c>
      <c r="O18" s="39" t="s">
        <v>2354</v>
      </c>
      <c r="P18" s="39" t="s">
        <v>2355</v>
      </c>
      <c r="Q18" s="39" t="s">
        <v>2356</v>
      </c>
      <c r="R18" s="39" t="s">
        <v>2357</v>
      </c>
      <c r="S18" s="39" t="s">
        <v>2358</v>
      </c>
      <c r="T18" s="39" t="s">
        <v>2359</v>
      </c>
      <c r="U18" s="39" t="s">
        <v>2360</v>
      </c>
      <c r="V18" s="39" t="s">
        <v>2361</v>
      </c>
      <c r="W18" s="39" t="s">
        <v>2362</v>
      </c>
      <c r="X18" s="39" t="s">
        <v>2363</v>
      </c>
      <c r="Y18" s="39" t="s">
        <v>2364</v>
      </c>
      <c r="Z18" s="39" t="s">
        <v>2365</v>
      </c>
      <c r="AA18" s="39" t="s">
        <v>2366</v>
      </c>
      <c r="AB18" s="39" t="s">
        <v>2367</v>
      </c>
      <c r="AC18" s="39" t="s">
        <v>2368</v>
      </c>
      <c r="AD18" s="39" t="s">
        <v>2369</v>
      </c>
      <c r="AE18" s="39" t="s">
        <v>2370</v>
      </c>
      <c r="AF18" s="39" t="s">
        <v>2371</v>
      </c>
      <c r="AG18" s="39" t="s">
        <v>2372</v>
      </c>
      <c r="AH18" s="39" t="s">
        <v>2373</v>
      </c>
      <c r="AI18" s="39" t="s">
        <v>2374</v>
      </c>
      <c r="AJ18" s="39" t="s">
        <v>2375</v>
      </c>
      <c r="AK18" s="39" t="s">
        <v>2376</v>
      </c>
    </row>
    <row r="19" spans="1:37" x14ac:dyDescent="0.2">
      <c r="A19" s="51" t="s">
        <v>178</v>
      </c>
      <c r="B19" s="39" t="s">
        <v>177</v>
      </c>
      <c r="C19" s="39" t="s">
        <v>370</v>
      </c>
      <c r="D19" s="39" t="s">
        <v>272</v>
      </c>
      <c r="E19" s="39" t="s">
        <v>273</v>
      </c>
      <c r="F19" s="39" t="s">
        <v>892</v>
      </c>
      <c r="G19" s="39" t="s">
        <v>893</v>
      </c>
      <c r="H19" s="39" t="s">
        <v>2377</v>
      </c>
      <c r="I19" s="39" t="s">
        <v>2378</v>
      </c>
      <c r="J19" s="39" t="s">
        <v>2379</v>
      </c>
      <c r="K19" s="39" t="s">
        <v>2380</v>
      </c>
      <c r="L19" s="39" t="s">
        <v>2381</v>
      </c>
      <c r="M19" s="39" t="s">
        <v>2382</v>
      </c>
      <c r="N19" s="39" t="s">
        <v>2383</v>
      </c>
      <c r="O19" s="39" t="s">
        <v>2384</v>
      </c>
      <c r="P19" s="39" t="s">
        <v>2385</v>
      </c>
      <c r="Q19" s="39" t="s">
        <v>2386</v>
      </c>
      <c r="R19" s="39" t="s">
        <v>2387</v>
      </c>
      <c r="S19" s="39" t="s">
        <v>2388</v>
      </c>
      <c r="T19" s="39" t="s">
        <v>2389</v>
      </c>
      <c r="U19" s="39" t="s">
        <v>2390</v>
      </c>
      <c r="V19" s="39" t="s">
        <v>2391</v>
      </c>
      <c r="W19" s="39" t="s">
        <v>2392</v>
      </c>
      <c r="X19" s="39" t="s">
        <v>2393</v>
      </c>
      <c r="Y19" s="39" t="s">
        <v>2394</v>
      </c>
      <c r="Z19" s="39" t="s">
        <v>2395</v>
      </c>
      <c r="AA19" s="39" t="s">
        <v>2396</v>
      </c>
      <c r="AB19" s="39" t="s">
        <v>2397</v>
      </c>
      <c r="AC19" s="39" t="s">
        <v>2398</v>
      </c>
      <c r="AD19" s="39" t="s">
        <v>2399</v>
      </c>
      <c r="AE19" s="39" t="s">
        <v>2400</v>
      </c>
      <c r="AF19" s="39" t="s">
        <v>2401</v>
      </c>
      <c r="AG19" s="39" t="s">
        <v>2402</v>
      </c>
      <c r="AH19" s="39" t="s">
        <v>2403</v>
      </c>
      <c r="AI19" s="39" t="s">
        <v>2404</v>
      </c>
      <c r="AJ19" s="39" t="s">
        <v>2405</v>
      </c>
      <c r="AK19" s="39" t="s">
        <v>2406</v>
      </c>
    </row>
    <row r="20" spans="1:37" x14ac:dyDescent="0.2">
      <c r="A20" s="51" t="s">
        <v>183</v>
      </c>
      <c r="B20" s="39" t="s">
        <v>182</v>
      </c>
      <c r="C20" s="39" t="s">
        <v>371</v>
      </c>
      <c r="D20" s="39" t="s">
        <v>272</v>
      </c>
      <c r="E20" s="39" t="s">
        <v>273</v>
      </c>
      <c r="F20" s="39" t="s">
        <v>925</v>
      </c>
      <c r="G20" s="39" t="s">
        <v>892</v>
      </c>
      <c r="H20" s="39" t="s">
        <v>2407</v>
      </c>
      <c r="I20" s="39" t="s">
        <v>2408</v>
      </c>
      <c r="J20" s="39" t="s">
        <v>2409</v>
      </c>
      <c r="K20" s="39" t="s">
        <v>2410</v>
      </c>
      <c r="L20" s="39" t="s">
        <v>2411</v>
      </c>
      <c r="M20" s="39" t="s">
        <v>2412</v>
      </c>
      <c r="N20" s="39" t="s">
        <v>2413</v>
      </c>
      <c r="O20" s="39" t="s">
        <v>2414</v>
      </c>
      <c r="P20" s="39" t="s">
        <v>2415</v>
      </c>
      <c r="Q20" s="39" t="s">
        <v>2416</v>
      </c>
      <c r="R20" s="39" t="s">
        <v>2417</v>
      </c>
      <c r="S20" s="39" t="s">
        <v>2418</v>
      </c>
      <c r="T20" s="39" t="s">
        <v>2419</v>
      </c>
      <c r="U20" s="39" t="s">
        <v>2420</v>
      </c>
      <c r="V20" s="39" t="s">
        <v>2421</v>
      </c>
      <c r="W20" s="39" t="s">
        <v>2422</v>
      </c>
      <c r="X20" s="39" t="s">
        <v>2423</v>
      </c>
      <c r="Y20" s="39" t="s">
        <v>2424</v>
      </c>
      <c r="Z20" s="39" t="s">
        <v>2425</v>
      </c>
      <c r="AA20" s="39" t="s">
        <v>2426</v>
      </c>
      <c r="AB20" s="39" t="s">
        <v>2427</v>
      </c>
      <c r="AC20" s="39" t="s">
        <v>2428</v>
      </c>
      <c r="AD20" s="39" t="s">
        <v>2429</v>
      </c>
      <c r="AE20" s="39" t="s">
        <v>2430</v>
      </c>
      <c r="AF20" s="39" t="s">
        <v>2431</v>
      </c>
      <c r="AG20" s="39" t="s">
        <v>2432</v>
      </c>
      <c r="AH20" s="39" t="s">
        <v>2433</v>
      </c>
      <c r="AI20" s="39" t="s">
        <v>2434</v>
      </c>
      <c r="AJ20" s="39" t="s">
        <v>2435</v>
      </c>
      <c r="AK20" s="39" t="s">
        <v>2436</v>
      </c>
    </row>
    <row r="21" spans="1:37" x14ac:dyDescent="0.2">
      <c r="A21" s="51" t="s">
        <v>185</v>
      </c>
      <c r="B21" s="39" t="s">
        <v>182</v>
      </c>
      <c r="C21" s="39" t="s">
        <v>371</v>
      </c>
      <c r="D21" s="39" t="s">
        <v>272</v>
      </c>
      <c r="E21" s="39" t="s">
        <v>275</v>
      </c>
      <c r="F21" s="39" t="s">
        <v>924</v>
      </c>
      <c r="G21" s="39" t="s">
        <v>925</v>
      </c>
      <c r="H21" s="39" t="s">
        <v>2437</v>
      </c>
      <c r="I21" s="39" t="s">
        <v>2438</v>
      </c>
      <c r="J21" s="39" t="s">
        <v>2439</v>
      </c>
      <c r="K21" s="39" t="s">
        <v>2440</v>
      </c>
      <c r="L21" s="39" t="s">
        <v>2441</v>
      </c>
      <c r="M21" s="39" t="s">
        <v>2442</v>
      </c>
      <c r="N21" s="39" t="s">
        <v>2443</v>
      </c>
      <c r="O21" s="39" t="s">
        <v>2444</v>
      </c>
      <c r="P21" s="39" t="s">
        <v>2445</v>
      </c>
      <c r="Q21" s="39" t="s">
        <v>2446</v>
      </c>
      <c r="R21" s="39" t="s">
        <v>2447</v>
      </c>
      <c r="S21" s="39" t="s">
        <v>2448</v>
      </c>
      <c r="T21" s="39" t="s">
        <v>2449</v>
      </c>
      <c r="U21" s="39" t="s">
        <v>2450</v>
      </c>
      <c r="V21" s="39" t="s">
        <v>2451</v>
      </c>
      <c r="W21" s="39" t="s">
        <v>2452</v>
      </c>
      <c r="X21" s="39" t="s">
        <v>2453</v>
      </c>
      <c r="Y21" s="39" t="s">
        <v>2454</v>
      </c>
      <c r="Z21" s="39" t="s">
        <v>2455</v>
      </c>
      <c r="AA21" s="39" t="s">
        <v>2456</v>
      </c>
      <c r="AB21" s="39" t="s">
        <v>2457</v>
      </c>
      <c r="AC21" s="39" t="s">
        <v>2458</v>
      </c>
      <c r="AD21" s="39" t="s">
        <v>2459</v>
      </c>
      <c r="AE21" s="39" t="s">
        <v>2460</v>
      </c>
      <c r="AF21" s="39" t="s">
        <v>2461</v>
      </c>
      <c r="AG21" s="39" t="s">
        <v>2462</v>
      </c>
      <c r="AH21" s="39" t="s">
        <v>2463</v>
      </c>
      <c r="AI21" s="39" t="s">
        <v>2464</v>
      </c>
      <c r="AJ21" s="39" t="s">
        <v>2465</v>
      </c>
      <c r="AK21" s="39" t="s">
        <v>2466</v>
      </c>
    </row>
    <row r="22" spans="1:37" x14ac:dyDescent="0.2">
      <c r="A22" s="51" t="s">
        <v>276</v>
      </c>
      <c r="B22" s="39" t="s">
        <v>182</v>
      </c>
      <c r="C22" s="39" t="s">
        <v>371</v>
      </c>
      <c r="D22" s="39" t="s">
        <v>272</v>
      </c>
      <c r="E22" s="39" t="s">
        <v>275</v>
      </c>
      <c r="F22" s="39" t="s">
        <v>986</v>
      </c>
      <c r="G22" s="39" t="s">
        <v>892</v>
      </c>
      <c r="H22" s="39" t="s">
        <v>2467</v>
      </c>
      <c r="I22" s="39" t="s">
        <v>2468</v>
      </c>
      <c r="J22" s="39" t="s">
        <v>2469</v>
      </c>
      <c r="K22" s="39" t="s">
        <v>2470</v>
      </c>
      <c r="L22" s="39" t="s">
        <v>2471</v>
      </c>
      <c r="M22" s="39" t="s">
        <v>2472</v>
      </c>
      <c r="N22" s="39" t="s">
        <v>2473</v>
      </c>
      <c r="O22" s="39" t="s">
        <v>2474</v>
      </c>
      <c r="P22" s="39" t="s">
        <v>2475</v>
      </c>
      <c r="Q22" s="39" t="s">
        <v>2476</v>
      </c>
      <c r="R22" s="39" t="s">
        <v>2477</v>
      </c>
      <c r="S22" s="39" t="s">
        <v>2478</v>
      </c>
      <c r="T22" s="39" t="s">
        <v>2479</v>
      </c>
      <c r="U22" s="39" t="s">
        <v>2480</v>
      </c>
      <c r="V22" s="39" t="s">
        <v>2481</v>
      </c>
      <c r="W22" s="39" t="s">
        <v>2482</v>
      </c>
      <c r="X22" s="39" t="s">
        <v>2483</v>
      </c>
      <c r="Y22" s="39" t="s">
        <v>2484</v>
      </c>
      <c r="Z22" s="39" t="s">
        <v>2485</v>
      </c>
      <c r="AA22" s="39" t="s">
        <v>2486</v>
      </c>
      <c r="AB22" s="39" t="s">
        <v>2487</v>
      </c>
      <c r="AC22" s="39" t="s">
        <v>2488</v>
      </c>
      <c r="AD22" s="39" t="s">
        <v>2489</v>
      </c>
      <c r="AE22" s="39" t="s">
        <v>2490</v>
      </c>
      <c r="AF22" s="39" t="s">
        <v>2491</v>
      </c>
      <c r="AG22" s="39" t="s">
        <v>2492</v>
      </c>
      <c r="AH22" s="39" t="s">
        <v>2493</v>
      </c>
      <c r="AI22" s="39" t="s">
        <v>2494</v>
      </c>
      <c r="AJ22" s="39" t="s">
        <v>2495</v>
      </c>
      <c r="AK22" s="39" t="s">
        <v>2496</v>
      </c>
    </row>
    <row r="23" spans="1:37" x14ac:dyDescent="0.2">
      <c r="A23" s="51" t="s">
        <v>277</v>
      </c>
      <c r="B23" s="39" t="s">
        <v>182</v>
      </c>
      <c r="C23" s="39" t="s">
        <v>371</v>
      </c>
      <c r="D23" s="39" t="s">
        <v>272</v>
      </c>
      <c r="E23" s="39" t="s">
        <v>275</v>
      </c>
      <c r="F23" s="39" t="s">
        <v>924</v>
      </c>
      <c r="G23" s="39" t="s">
        <v>925</v>
      </c>
      <c r="H23" s="39" t="s">
        <v>2497</v>
      </c>
      <c r="I23" s="39" t="s">
        <v>2498</v>
      </c>
      <c r="J23" s="39" t="s">
        <v>2499</v>
      </c>
      <c r="K23" s="39" t="s">
        <v>2500</v>
      </c>
      <c r="L23" s="39" t="s">
        <v>2501</v>
      </c>
      <c r="M23" s="39" t="s">
        <v>2502</v>
      </c>
      <c r="N23" s="39" t="s">
        <v>2503</v>
      </c>
      <c r="O23" s="39" t="s">
        <v>2504</v>
      </c>
      <c r="P23" s="39" t="s">
        <v>2505</v>
      </c>
      <c r="Q23" s="39" t="s">
        <v>2506</v>
      </c>
      <c r="R23" s="39" t="s">
        <v>2507</v>
      </c>
      <c r="S23" s="39" t="s">
        <v>2508</v>
      </c>
      <c r="T23" s="39" t="s">
        <v>2509</v>
      </c>
      <c r="U23" s="39" t="s">
        <v>2510</v>
      </c>
      <c r="V23" s="39" t="s">
        <v>2511</v>
      </c>
      <c r="W23" s="39" t="s">
        <v>2512</v>
      </c>
      <c r="X23" s="39" t="s">
        <v>2513</v>
      </c>
      <c r="Y23" s="39" t="s">
        <v>2514</v>
      </c>
      <c r="Z23" s="39" t="s">
        <v>2515</v>
      </c>
      <c r="AA23" s="39" t="s">
        <v>2516</v>
      </c>
      <c r="AB23" s="39" t="s">
        <v>2517</v>
      </c>
      <c r="AC23" s="39" t="s">
        <v>2518</v>
      </c>
      <c r="AD23" s="39" t="s">
        <v>2519</v>
      </c>
      <c r="AE23" s="39" t="s">
        <v>2520</v>
      </c>
      <c r="AF23" s="39" t="s">
        <v>2521</v>
      </c>
      <c r="AG23" s="39" t="s">
        <v>2522</v>
      </c>
      <c r="AH23" s="39" t="s">
        <v>2523</v>
      </c>
      <c r="AI23" s="39" t="s">
        <v>2524</v>
      </c>
      <c r="AJ23" s="39" t="s">
        <v>2525</v>
      </c>
      <c r="AK23" s="39" t="s">
        <v>2526</v>
      </c>
    </row>
    <row r="24" spans="1:37" x14ac:dyDescent="0.2">
      <c r="A24" s="51" t="s">
        <v>203</v>
      </c>
      <c r="B24" s="39" t="s">
        <v>182</v>
      </c>
      <c r="C24" s="39" t="s">
        <v>371</v>
      </c>
      <c r="D24" s="39" t="s">
        <v>272</v>
      </c>
      <c r="E24" s="39" t="s">
        <v>275</v>
      </c>
      <c r="F24" s="39" t="s">
        <v>986</v>
      </c>
      <c r="G24" s="39" t="s">
        <v>924</v>
      </c>
      <c r="H24" s="39" t="s">
        <v>2527</v>
      </c>
      <c r="I24" s="39" t="s">
        <v>2528</v>
      </c>
      <c r="J24" s="39" t="s">
        <v>2529</v>
      </c>
      <c r="K24" s="39" t="s">
        <v>2530</v>
      </c>
      <c r="L24" s="39" t="s">
        <v>2531</v>
      </c>
      <c r="M24" s="39" t="s">
        <v>2532</v>
      </c>
      <c r="N24" s="39" t="s">
        <v>2533</v>
      </c>
      <c r="O24" s="39" t="s">
        <v>2534</v>
      </c>
      <c r="P24" s="39" t="s">
        <v>2535</v>
      </c>
      <c r="Q24" s="39" t="s">
        <v>2536</v>
      </c>
      <c r="R24" s="39" t="s">
        <v>2537</v>
      </c>
      <c r="S24" s="39" t="s">
        <v>2538</v>
      </c>
      <c r="T24" s="39" t="s">
        <v>2539</v>
      </c>
      <c r="U24" s="39" t="s">
        <v>2540</v>
      </c>
      <c r="V24" s="39" t="s">
        <v>2541</v>
      </c>
      <c r="W24" s="39" t="s">
        <v>2542</v>
      </c>
      <c r="X24" s="39" t="s">
        <v>2543</v>
      </c>
      <c r="Y24" s="39" t="s">
        <v>2544</v>
      </c>
      <c r="Z24" s="39" t="s">
        <v>2545</v>
      </c>
      <c r="AA24" s="39" t="s">
        <v>2546</v>
      </c>
      <c r="AB24" s="39" t="s">
        <v>2547</v>
      </c>
      <c r="AC24" s="39" t="s">
        <v>2548</v>
      </c>
      <c r="AD24" s="39" t="s">
        <v>2549</v>
      </c>
      <c r="AE24" s="39" t="s">
        <v>2550</v>
      </c>
      <c r="AF24" s="39" t="s">
        <v>2551</v>
      </c>
      <c r="AG24" s="39" t="s">
        <v>2552</v>
      </c>
      <c r="AH24" s="39" t="s">
        <v>2553</v>
      </c>
      <c r="AI24" s="39" t="s">
        <v>2554</v>
      </c>
      <c r="AJ24" s="39" t="s">
        <v>2555</v>
      </c>
      <c r="AK24" s="39" t="s">
        <v>2556</v>
      </c>
    </row>
    <row r="25" spans="1:37" x14ac:dyDescent="0.2">
      <c r="A25" s="51" t="s">
        <v>278</v>
      </c>
      <c r="B25" s="39" t="s">
        <v>182</v>
      </c>
      <c r="C25" s="39" t="s">
        <v>371</v>
      </c>
      <c r="D25" s="39" t="s">
        <v>272</v>
      </c>
      <c r="E25" s="39" t="s">
        <v>275</v>
      </c>
      <c r="F25" s="39" t="s">
        <v>986</v>
      </c>
      <c r="G25" s="39" t="s">
        <v>925</v>
      </c>
      <c r="H25" s="39" t="s">
        <v>2557</v>
      </c>
      <c r="I25" s="39" t="s">
        <v>2558</v>
      </c>
      <c r="J25" s="39" t="s">
        <v>2559</v>
      </c>
      <c r="K25" s="39" t="s">
        <v>2560</v>
      </c>
      <c r="L25" s="39" t="s">
        <v>2561</v>
      </c>
      <c r="M25" s="39" t="s">
        <v>2562</v>
      </c>
      <c r="N25" s="39" t="s">
        <v>2563</v>
      </c>
      <c r="O25" s="39" t="s">
        <v>2564</v>
      </c>
      <c r="P25" s="39" t="s">
        <v>2565</v>
      </c>
      <c r="Q25" s="39" t="s">
        <v>2566</v>
      </c>
      <c r="R25" s="39" t="s">
        <v>2567</v>
      </c>
      <c r="S25" s="39" t="s">
        <v>2568</v>
      </c>
      <c r="T25" s="39" t="s">
        <v>2569</v>
      </c>
      <c r="U25" s="39" t="s">
        <v>2570</v>
      </c>
      <c r="V25" s="39" t="s">
        <v>2571</v>
      </c>
      <c r="W25" s="39" t="s">
        <v>2572</v>
      </c>
      <c r="X25" s="39" t="s">
        <v>2573</v>
      </c>
      <c r="Y25" s="39" t="s">
        <v>2574</v>
      </c>
      <c r="Z25" s="39" t="s">
        <v>2575</v>
      </c>
      <c r="AA25" s="39" t="s">
        <v>2576</v>
      </c>
      <c r="AB25" s="39" t="s">
        <v>2577</v>
      </c>
      <c r="AC25" s="39" t="s">
        <v>2578</v>
      </c>
      <c r="AD25" s="39" t="s">
        <v>2579</v>
      </c>
      <c r="AE25" s="39" t="s">
        <v>2580</v>
      </c>
      <c r="AF25" s="39" t="s">
        <v>2581</v>
      </c>
      <c r="AG25" s="39" t="s">
        <v>2582</v>
      </c>
      <c r="AH25" s="39" t="s">
        <v>2583</v>
      </c>
      <c r="AI25" s="39" t="s">
        <v>2584</v>
      </c>
      <c r="AJ25" s="39" t="s">
        <v>2585</v>
      </c>
      <c r="AK25" s="39" t="s">
        <v>2586</v>
      </c>
    </row>
    <row r="26" spans="1:37" x14ac:dyDescent="0.2">
      <c r="A26" s="51" t="s">
        <v>279</v>
      </c>
      <c r="B26" s="39" t="s">
        <v>208</v>
      </c>
      <c r="C26" s="39" t="s">
        <v>371</v>
      </c>
      <c r="D26" s="39" t="s">
        <v>272</v>
      </c>
      <c r="E26" s="39" t="s">
        <v>273</v>
      </c>
      <c r="F26" s="39" t="s">
        <v>892</v>
      </c>
      <c r="G26" s="39" t="s">
        <v>893</v>
      </c>
      <c r="H26" s="39" t="s">
        <v>2587</v>
      </c>
      <c r="I26" s="39" t="s">
        <v>2588</v>
      </c>
      <c r="J26" s="39" t="s">
        <v>2589</v>
      </c>
      <c r="K26" s="39" t="s">
        <v>2590</v>
      </c>
      <c r="L26" s="39" t="s">
        <v>2591</v>
      </c>
      <c r="M26" s="39" t="s">
        <v>2592</v>
      </c>
      <c r="N26" s="39" t="s">
        <v>2593</v>
      </c>
      <c r="O26" s="39" t="s">
        <v>2594</v>
      </c>
      <c r="P26" s="39" t="s">
        <v>2595</v>
      </c>
      <c r="Q26" s="39" t="s">
        <v>2596</v>
      </c>
      <c r="R26" s="39" t="s">
        <v>2597</v>
      </c>
      <c r="S26" s="39" t="s">
        <v>2598</v>
      </c>
      <c r="T26" s="39" t="s">
        <v>2599</v>
      </c>
      <c r="U26" s="39" t="s">
        <v>2600</v>
      </c>
      <c r="V26" s="39" t="s">
        <v>2601</v>
      </c>
      <c r="W26" s="39" t="s">
        <v>2602</v>
      </c>
      <c r="X26" s="39" t="s">
        <v>2603</v>
      </c>
      <c r="Y26" s="39" t="s">
        <v>2604</v>
      </c>
      <c r="Z26" s="39" t="s">
        <v>2605</v>
      </c>
      <c r="AA26" s="39" t="s">
        <v>2606</v>
      </c>
      <c r="AB26" s="39" t="s">
        <v>2607</v>
      </c>
      <c r="AC26" s="39" t="s">
        <v>2608</v>
      </c>
      <c r="AD26" s="39" t="s">
        <v>2609</v>
      </c>
      <c r="AE26" s="39" t="s">
        <v>2610</v>
      </c>
      <c r="AF26" s="39" t="s">
        <v>2611</v>
      </c>
      <c r="AG26" s="39" t="s">
        <v>2612</v>
      </c>
      <c r="AH26" s="39" t="s">
        <v>2613</v>
      </c>
      <c r="AI26" s="39" t="s">
        <v>2614</v>
      </c>
      <c r="AJ26" s="39" t="s">
        <v>2615</v>
      </c>
      <c r="AK26" s="39" t="s">
        <v>2616</v>
      </c>
    </row>
    <row r="27" spans="1:37" x14ac:dyDescent="0.2">
      <c r="A27" s="51" t="s">
        <v>219</v>
      </c>
      <c r="B27" s="39" t="s">
        <v>208</v>
      </c>
      <c r="C27" s="39" t="s">
        <v>371</v>
      </c>
      <c r="D27" s="39" t="s">
        <v>272</v>
      </c>
      <c r="E27" s="39" t="s">
        <v>273</v>
      </c>
      <c r="F27" s="39" t="s">
        <v>892</v>
      </c>
      <c r="G27" s="39" t="s">
        <v>893</v>
      </c>
      <c r="H27" s="39" t="s">
        <v>2617</v>
      </c>
      <c r="I27" s="39" t="s">
        <v>2618</v>
      </c>
      <c r="J27" s="39" t="s">
        <v>2619</v>
      </c>
      <c r="K27" s="39" t="s">
        <v>2620</v>
      </c>
      <c r="L27" s="39" t="s">
        <v>2621</v>
      </c>
      <c r="M27" s="39" t="s">
        <v>2622</v>
      </c>
      <c r="N27" s="39" t="s">
        <v>2623</v>
      </c>
      <c r="O27" s="39" t="s">
        <v>2624</v>
      </c>
      <c r="P27" s="39" t="s">
        <v>2625</v>
      </c>
      <c r="Q27" s="39" t="s">
        <v>2626</v>
      </c>
      <c r="R27" s="39" t="s">
        <v>2627</v>
      </c>
      <c r="S27" s="39" t="s">
        <v>2628</v>
      </c>
      <c r="T27" s="39" t="s">
        <v>2629</v>
      </c>
      <c r="U27" s="39" t="s">
        <v>2630</v>
      </c>
      <c r="V27" s="39" t="s">
        <v>2631</v>
      </c>
      <c r="W27" s="39" t="s">
        <v>2632</v>
      </c>
      <c r="X27" s="39" t="s">
        <v>2633</v>
      </c>
      <c r="Y27" s="39" t="s">
        <v>2634</v>
      </c>
      <c r="Z27" s="39" t="s">
        <v>2635</v>
      </c>
      <c r="AA27" s="39" t="s">
        <v>2636</v>
      </c>
      <c r="AB27" s="39" t="s">
        <v>2637</v>
      </c>
      <c r="AC27" s="39" t="s">
        <v>2638</v>
      </c>
      <c r="AD27" s="39" t="s">
        <v>2639</v>
      </c>
      <c r="AE27" s="39" t="s">
        <v>2640</v>
      </c>
      <c r="AF27" s="39" t="s">
        <v>2641</v>
      </c>
      <c r="AG27" s="39" t="s">
        <v>2642</v>
      </c>
      <c r="AH27" s="39" t="s">
        <v>2643</v>
      </c>
      <c r="AI27" s="39" t="s">
        <v>2644</v>
      </c>
      <c r="AJ27" s="39" t="s">
        <v>2645</v>
      </c>
      <c r="AK27" s="39" t="s">
        <v>2646</v>
      </c>
    </row>
    <row r="28" spans="1:37" x14ac:dyDescent="0.2">
      <c r="A28" s="51" t="s">
        <v>280</v>
      </c>
      <c r="B28" s="39" t="s">
        <v>208</v>
      </c>
      <c r="C28" s="39" t="s">
        <v>371</v>
      </c>
      <c r="D28" s="39" t="s">
        <v>272</v>
      </c>
      <c r="E28" s="39" t="s">
        <v>273</v>
      </c>
      <c r="F28" s="39" t="s">
        <v>892</v>
      </c>
      <c r="G28" s="39" t="s">
        <v>893</v>
      </c>
      <c r="H28" s="39" t="s">
        <v>2647</v>
      </c>
      <c r="I28" s="39" t="s">
        <v>2648</v>
      </c>
      <c r="J28" s="39" t="s">
        <v>2649</v>
      </c>
      <c r="K28" s="39" t="s">
        <v>2650</v>
      </c>
      <c r="L28" s="39" t="s">
        <v>2651</v>
      </c>
      <c r="M28" s="39" t="s">
        <v>2652</v>
      </c>
      <c r="N28" s="39" t="s">
        <v>2653</v>
      </c>
      <c r="O28" s="39" t="s">
        <v>2654</v>
      </c>
      <c r="P28" s="39" t="s">
        <v>2655</v>
      </c>
      <c r="Q28" s="39" t="s">
        <v>2656</v>
      </c>
      <c r="R28" s="39" t="s">
        <v>2657</v>
      </c>
      <c r="S28" s="39" t="s">
        <v>2658</v>
      </c>
      <c r="T28" s="39" t="s">
        <v>2659</v>
      </c>
      <c r="U28" s="39" t="s">
        <v>2660</v>
      </c>
      <c r="V28" s="39" t="s">
        <v>2661</v>
      </c>
      <c r="W28" s="39" t="s">
        <v>2662</v>
      </c>
      <c r="X28" s="39" t="s">
        <v>2663</v>
      </c>
      <c r="Y28" s="39" t="s">
        <v>2664</v>
      </c>
      <c r="Z28" s="39" t="s">
        <v>2665</v>
      </c>
      <c r="AA28" s="39" t="s">
        <v>2666</v>
      </c>
      <c r="AB28" s="39" t="s">
        <v>2667</v>
      </c>
      <c r="AC28" s="39" t="s">
        <v>2668</v>
      </c>
      <c r="AD28" s="39" t="s">
        <v>2669</v>
      </c>
      <c r="AE28" s="39" t="s">
        <v>2670</v>
      </c>
      <c r="AF28" s="39" t="s">
        <v>2671</v>
      </c>
      <c r="AG28" s="39" t="s">
        <v>2672</v>
      </c>
      <c r="AH28" s="39" t="s">
        <v>2673</v>
      </c>
      <c r="AI28" s="39" t="s">
        <v>2674</v>
      </c>
      <c r="AJ28" s="39" t="s">
        <v>2675</v>
      </c>
      <c r="AK28" s="39" t="s">
        <v>2676</v>
      </c>
    </row>
    <row r="29" spans="1:37" x14ac:dyDescent="0.2">
      <c r="A29" s="51" t="s">
        <v>230</v>
      </c>
      <c r="B29" s="39" t="s">
        <v>229</v>
      </c>
      <c r="C29" s="39" t="s">
        <v>370</v>
      </c>
      <c r="D29" s="39" t="s">
        <v>272</v>
      </c>
      <c r="E29" s="39" t="s">
        <v>273</v>
      </c>
      <c r="F29" s="39" t="s">
        <v>892</v>
      </c>
      <c r="G29" s="39" t="s">
        <v>893</v>
      </c>
      <c r="H29" s="39" t="s">
        <v>2677</v>
      </c>
      <c r="I29" s="39" t="s">
        <v>2678</v>
      </c>
      <c r="J29" s="39" t="s">
        <v>2679</v>
      </c>
      <c r="K29" s="39" t="s">
        <v>2680</v>
      </c>
      <c r="L29" s="39" t="s">
        <v>2681</v>
      </c>
      <c r="M29" s="39" t="s">
        <v>2682</v>
      </c>
      <c r="N29" s="39" t="s">
        <v>2683</v>
      </c>
      <c r="O29" s="39" t="s">
        <v>2684</v>
      </c>
      <c r="P29" s="39" t="s">
        <v>2685</v>
      </c>
      <c r="Q29" s="39" t="s">
        <v>2686</v>
      </c>
      <c r="R29" s="39" t="s">
        <v>2687</v>
      </c>
      <c r="S29" s="39" t="s">
        <v>2688</v>
      </c>
      <c r="T29" s="39" t="s">
        <v>2689</v>
      </c>
      <c r="U29" s="39" t="s">
        <v>2690</v>
      </c>
      <c r="V29" s="39" t="s">
        <v>2691</v>
      </c>
      <c r="W29" s="39" t="s">
        <v>2692</v>
      </c>
      <c r="X29" s="39" t="s">
        <v>2693</v>
      </c>
      <c r="Y29" s="39" t="s">
        <v>2694</v>
      </c>
      <c r="Z29" s="39" t="s">
        <v>2695</v>
      </c>
      <c r="AA29" s="39" t="s">
        <v>2696</v>
      </c>
      <c r="AB29" s="39" t="s">
        <v>2697</v>
      </c>
      <c r="AC29" s="39" t="s">
        <v>2698</v>
      </c>
      <c r="AD29" s="39" t="s">
        <v>2699</v>
      </c>
      <c r="AE29" s="39" t="s">
        <v>2700</v>
      </c>
      <c r="AF29" s="39" t="s">
        <v>2701</v>
      </c>
      <c r="AG29" s="39" t="s">
        <v>2702</v>
      </c>
      <c r="AH29" s="39" t="s">
        <v>2703</v>
      </c>
      <c r="AI29" s="39" t="s">
        <v>2704</v>
      </c>
      <c r="AJ29" s="39" t="s">
        <v>2705</v>
      </c>
      <c r="AK29" s="39" t="s">
        <v>2706</v>
      </c>
    </row>
    <row r="30" spans="1:37" x14ac:dyDescent="0.2">
      <c r="A30" s="51" t="s">
        <v>234</v>
      </c>
      <c r="B30" s="51" t="s">
        <v>233</v>
      </c>
      <c r="C30" s="39" t="s">
        <v>370</v>
      </c>
      <c r="D30" s="39" t="s">
        <v>272</v>
      </c>
      <c r="E30" s="39" t="s">
        <v>275</v>
      </c>
      <c r="F30" s="39" t="s">
        <v>924</v>
      </c>
      <c r="G30" s="39" t="s">
        <v>925</v>
      </c>
      <c r="H30" s="39" t="s">
        <v>2707</v>
      </c>
      <c r="I30" s="39" t="s">
        <v>2708</v>
      </c>
      <c r="J30" s="39" t="s">
        <v>2709</v>
      </c>
      <c r="K30" s="39" t="s">
        <v>2710</v>
      </c>
      <c r="L30" s="39" t="s">
        <v>2711</v>
      </c>
      <c r="M30" s="39" t="s">
        <v>2712</v>
      </c>
      <c r="N30" s="39" t="s">
        <v>2713</v>
      </c>
      <c r="O30" s="39" t="s">
        <v>2714</v>
      </c>
      <c r="P30" s="39" t="s">
        <v>2715</v>
      </c>
      <c r="Q30" s="39" t="s">
        <v>2716</v>
      </c>
      <c r="R30" s="39" t="s">
        <v>2717</v>
      </c>
      <c r="S30" s="39" t="s">
        <v>2718</v>
      </c>
      <c r="T30" s="39" t="s">
        <v>2719</v>
      </c>
      <c r="U30" s="39" t="s">
        <v>2720</v>
      </c>
      <c r="V30" s="39" t="s">
        <v>2721</v>
      </c>
      <c r="W30" s="39" t="s">
        <v>2722</v>
      </c>
      <c r="X30" s="39" t="s">
        <v>2723</v>
      </c>
      <c r="Y30" s="39" t="s">
        <v>2724</v>
      </c>
      <c r="Z30" s="39" t="s">
        <v>2725</v>
      </c>
      <c r="AA30" s="39" t="s">
        <v>2726</v>
      </c>
      <c r="AB30" s="39" t="s">
        <v>2727</v>
      </c>
      <c r="AC30" s="39" t="s">
        <v>2728</v>
      </c>
      <c r="AD30" s="39" t="s">
        <v>2729</v>
      </c>
      <c r="AE30" s="39" t="s">
        <v>2730</v>
      </c>
      <c r="AF30" s="39" t="s">
        <v>2731</v>
      </c>
      <c r="AG30" s="39" t="s">
        <v>2732</v>
      </c>
      <c r="AH30" s="39" t="s">
        <v>2733</v>
      </c>
      <c r="AI30" s="39" t="s">
        <v>2734</v>
      </c>
      <c r="AJ30" s="39" t="s">
        <v>2735</v>
      </c>
      <c r="AK30" s="39" t="s">
        <v>2736</v>
      </c>
    </row>
    <row r="31" spans="1:37" x14ac:dyDescent="0.2">
      <c r="A31" s="51" t="s">
        <v>281</v>
      </c>
      <c r="B31" s="51" t="s">
        <v>233</v>
      </c>
      <c r="C31" s="39" t="s">
        <v>370</v>
      </c>
      <c r="D31" s="39" t="s">
        <v>272</v>
      </c>
      <c r="E31" s="39" t="s">
        <v>275</v>
      </c>
      <c r="F31" s="39" t="s">
        <v>924</v>
      </c>
      <c r="G31" s="39" t="s">
        <v>925</v>
      </c>
      <c r="H31" s="39" t="s">
        <v>2737</v>
      </c>
      <c r="I31" s="39" t="s">
        <v>2738</v>
      </c>
      <c r="J31" s="39" t="s">
        <v>2739</v>
      </c>
      <c r="K31" s="39" t="s">
        <v>2740</v>
      </c>
      <c r="L31" s="39" t="s">
        <v>2741</v>
      </c>
      <c r="M31" s="39" t="s">
        <v>2742</v>
      </c>
      <c r="N31" s="39" t="s">
        <v>2743</v>
      </c>
      <c r="O31" s="39" t="s">
        <v>2744</v>
      </c>
      <c r="P31" s="39" t="s">
        <v>2745</v>
      </c>
      <c r="Q31" s="39" t="s">
        <v>2746</v>
      </c>
      <c r="R31" s="39" t="s">
        <v>2747</v>
      </c>
      <c r="S31" s="39" t="s">
        <v>2748</v>
      </c>
      <c r="T31" s="39" t="s">
        <v>2749</v>
      </c>
      <c r="U31" s="39" t="s">
        <v>2750</v>
      </c>
      <c r="V31" s="39" t="s">
        <v>2751</v>
      </c>
      <c r="W31" s="39" t="s">
        <v>2752</v>
      </c>
      <c r="X31" s="39" t="s">
        <v>2753</v>
      </c>
      <c r="Y31" s="39" t="s">
        <v>2754</v>
      </c>
      <c r="Z31" s="39" t="s">
        <v>2755</v>
      </c>
      <c r="AA31" s="39" t="s">
        <v>2756</v>
      </c>
      <c r="AB31" s="39" t="s">
        <v>2757</v>
      </c>
      <c r="AC31" s="39" t="s">
        <v>2758</v>
      </c>
      <c r="AD31" s="39" t="s">
        <v>2759</v>
      </c>
      <c r="AE31" s="39" t="s">
        <v>2760</v>
      </c>
      <c r="AF31" s="39" t="s">
        <v>2761</v>
      </c>
      <c r="AG31" s="39" t="s">
        <v>2762</v>
      </c>
      <c r="AH31" s="39" t="s">
        <v>2763</v>
      </c>
      <c r="AI31" s="39" t="s">
        <v>2764</v>
      </c>
      <c r="AJ31" s="39" t="s">
        <v>2765</v>
      </c>
      <c r="AK31" s="39" t="s">
        <v>2766</v>
      </c>
    </row>
    <row r="32" spans="1:37" x14ac:dyDescent="0.2">
      <c r="A32" s="51" t="s">
        <v>242</v>
      </c>
      <c r="B32" s="51" t="s">
        <v>233</v>
      </c>
      <c r="C32" s="39" t="s">
        <v>370</v>
      </c>
      <c r="D32" s="39" t="s">
        <v>272</v>
      </c>
      <c r="E32" s="39" t="s">
        <v>275</v>
      </c>
      <c r="F32" s="39" t="s">
        <v>924</v>
      </c>
      <c r="G32" s="39" t="s">
        <v>925</v>
      </c>
      <c r="H32" s="39" t="s">
        <v>2767</v>
      </c>
      <c r="I32" s="39" t="s">
        <v>2768</v>
      </c>
      <c r="J32" s="39" t="s">
        <v>2769</v>
      </c>
      <c r="K32" s="39" t="s">
        <v>2770</v>
      </c>
      <c r="L32" s="39" t="s">
        <v>2771</v>
      </c>
      <c r="M32" s="39" t="s">
        <v>2772</v>
      </c>
      <c r="N32" s="39" t="s">
        <v>2773</v>
      </c>
      <c r="O32" s="39" t="s">
        <v>2774</v>
      </c>
      <c r="P32" s="39" t="s">
        <v>2775</v>
      </c>
      <c r="Q32" s="39" t="s">
        <v>2776</v>
      </c>
      <c r="R32" s="39" t="s">
        <v>2777</v>
      </c>
      <c r="S32" s="39" t="s">
        <v>2778</v>
      </c>
      <c r="T32" s="39" t="s">
        <v>2779</v>
      </c>
      <c r="U32" s="39" t="s">
        <v>2780</v>
      </c>
      <c r="V32" s="39" t="s">
        <v>2781</v>
      </c>
      <c r="W32" s="39" t="s">
        <v>2782</v>
      </c>
      <c r="X32" s="39" t="s">
        <v>2783</v>
      </c>
      <c r="Y32" s="39" t="s">
        <v>2784</v>
      </c>
      <c r="Z32" s="39" t="s">
        <v>2785</v>
      </c>
      <c r="AA32" s="39" t="s">
        <v>2786</v>
      </c>
      <c r="AB32" s="39" t="s">
        <v>2787</v>
      </c>
      <c r="AC32" s="39" t="s">
        <v>2788</v>
      </c>
      <c r="AD32" s="39" t="s">
        <v>2789</v>
      </c>
      <c r="AE32" s="39" t="s">
        <v>2790</v>
      </c>
      <c r="AF32" s="39" t="s">
        <v>2791</v>
      </c>
      <c r="AG32" s="39" t="s">
        <v>2792</v>
      </c>
      <c r="AH32" s="39" t="s">
        <v>2793</v>
      </c>
      <c r="AI32" s="39" t="s">
        <v>2794</v>
      </c>
      <c r="AJ32" s="39" t="s">
        <v>2795</v>
      </c>
      <c r="AK32" s="39" t="s">
        <v>2796</v>
      </c>
    </row>
    <row r="33" spans="1:37" x14ac:dyDescent="0.2">
      <c r="A33" s="51" t="s">
        <v>245</v>
      </c>
      <c r="B33" s="51" t="s">
        <v>233</v>
      </c>
      <c r="C33" s="39" t="s">
        <v>370</v>
      </c>
      <c r="D33" s="39" t="s">
        <v>272</v>
      </c>
      <c r="E33" s="39" t="s">
        <v>273</v>
      </c>
      <c r="F33" s="39" t="s">
        <v>892</v>
      </c>
      <c r="G33" s="39" t="s">
        <v>893</v>
      </c>
      <c r="H33" s="39" t="s">
        <v>2797</v>
      </c>
      <c r="I33" s="39" t="s">
        <v>2798</v>
      </c>
      <c r="J33" s="39" t="s">
        <v>2799</v>
      </c>
      <c r="K33" s="39" t="s">
        <v>2800</v>
      </c>
      <c r="L33" s="39" t="s">
        <v>2801</v>
      </c>
      <c r="M33" s="39" t="s">
        <v>2802</v>
      </c>
      <c r="N33" s="39" t="s">
        <v>2803</v>
      </c>
      <c r="O33" s="39" t="s">
        <v>2804</v>
      </c>
      <c r="P33" s="39" t="s">
        <v>2805</v>
      </c>
      <c r="Q33" s="39" t="s">
        <v>2806</v>
      </c>
      <c r="R33" s="39" t="s">
        <v>2807</v>
      </c>
      <c r="S33" s="39" t="s">
        <v>2808</v>
      </c>
      <c r="T33" s="39" t="s">
        <v>2809</v>
      </c>
      <c r="U33" s="39" t="s">
        <v>2810</v>
      </c>
      <c r="V33" s="39" t="s">
        <v>2811</v>
      </c>
      <c r="W33" s="39" t="s">
        <v>2812</v>
      </c>
      <c r="X33" s="39" t="s">
        <v>2813</v>
      </c>
      <c r="Y33" s="39" t="s">
        <v>2814</v>
      </c>
      <c r="Z33" s="39" t="s">
        <v>2815</v>
      </c>
      <c r="AA33" s="39" t="s">
        <v>2816</v>
      </c>
      <c r="AB33" s="39" t="s">
        <v>2817</v>
      </c>
      <c r="AC33" s="39" t="s">
        <v>2818</v>
      </c>
      <c r="AD33" s="39" t="s">
        <v>2819</v>
      </c>
      <c r="AE33" s="39" t="s">
        <v>2820</v>
      </c>
      <c r="AF33" s="39" t="s">
        <v>2821</v>
      </c>
      <c r="AG33" s="39" t="s">
        <v>2822</v>
      </c>
      <c r="AH33" s="39" t="s">
        <v>2823</v>
      </c>
      <c r="AI33" s="39" t="s">
        <v>2824</v>
      </c>
      <c r="AJ33" s="39" t="s">
        <v>2825</v>
      </c>
      <c r="AK33" s="39" t="s">
        <v>2826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Ichthyosaurian_specimens_traits</vt:lpstr>
      <vt:lpstr>Ichthyosaurian_traits</vt:lpstr>
      <vt:lpstr>Ichthyosaurian_size</vt:lpstr>
      <vt:lpstr>brachial_crural_index</vt:lpstr>
      <vt:lpstr>Ichthyosaurian_dorsal_centra</vt:lpstr>
      <vt:lpstr>Phylogenetic_taxa_ages</vt:lpstr>
      <vt:lpstr>Craniodental_PCoA_scores</vt:lpstr>
      <vt:lpstr>Postcranial_PCoA_scores</vt:lpstr>
      <vt:lpstr>Whole_body_PCoA_scores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Laboury Antoine</dc:creator>
  <cp:lastModifiedBy>Laboury Antoine</cp:lastModifiedBy>
  <dcterms:created xsi:type="dcterms:W3CDTF">2024-01-16T16:05:59Z</dcterms:created>
  <dcterms:modified xsi:type="dcterms:W3CDTF">2024-09-12T11:46:49Z</dcterms:modified>
</cp:coreProperties>
</file>