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ntoinelaboury/EDDy Lab Dropbox/Antoine Laboury/ITEM project/Paper2 Ichthy and Eosauropt disparity on both side of the TJ limit/Infos_supp/Eosauropterygians/"/>
    </mc:Choice>
  </mc:AlternateContent>
  <xr:revisionPtr revIDLastSave="0" documentId="13_ncr:1_{F9900095-1112-804B-A45C-5DB9C6AFEBEE}" xr6:coauthVersionLast="47" xr6:coauthVersionMax="47" xr10:uidLastSave="{00000000-0000-0000-0000-000000000000}"/>
  <bookViews>
    <workbookView xWindow="0" yWindow="500" windowWidth="28800" windowHeight="15940" xr2:uid="{FC890A3A-E302-984C-9756-D11CFE55EAC0}"/>
  </bookViews>
  <sheets>
    <sheet name="Eosauropt_specimen_traits" sheetId="1" r:id="rId1"/>
    <sheet name="Eosauropterygian_traits" sheetId="2" r:id="rId2"/>
    <sheet name="Eosauropterygian_sizes" sheetId="3" r:id="rId3"/>
    <sheet name="brachial_crural_index" sheetId="4" r:id="rId4"/>
    <sheet name="Eosauropt_dorsal_centra" sheetId="6" r:id="rId5"/>
    <sheet name="Taxa_ages_Hu_et_al_2024" sheetId="10" r:id="rId6"/>
    <sheet name="Taxa_ages_Xu_et_al_2022" sheetId="5" r:id="rId7"/>
    <sheet name="Craniodental_PCoA_scores" sheetId="7" r:id="rId8"/>
    <sheet name="Postcranial_PCoA_scores" sheetId="8" r:id="rId9"/>
    <sheet name="Whole_body_PCoA_scores" sheetId="9" r:id="rId10"/>
  </sheets>
  <externalReferences>
    <externalReference r:id="rId11"/>
    <externalReference r:id="rId1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9" i="3" l="1"/>
  <c r="C39" i="3"/>
  <c r="V39" i="2"/>
  <c r="U39" i="2"/>
  <c r="T39" i="2"/>
  <c r="S39" i="2"/>
  <c r="R39" i="2"/>
  <c r="Q39" i="2"/>
  <c r="P39" i="2"/>
  <c r="K39" i="2"/>
  <c r="CL183" i="1"/>
  <c r="CK183" i="1"/>
  <c r="CJ183" i="1"/>
  <c r="CI183" i="1"/>
  <c r="CH183" i="1"/>
  <c r="CG183" i="1"/>
  <c r="CF183" i="1"/>
  <c r="CE183" i="1"/>
  <c r="CD183" i="1"/>
  <c r="CC183" i="1"/>
  <c r="CB183" i="1"/>
  <c r="CA183" i="1"/>
  <c r="BZ183" i="1"/>
  <c r="BT183" i="1"/>
  <c r="BQ183" i="1"/>
  <c r="BP183" i="1"/>
  <c r="BO183" i="1"/>
  <c r="BN183" i="1"/>
  <c r="BM183" i="1"/>
  <c r="BL183" i="1"/>
  <c r="BK183" i="1"/>
  <c r="BJ183" i="1"/>
  <c r="BI183" i="1"/>
  <c r="BH183" i="1"/>
  <c r="BF183" i="1"/>
  <c r="BE183" i="1"/>
  <c r="BD183" i="1"/>
  <c r="BC183" i="1"/>
  <c r="CL182" i="1"/>
  <c r="CK182" i="1"/>
  <c r="CJ182" i="1"/>
  <c r="CI182" i="1"/>
  <c r="CH182" i="1"/>
  <c r="CG182" i="1"/>
  <c r="CF182" i="1"/>
  <c r="CE182" i="1"/>
  <c r="CD182" i="1"/>
  <c r="CC182" i="1"/>
  <c r="CB182" i="1"/>
  <c r="CA182" i="1"/>
  <c r="BZ182" i="1"/>
  <c r="BT182" i="1"/>
  <c r="BQ182" i="1"/>
  <c r="BP182" i="1"/>
  <c r="BO182" i="1"/>
  <c r="BN182" i="1"/>
  <c r="BM182" i="1"/>
  <c r="BL182" i="1"/>
  <c r="BK182" i="1"/>
  <c r="BJ182" i="1"/>
  <c r="BI182" i="1"/>
  <c r="BH182" i="1"/>
  <c r="BG182" i="1"/>
  <c r="BF182" i="1"/>
  <c r="BE182" i="1"/>
  <c r="BD182" i="1"/>
  <c r="BC182" i="1"/>
  <c r="CL181" i="1" l="1"/>
  <c r="CK181" i="1"/>
  <c r="CJ181" i="1"/>
  <c r="CI181" i="1"/>
  <c r="CH181" i="1"/>
  <c r="CG181" i="1"/>
  <c r="CF181" i="1"/>
  <c r="CE181" i="1"/>
  <c r="CD181" i="1"/>
  <c r="CC181" i="1"/>
  <c r="CB181" i="1"/>
  <c r="CA181" i="1"/>
  <c r="BZ181" i="1"/>
  <c r="BT181" i="1"/>
  <c r="BQ181" i="1"/>
  <c r="BP181" i="1"/>
  <c r="BO181" i="1"/>
  <c r="BN181" i="1"/>
  <c r="BM181" i="1"/>
  <c r="BL181" i="1"/>
  <c r="BK181" i="1"/>
  <c r="BJ181" i="1"/>
  <c r="BI181" i="1"/>
  <c r="BH181" i="1"/>
  <c r="BG181" i="1"/>
  <c r="BF181" i="1"/>
  <c r="BE181" i="1"/>
  <c r="BD181" i="1"/>
  <c r="BC181" i="1"/>
  <c r="D38" i="3"/>
  <c r="C38" i="3"/>
  <c r="H40" i="2"/>
  <c r="I40" i="2"/>
  <c r="J40" i="2"/>
  <c r="K40" i="2"/>
  <c r="L40" i="2"/>
  <c r="M40" i="2"/>
  <c r="N40" i="2"/>
  <c r="O40" i="2"/>
  <c r="P40" i="2"/>
  <c r="Q40" i="2"/>
  <c r="R40" i="2"/>
  <c r="S40" i="2"/>
  <c r="T40" i="2"/>
  <c r="U40" i="2"/>
  <c r="V40" i="2"/>
  <c r="W40" i="2"/>
  <c r="X40" i="2"/>
  <c r="Z40" i="2"/>
  <c r="AE40" i="2"/>
  <c r="AF40" i="2"/>
  <c r="AG40" i="2"/>
  <c r="AH40" i="2"/>
  <c r="AI40" i="2"/>
  <c r="AK40" i="2"/>
  <c r="AL40" i="2"/>
  <c r="AM40" i="2"/>
  <c r="AN40" i="2"/>
  <c r="AO40" i="2"/>
  <c r="AP40" i="2"/>
  <c r="H5" i="6"/>
  <c r="CB12" i="1"/>
  <c r="G55" i="4" l="1"/>
  <c r="H10" i="6" l="1"/>
  <c r="H2" i="6"/>
  <c r="CJ177" i="1"/>
  <c r="H3" i="6"/>
  <c r="H4" i="6"/>
  <c r="H6" i="6"/>
  <c r="H8" i="6"/>
  <c r="H9" i="6"/>
  <c r="H11" i="6"/>
  <c r="H12" i="6"/>
  <c r="H13" i="6"/>
  <c r="H14" i="6"/>
  <c r="H15" i="6"/>
  <c r="H16" i="6"/>
  <c r="H17" i="6"/>
  <c r="H18" i="6"/>
  <c r="H19" i="6"/>
  <c r="H20" i="6"/>
  <c r="H21" i="6"/>
  <c r="H22" i="6"/>
  <c r="H23" i="6"/>
  <c r="H24" i="6"/>
  <c r="D53" i="3" l="1"/>
  <c r="C53" i="3"/>
  <c r="D52" i="3"/>
  <c r="C52" i="3"/>
  <c r="D51" i="3"/>
  <c r="C51" i="3"/>
  <c r="D50" i="3"/>
  <c r="C50" i="3"/>
  <c r="D49" i="3"/>
  <c r="C49" i="3"/>
  <c r="D48" i="3"/>
  <c r="C48" i="3"/>
  <c r="D47" i="3"/>
  <c r="C47" i="3"/>
  <c r="D46" i="3"/>
  <c r="C46" i="3"/>
  <c r="D45" i="3"/>
  <c r="C45" i="3"/>
  <c r="D44" i="3"/>
  <c r="C44" i="3"/>
  <c r="D43" i="3"/>
  <c r="C43" i="3"/>
  <c r="D42" i="3"/>
  <c r="C42" i="3"/>
  <c r="D41" i="3"/>
  <c r="C41" i="3"/>
  <c r="D40" i="3"/>
  <c r="C40" i="3"/>
  <c r="D37" i="3"/>
  <c r="C37" i="3"/>
  <c r="D36" i="3"/>
  <c r="C36" i="3"/>
  <c r="D35" i="3"/>
  <c r="C35" i="3"/>
  <c r="D34" i="3"/>
  <c r="C34" i="3"/>
  <c r="D33" i="3"/>
  <c r="C33" i="3"/>
  <c r="D32" i="3"/>
  <c r="C32" i="3"/>
  <c r="D31" i="3"/>
  <c r="C31" i="3"/>
  <c r="D30" i="3"/>
  <c r="C30" i="3"/>
  <c r="D29" i="3"/>
  <c r="C29" i="3"/>
  <c r="D28" i="3"/>
  <c r="C28" i="3"/>
  <c r="D27" i="3"/>
  <c r="C27" i="3"/>
  <c r="D26" i="3"/>
  <c r="C26" i="3"/>
  <c r="D25" i="3"/>
  <c r="C25" i="3"/>
  <c r="D24" i="3"/>
  <c r="C24" i="3"/>
  <c r="D23" i="3"/>
  <c r="C23" i="3"/>
  <c r="D22" i="3"/>
  <c r="C22" i="3"/>
  <c r="D21" i="3"/>
  <c r="C21" i="3"/>
  <c r="D20" i="3"/>
  <c r="C20" i="3"/>
  <c r="D19" i="3"/>
  <c r="C19" i="3"/>
  <c r="D18" i="3"/>
  <c r="C18" i="3"/>
  <c r="D17" i="3"/>
  <c r="C17" i="3"/>
  <c r="D16" i="3"/>
  <c r="C16" i="3"/>
  <c r="D15" i="3"/>
  <c r="C15" i="3"/>
  <c r="D14" i="3"/>
  <c r="C14" i="3"/>
  <c r="D13" i="3"/>
  <c r="C13" i="3"/>
  <c r="D12" i="3"/>
  <c r="C12" i="3"/>
  <c r="D11" i="3"/>
  <c r="C11" i="3"/>
  <c r="D10" i="3"/>
  <c r="C10" i="3"/>
  <c r="D9" i="3"/>
  <c r="C9" i="3"/>
  <c r="D8" i="3"/>
  <c r="C8" i="3"/>
  <c r="D7" i="3"/>
  <c r="C7" i="3"/>
  <c r="D6" i="3"/>
  <c r="C6" i="3"/>
  <c r="D5" i="3"/>
  <c r="C5" i="3"/>
  <c r="D4" i="3"/>
  <c r="C4" i="3"/>
  <c r="D3" i="3"/>
  <c r="C3" i="3"/>
  <c r="D2" i="3"/>
  <c r="C2" i="3"/>
  <c r="AO53" i="2"/>
  <c r="AM53" i="2"/>
  <c r="AL53" i="2"/>
  <c r="AK53" i="2"/>
  <c r="AJ53" i="2"/>
  <c r="AI53" i="2"/>
  <c r="AF53" i="2"/>
  <c r="AE53" i="2"/>
  <c r="V53" i="2"/>
  <c r="T53" i="2"/>
  <c r="S53" i="2"/>
  <c r="R53" i="2"/>
  <c r="Q53" i="2"/>
  <c r="O53" i="2"/>
  <c r="M53" i="2"/>
  <c r="K53" i="2"/>
  <c r="J53" i="2"/>
  <c r="H53" i="2"/>
  <c r="AP52" i="2"/>
  <c r="AO52" i="2"/>
  <c r="AN52" i="2"/>
  <c r="AM52" i="2"/>
  <c r="AL52" i="2"/>
  <c r="W52" i="2"/>
  <c r="V52" i="2"/>
  <c r="U52" i="2"/>
  <c r="T52" i="2"/>
  <c r="S52" i="2"/>
  <c r="R52" i="2"/>
  <c r="Q52" i="2"/>
  <c r="P52" i="2"/>
  <c r="O52" i="2"/>
  <c r="N52" i="2"/>
  <c r="M52" i="2"/>
  <c r="L52" i="2"/>
  <c r="K52" i="2"/>
  <c r="J52" i="2"/>
  <c r="H52" i="2"/>
  <c r="AN49" i="2"/>
  <c r="AM49" i="2"/>
  <c r="AL49" i="2"/>
  <c r="AK49" i="2"/>
  <c r="AJ49" i="2"/>
  <c r="AI49" i="2"/>
  <c r="AH49" i="2"/>
  <c r="AG49" i="2"/>
  <c r="AF49" i="2"/>
  <c r="AE49" i="2"/>
  <c r="V49" i="2"/>
  <c r="U49" i="2"/>
  <c r="S49" i="2"/>
  <c r="R49" i="2"/>
  <c r="Q49" i="2"/>
  <c r="P49" i="2"/>
  <c r="K49" i="2"/>
  <c r="I49" i="2"/>
  <c r="H49" i="2"/>
  <c r="AP48" i="2"/>
  <c r="AO48" i="2"/>
  <c r="AM48" i="2"/>
  <c r="AL48" i="2"/>
  <c r="AJ48" i="2"/>
  <c r="AI48" i="2"/>
  <c r="AH48" i="2"/>
  <c r="AG48" i="2"/>
  <c r="AF48" i="2"/>
  <c r="AE48" i="2"/>
  <c r="V48" i="2"/>
  <c r="T48" i="2"/>
  <c r="S48" i="2"/>
  <c r="R48" i="2"/>
  <c r="Q48" i="2"/>
  <c r="P48" i="2"/>
  <c r="O48" i="2"/>
  <c r="N48" i="2"/>
  <c r="M48" i="2"/>
  <c r="L48" i="2"/>
  <c r="K48" i="2"/>
  <c r="I48" i="2"/>
  <c r="H48" i="2"/>
  <c r="AP46" i="2"/>
  <c r="AO46" i="2"/>
  <c r="AN46" i="2"/>
  <c r="AM46" i="2"/>
  <c r="AL46" i="2"/>
  <c r="AK46" i="2"/>
  <c r="AJ46" i="2"/>
  <c r="AI46" i="2"/>
  <c r="AH46" i="2"/>
  <c r="AG46" i="2"/>
  <c r="AF46" i="2"/>
  <c r="AE46" i="2"/>
  <c r="Z46" i="2"/>
  <c r="X46" i="2"/>
  <c r="W46" i="2"/>
  <c r="V46" i="2"/>
  <c r="S46" i="2"/>
  <c r="P46" i="2"/>
  <c r="M46" i="2"/>
  <c r="J46" i="2"/>
  <c r="I46" i="2"/>
  <c r="H46" i="2"/>
  <c r="AO44" i="2"/>
  <c r="AN44" i="2"/>
  <c r="AM44" i="2"/>
  <c r="AL44" i="2"/>
  <c r="AK44" i="2"/>
  <c r="AJ44" i="2"/>
  <c r="AI44" i="2"/>
  <c r="AH44" i="2"/>
  <c r="AG44" i="2"/>
  <c r="AF44" i="2"/>
  <c r="AE44" i="2"/>
  <c r="Z44" i="2"/>
  <c r="V44" i="2"/>
  <c r="T44" i="2"/>
  <c r="O44" i="2"/>
  <c r="M44" i="2"/>
  <c r="J44" i="2"/>
  <c r="H44" i="2"/>
  <c r="AP41" i="2"/>
  <c r="AO41" i="2"/>
  <c r="AN41" i="2"/>
  <c r="AM41" i="2"/>
  <c r="AL41" i="2"/>
  <c r="AK41" i="2"/>
  <c r="AJ41" i="2"/>
  <c r="AI41" i="2"/>
  <c r="AH41" i="2"/>
  <c r="AG41" i="2"/>
  <c r="AF41" i="2"/>
  <c r="Z41" i="2"/>
  <c r="Y41" i="2"/>
  <c r="W41" i="2"/>
  <c r="V41" i="2"/>
  <c r="U41" i="2"/>
  <c r="S41" i="2"/>
  <c r="R41" i="2"/>
  <c r="Q41" i="2"/>
  <c r="P41" i="2"/>
  <c r="I41" i="2"/>
  <c r="H41" i="2"/>
  <c r="AP37" i="2"/>
  <c r="AJ37" i="2"/>
  <c r="AM34" i="2"/>
  <c r="AK34" i="2"/>
  <c r="AA34" i="2"/>
  <c r="AK33" i="2"/>
  <c r="AA33" i="2"/>
  <c r="AN32" i="2"/>
  <c r="AM32" i="2"/>
  <c r="AL32" i="2"/>
  <c r="AK32" i="2"/>
  <c r="AA32" i="2"/>
  <c r="AN30" i="2"/>
  <c r="AM30" i="2"/>
  <c r="AL30" i="2"/>
  <c r="AK30" i="2"/>
  <c r="AO24" i="2"/>
  <c r="AN24" i="2"/>
  <c r="AM24" i="2"/>
  <c r="AL24" i="2"/>
  <c r="AK24" i="2"/>
  <c r="AP20" i="2"/>
  <c r="AO20" i="2"/>
  <c r="AN20" i="2"/>
  <c r="AM20" i="2"/>
  <c r="AL20" i="2"/>
  <c r="AK20" i="2"/>
  <c r="AP18" i="2"/>
  <c r="AO18" i="2"/>
  <c r="AN18" i="2"/>
  <c r="AM18" i="2"/>
  <c r="AL18" i="2"/>
  <c r="AK18" i="2"/>
  <c r="AP17" i="2"/>
  <c r="AO17" i="2"/>
  <c r="AN17" i="2"/>
  <c r="AM17" i="2"/>
  <c r="AL17" i="2"/>
  <c r="AK17" i="2"/>
  <c r="AP15" i="2"/>
  <c r="AO15" i="2"/>
  <c r="AN15" i="2"/>
  <c r="AM15" i="2"/>
  <c r="AL15" i="2"/>
  <c r="AK15" i="2"/>
  <c r="AP12" i="2"/>
  <c r="AO12" i="2"/>
  <c r="AN12" i="2"/>
  <c r="AM12" i="2"/>
  <c r="AL12" i="2"/>
  <c r="AK12" i="2"/>
  <c r="AP11" i="2"/>
  <c r="AO11" i="2"/>
  <c r="AN11" i="2"/>
  <c r="AM11" i="2"/>
  <c r="AL11" i="2"/>
  <c r="AK11" i="2"/>
  <c r="AP10" i="2"/>
  <c r="AO10" i="2"/>
  <c r="AN10" i="2"/>
  <c r="AM10" i="2"/>
  <c r="AL10" i="2"/>
  <c r="AK10" i="2"/>
  <c r="AP9" i="2"/>
  <c r="AO9" i="2"/>
  <c r="AN9" i="2"/>
  <c r="AL9" i="2"/>
  <c r="AK9" i="2"/>
  <c r="AP6" i="2"/>
  <c r="AP5" i="2"/>
  <c r="AO5" i="2"/>
  <c r="AN5" i="2"/>
  <c r="AM5" i="2"/>
  <c r="AL5" i="2"/>
  <c r="AK5" i="2"/>
  <c r="AP4" i="2"/>
  <c r="AO4" i="2"/>
  <c r="AN4" i="2"/>
  <c r="AM4" i="2"/>
  <c r="AL4" i="2"/>
  <c r="AK4" i="2"/>
  <c r="AN3" i="2"/>
  <c r="AP2" i="2"/>
  <c r="AN2" i="2"/>
  <c r="AM2" i="2"/>
  <c r="AL2" i="2"/>
  <c r="AK2" i="2"/>
  <c r="CL214" i="1"/>
  <c r="CK214" i="1"/>
  <c r="CJ214" i="1"/>
  <c r="CI214" i="1"/>
  <c r="CH214" i="1"/>
  <c r="CG214" i="1"/>
  <c r="CF214" i="1"/>
  <c r="CE214" i="1"/>
  <c r="CD214" i="1"/>
  <c r="CC214" i="1"/>
  <c r="CB214" i="1"/>
  <c r="CA214" i="1"/>
  <c r="BZ214" i="1"/>
  <c r="BT214" i="1"/>
  <c r="BQ214" i="1"/>
  <c r="BP214" i="1"/>
  <c r="BO214" i="1"/>
  <c r="BN214" i="1"/>
  <c r="BM214" i="1"/>
  <c r="BL214" i="1"/>
  <c r="BK214" i="1"/>
  <c r="BJ214" i="1"/>
  <c r="BI214" i="1"/>
  <c r="BH214" i="1"/>
  <c r="BG214" i="1"/>
  <c r="BF214" i="1"/>
  <c r="BE214" i="1"/>
  <c r="BD214" i="1"/>
  <c r="BC214" i="1"/>
  <c r="CL213" i="1"/>
  <c r="CK213" i="1"/>
  <c r="CJ213" i="1"/>
  <c r="CI213" i="1"/>
  <c r="CH213" i="1"/>
  <c r="CG213" i="1"/>
  <c r="CF213" i="1"/>
  <c r="CE213" i="1"/>
  <c r="CD213" i="1"/>
  <c r="CC213" i="1"/>
  <c r="CB213" i="1"/>
  <c r="CA213" i="1"/>
  <c r="BZ213" i="1"/>
  <c r="BT213" i="1"/>
  <c r="BQ213" i="1"/>
  <c r="BP213" i="1"/>
  <c r="BO213" i="1"/>
  <c r="BN213" i="1"/>
  <c r="BM213" i="1"/>
  <c r="BL213" i="1"/>
  <c r="BK213" i="1"/>
  <c r="BJ213" i="1"/>
  <c r="BI213" i="1"/>
  <c r="BH213" i="1"/>
  <c r="BG213" i="1"/>
  <c r="BF213" i="1"/>
  <c r="BE213" i="1"/>
  <c r="BD213" i="1"/>
  <c r="BC213" i="1"/>
  <c r="CL212" i="1"/>
  <c r="CK212" i="1"/>
  <c r="CJ212" i="1"/>
  <c r="CI212" i="1"/>
  <c r="CH212" i="1"/>
  <c r="CG212" i="1"/>
  <c r="CF212" i="1"/>
  <c r="CE212" i="1"/>
  <c r="CD212" i="1"/>
  <c r="CC212" i="1"/>
  <c r="CB212" i="1"/>
  <c r="CA212" i="1"/>
  <c r="BZ212" i="1"/>
  <c r="BT212" i="1"/>
  <c r="BQ212" i="1"/>
  <c r="BP212" i="1"/>
  <c r="BO212" i="1"/>
  <c r="BN212" i="1"/>
  <c r="BM212" i="1"/>
  <c r="BL212" i="1"/>
  <c r="BK212" i="1"/>
  <c r="BJ212" i="1"/>
  <c r="BI212" i="1"/>
  <c r="BH212" i="1"/>
  <c r="BG212" i="1"/>
  <c r="BF212" i="1"/>
  <c r="BE212" i="1"/>
  <c r="BD212" i="1"/>
  <c r="BC212" i="1"/>
  <c r="CL211" i="1"/>
  <c r="CK211" i="1"/>
  <c r="CJ211" i="1"/>
  <c r="CI211" i="1"/>
  <c r="CH211" i="1"/>
  <c r="CG211" i="1"/>
  <c r="CF211" i="1"/>
  <c r="CE211" i="1"/>
  <c r="CD211" i="1"/>
  <c r="CC211" i="1"/>
  <c r="CB211" i="1"/>
  <c r="CA211" i="1"/>
  <c r="BZ211" i="1"/>
  <c r="BS211" i="1"/>
  <c r="BQ211" i="1"/>
  <c r="BP211" i="1"/>
  <c r="BO211" i="1"/>
  <c r="BN211" i="1"/>
  <c r="BM211" i="1"/>
  <c r="BL211" i="1"/>
  <c r="BK211" i="1"/>
  <c r="BJ211" i="1"/>
  <c r="BI211" i="1"/>
  <c r="BH211" i="1"/>
  <c r="BG211" i="1"/>
  <c r="BF211" i="1"/>
  <c r="BE211" i="1"/>
  <c r="BD211" i="1"/>
  <c r="BC211" i="1"/>
  <c r="CL210" i="1"/>
  <c r="CK210" i="1"/>
  <c r="CJ210" i="1"/>
  <c r="CI210" i="1"/>
  <c r="CH210" i="1"/>
  <c r="CG210" i="1"/>
  <c r="CF210" i="1"/>
  <c r="CE210" i="1"/>
  <c r="CD210" i="1"/>
  <c r="CC210" i="1"/>
  <c r="CB210" i="1"/>
  <c r="CA210" i="1"/>
  <c r="BZ210" i="1"/>
  <c r="BT210" i="1"/>
  <c r="BQ210" i="1"/>
  <c r="BP210" i="1"/>
  <c r="BO210" i="1"/>
  <c r="BN210" i="1"/>
  <c r="BM210" i="1"/>
  <c r="BL210" i="1"/>
  <c r="BK210" i="1"/>
  <c r="BJ210" i="1"/>
  <c r="BI210" i="1"/>
  <c r="BH210" i="1"/>
  <c r="BG210" i="1"/>
  <c r="BF210" i="1"/>
  <c r="BE210" i="1"/>
  <c r="BD210" i="1"/>
  <c r="BC210" i="1"/>
  <c r="CL209" i="1"/>
  <c r="CK209" i="1"/>
  <c r="CJ209" i="1"/>
  <c r="CI209" i="1"/>
  <c r="CH209" i="1"/>
  <c r="CG209" i="1"/>
  <c r="CF209" i="1"/>
  <c r="CE209" i="1"/>
  <c r="CD209" i="1"/>
  <c r="CC209" i="1"/>
  <c r="CB209" i="1"/>
  <c r="CA209" i="1"/>
  <c r="BZ209" i="1"/>
  <c r="BT209" i="1"/>
  <c r="BQ209" i="1"/>
  <c r="BP209" i="1"/>
  <c r="BO209" i="1"/>
  <c r="BN209" i="1"/>
  <c r="BM209" i="1"/>
  <c r="BL209" i="1"/>
  <c r="BK209" i="1"/>
  <c r="BJ209" i="1"/>
  <c r="BI209" i="1"/>
  <c r="BH209" i="1"/>
  <c r="BG209" i="1"/>
  <c r="BF209" i="1"/>
  <c r="BE209" i="1"/>
  <c r="BD209" i="1"/>
  <c r="BC209" i="1"/>
  <c r="CL208" i="1"/>
  <c r="CK208" i="1"/>
  <c r="CJ208" i="1"/>
  <c r="CI208" i="1"/>
  <c r="CH208" i="1"/>
  <c r="CG208" i="1"/>
  <c r="CF208" i="1"/>
  <c r="CE208" i="1"/>
  <c r="CD208" i="1"/>
  <c r="CC208" i="1"/>
  <c r="CB208" i="1"/>
  <c r="CA208" i="1"/>
  <c r="BZ208" i="1"/>
  <c r="BT208" i="1"/>
  <c r="BQ208" i="1"/>
  <c r="BP208" i="1"/>
  <c r="BO208" i="1"/>
  <c r="BN208" i="1"/>
  <c r="BM208" i="1"/>
  <c r="BL208" i="1"/>
  <c r="BK208" i="1"/>
  <c r="BJ208" i="1"/>
  <c r="BI208" i="1"/>
  <c r="BH208" i="1"/>
  <c r="BG208" i="1"/>
  <c r="BF208" i="1"/>
  <c r="BE208" i="1"/>
  <c r="BD208" i="1"/>
  <c r="BC208" i="1"/>
  <c r="CL207" i="1"/>
  <c r="CK207" i="1"/>
  <c r="CJ207" i="1"/>
  <c r="CI207" i="1"/>
  <c r="CH207" i="1"/>
  <c r="CG207" i="1"/>
  <c r="CF207" i="1"/>
  <c r="CE207" i="1"/>
  <c r="CD207" i="1"/>
  <c r="CC207" i="1"/>
  <c r="CB207" i="1"/>
  <c r="CA207" i="1"/>
  <c r="BZ207" i="1"/>
  <c r="BT207" i="1"/>
  <c r="BQ207" i="1"/>
  <c r="BP207" i="1"/>
  <c r="BO207" i="1"/>
  <c r="BN207" i="1"/>
  <c r="BM207" i="1"/>
  <c r="BL207" i="1"/>
  <c r="BK207" i="1"/>
  <c r="BJ207" i="1"/>
  <c r="BI207" i="1"/>
  <c r="BH207" i="1"/>
  <c r="BG207" i="1"/>
  <c r="BF207" i="1"/>
  <c r="BE207" i="1"/>
  <c r="BD207" i="1"/>
  <c r="BC207" i="1"/>
  <c r="CL206" i="1"/>
  <c r="CK206" i="1"/>
  <c r="CJ206" i="1"/>
  <c r="CI206" i="1"/>
  <c r="CH206" i="1"/>
  <c r="CG206" i="1"/>
  <c r="CF206" i="1"/>
  <c r="CE206" i="1"/>
  <c r="CD206" i="1"/>
  <c r="CC206" i="1"/>
  <c r="CB206" i="1"/>
  <c r="CA206" i="1"/>
  <c r="BZ206" i="1"/>
  <c r="BT206" i="1"/>
  <c r="BQ206" i="1"/>
  <c r="BP206" i="1"/>
  <c r="BO206" i="1"/>
  <c r="BN206" i="1"/>
  <c r="BM206" i="1"/>
  <c r="BL206" i="1"/>
  <c r="BK206" i="1"/>
  <c r="BJ206" i="1"/>
  <c r="BI206" i="1"/>
  <c r="BH206" i="1"/>
  <c r="BG206" i="1"/>
  <c r="BF206" i="1"/>
  <c r="BE206" i="1"/>
  <c r="BD206" i="1"/>
  <c r="BC206" i="1"/>
  <c r="CL205" i="1"/>
  <c r="CK205" i="1"/>
  <c r="CJ205" i="1"/>
  <c r="CI205" i="1"/>
  <c r="CH205" i="1"/>
  <c r="CG205" i="1"/>
  <c r="CF205" i="1"/>
  <c r="CE205" i="1"/>
  <c r="CD205" i="1"/>
  <c r="CC205" i="1"/>
  <c r="CB205" i="1"/>
  <c r="CA205" i="1"/>
  <c r="BZ205" i="1"/>
  <c r="BT205" i="1"/>
  <c r="BQ205" i="1"/>
  <c r="BP205" i="1"/>
  <c r="BO205" i="1"/>
  <c r="BN205" i="1"/>
  <c r="BM205" i="1"/>
  <c r="BL205" i="1"/>
  <c r="BK205" i="1"/>
  <c r="BJ205" i="1"/>
  <c r="BI205" i="1"/>
  <c r="BH205" i="1"/>
  <c r="BG205" i="1"/>
  <c r="BF205" i="1"/>
  <c r="BE205" i="1"/>
  <c r="BD205" i="1"/>
  <c r="BC205" i="1"/>
  <c r="CL204" i="1"/>
  <c r="CK204" i="1"/>
  <c r="CJ204" i="1"/>
  <c r="CI204" i="1"/>
  <c r="CH204" i="1"/>
  <c r="CG204" i="1"/>
  <c r="CF204" i="1"/>
  <c r="CE204" i="1"/>
  <c r="CD204" i="1"/>
  <c r="CC204" i="1"/>
  <c r="CB204" i="1"/>
  <c r="CA204" i="1"/>
  <c r="BZ204" i="1"/>
  <c r="BT204" i="1"/>
  <c r="BQ204" i="1"/>
  <c r="BP204" i="1"/>
  <c r="BO204" i="1"/>
  <c r="BN204" i="1"/>
  <c r="BM204" i="1"/>
  <c r="BL204" i="1"/>
  <c r="BK204" i="1"/>
  <c r="BJ204" i="1"/>
  <c r="BI204" i="1"/>
  <c r="BH204" i="1"/>
  <c r="BG204" i="1"/>
  <c r="BF204" i="1"/>
  <c r="BE204" i="1"/>
  <c r="BD204" i="1"/>
  <c r="BC204" i="1"/>
  <c r="CL203" i="1"/>
  <c r="CK203" i="1"/>
  <c r="CJ203" i="1"/>
  <c r="CI203" i="1"/>
  <c r="CH203" i="1"/>
  <c r="CG203" i="1"/>
  <c r="CF203" i="1"/>
  <c r="CE203" i="1"/>
  <c r="CD203" i="1"/>
  <c r="CC203" i="1"/>
  <c r="CB203" i="1"/>
  <c r="CA203" i="1"/>
  <c r="BZ203" i="1"/>
  <c r="BT203" i="1"/>
  <c r="BQ203" i="1"/>
  <c r="BP203" i="1"/>
  <c r="BO203" i="1"/>
  <c r="BN203" i="1"/>
  <c r="BM203" i="1"/>
  <c r="BL203" i="1"/>
  <c r="BK203" i="1"/>
  <c r="BJ203" i="1"/>
  <c r="BI203" i="1"/>
  <c r="BH203" i="1"/>
  <c r="BG203" i="1"/>
  <c r="BF203" i="1"/>
  <c r="BE203" i="1"/>
  <c r="BD203" i="1"/>
  <c r="BC203" i="1"/>
  <c r="CL202" i="1"/>
  <c r="CK202" i="1"/>
  <c r="CJ202" i="1"/>
  <c r="CI202" i="1"/>
  <c r="CH202" i="1"/>
  <c r="CG202" i="1"/>
  <c r="CF202" i="1"/>
  <c r="CE202" i="1"/>
  <c r="CD202" i="1"/>
  <c r="CC202" i="1"/>
  <c r="CB202" i="1"/>
  <c r="CA202" i="1"/>
  <c r="BZ202" i="1"/>
  <c r="BT202" i="1"/>
  <c r="BQ202" i="1"/>
  <c r="BP202" i="1"/>
  <c r="BO202" i="1"/>
  <c r="BN202" i="1"/>
  <c r="BM202" i="1"/>
  <c r="BL202" i="1"/>
  <c r="BK202" i="1"/>
  <c r="BJ202" i="1"/>
  <c r="BI202" i="1"/>
  <c r="BH202" i="1"/>
  <c r="BG202" i="1"/>
  <c r="BF202" i="1"/>
  <c r="BE202" i="1"/>
  <c r="BD202" i="1"/>
  <c r="BC202" i="1"/>
  <c r="CL201" i="1"/>
  <c r="CK201" i="1"/>
  <c r="CJ201" i="1"/>
  <c r="CI201" i="1"/>
  <c r="CH201" i="1"/>
  <c r="CG201" i="1"/>
  <c r="CF201" i="1"/>
  <c r="CE201" i="1"/>
  <c r="CD201" i="1"/>
  <c r="CC201" i="1"/>
  <c r="CB201" i="1"/>
  <c r="CA201" i="1"/>
  <c r="BZ201" i="1"/>
  <c r="BT201" i="1"/>
  <c r="BQ201" i="1"/>
  <c r="BP201" i="1"/>
  <c r="BO201" i="1"/>
  <c r="BN201" i="1"/>
  <c r="BM201" i="1"/>
  <c r="BL201" i="1"/>
  <c r="BK201" i="1"/>
  <c r="BJ201" i="1"/>
  <c r="BI201" i="1"/>
  <c r="BH201" i="1"/>
  <c r="BG201" i="1"/>
  <c r="BF201" i="1"/>
  <c r="BE201" i="1"/>
  <c r="BD201" i="1"/>
  <c r="BC201" i="1"/>
  <c r="CL200" i="1"/>
  <c r="CK200" i="1"/>
  <c r="CJ200" i="1"/>
  <c r="CI200" i="1"/>
  <c r="CH200" i="1"/>
  <c r="CG200" i="1"/>
  <c r="CF200" i="1"/>
  <c r="CE200" i="1"/>
  <c r="CD200" i="1"/>
  <c r="CC200" i="1"/>
  <c r="CB200" i="1"/>
  <c r="CA200" i="1"/>
  <c r="BZ200" i="1"/>
  <c r="BT200" i="1"/>
  <c r="BQ200" i="1"/>
  <c r="BP200" i="1"/>
  <c r="BO200" i="1"/>
  <c r="BN200" i="1"/>
  <c r="BM200" i="1"/>
  <c r="BL200" i="1"/>
  <c r="BK200" i="1"/>
  <c r="BJ200" i="1"/>
  <c r="BI200" i="1"/>
  <c r="BH200" i="1"/>
  <c r="BG200" i="1"/>
  <c r="BF200" i="1"/>
  <c r="BE200" i="1"/>
  <c r="BD200" i="1"/>
  <c r="BC200" i="1"/>
  <c r="CL199" i="1"/>
  <c r="CK199" i="1"/>
  <c r="CJ199" i="1"/>
  <c r="CI199" i="1"/>
  <c r="CH199" i="1"/>
  <c r="CG199" i="1"/>
  <c r="CF199" i="1"/>
  <c r="CE199" i="1"/>
  <c r="CD199" i="1"/>
  <c r="CC199" i="1"/>
  <c r="CB199" i="1"/>
  <c r="CA199" i="1"/>
  <c r="BZ199" i="1"/>
  <c r="BT199" i="1"/>
  <c r="BQ199" i="1"/>
  <c r="BP199" i="1"/>
  <c r="BO199" i="1"/>
  <c r="BN199" i="1"/>
  <c r="BM199" i="1"/>
  <c r="BL199" i="1"/>
  <c r="BK199" i="1"/>
  <c r="BJ199" i="1"/>
  <c r="BI199" i="1"/>
  <c r="BH199" i="1"/>
  <c r="BG199" i="1"/>
  <c r="BF199" i="1"/>
  <c r="BE199" i="1"/>
  <c r="BD199" i="1"/>
  <c r="BC199" i="1"/>
  <c r="CL198" i="1"/>
  <c r="CK198" i="1"/>
  <c r="CJ198" i="1"/>
  <c r="CI198" i="1"/>
  <c r="CH198" i="1"/>
  <c r="CG198" i="1"/>
  <c r="CF198" i="1"/>
  <c r="CE198" i="1"/>
  <c r="CD198" i="1"/>
  <c r="CC198" i="1"/>
  <c r="CB198" i="1"/>
  <c r="CA198" i="1"/>
  <c r="BZ198" i="1"/>
  <c r="BT198" i="1"/>
  <c r="BQ198" i="1"/>
  <c r="BP198" i="1"/>
  <c r="BO198" i="1"/>
  <c r="BN198" i="1"/>
  <c r="BM198" i="1"/>
  <c r="BL198" i="1"/>
  <c r="BK198" i="1"/>
  <c r="BJ198" i="1"/>
  <c r="BI198" i="1"/>
  <c r="BH198" i="1"/>
  <c r="BG198" i="1"/>
  <c r="BF198" i="1"/>
  <c r="BE198" i="1"/>
  <c r="BD198" i="1"/>
  <c r="BC198" i="1"/>
  <c r="CL197" i="1"/>
  <c r="CK197" i="1"/>
  <c r="CJ197" i="1"/>
  <c r="CI197" i="1"/>
  <c r="CH197" i="1"/>
  <c r="CG197" i="1"/>
  <c r="CF197" i="1"/>
  <c r="CE197" i="1"/>
  <c r="CD197" i="1"/>
  <c r="CC197" i="1"/>
  <c r="CB197" i="1"/>
  <c r="CA197" i="1"/>
  <c r="BZ197" i="1"/>
  <c r="BT197" i="1"/>
  <c r="BQ197" i="1"/>
  <c r="BP197" i="1"/>
  <c r="BO197" i="1"/>
  <c r="BN197" i="1"/>
  <c r="BM197" i="1"/>
  <c r="BL197" i="1"/>
  <c r="BK197" i="1"/>
  <c r="BJ197" i="1"/>
  <c r="BI197" i="1"/>
  <c r="BH197" i="1"/>
  <c r="BG197" i="1"/>
  <c r="BF197" i="1"/>
  <c r="BE197" i="1"/>
  <c r="BD197" i="1"/>
  <c r="BC197" i="1"/>
  <c r="CL196" i="1"/>
  <c r="CK196" i="1"/>
  <c r="CJ196" i="1"/>
  <c r="CI196" i="1"/>
  <c r="CH196" i="1"/>
  <c r="CG196" i="1"/>
  <c r="CF196" i="1"/>
  <c r="CE196" i="1"/>
  <c r="CD196" i="1"/>
  <c r="CC196" i="1"/>
  <c r="CB196" i="1"/>
  <c r="CA196" i="1"/>
  <c r="BZ196" i="1"/>
  <c r="BT196" i="1"/>
  <c r="BQ196" i="1"/>
  <c r="BP196" i="1"/>
  <c r="BO196" i="1"/>
  <c r="BN196" i="1"/>
  <c r="BM196" i="1"/>
  <c r="BL196" i="1"/>
  <c r="BK196" i="1"/>
  <c r="BJ196" i="1"/>
  <c r="BI196" i="1"/>
  <c r="BH196" i="1"/>
  <c r="BG196" i="1"/>
  <c r="BF196" i="1"/>
  <c r="BE196" i="1"/>
  <c r="BD196" i="1"/>
  <c r="BC196" i="1"/>
  <c r="CL195" i="1"/>
  <c r="CK195" i="1"/>
  <c r="CJ195" i="1"/>
  <c r="CI195" i="1"/>
  <c r="CH195" i="1"/>
  <c r="CG195" i="1"/>
  <c r="CF195" i="1"/>
  <c r="CE195" i="1"/>
  <c r="CD195" i="1"/>
  <c r="CC195" i="1"/>
  <c r="CB195" i="1"/>
  <c r="CA195" i="1"/>
  <c r="BZ195" i="1"/>
  <c r="BT195" i="1"/>
  <c r="BQ195" i="1"/>
  <c r="BP195" i="1"/>
  <c r="BO195" i="1"/>
  <c r="BN195" i="1"/>
  <c r="BM195" i="1"/>
  <c r="BL195" i="1"/>
  <c r="BK195" i="1"/>
  <c r="BJ195" i="1"/>
  <c r="BI195" i="1"/>
  <c r="BH195" i="1"/>
  <c r="BG195" i="1"/>
  <c r="BF195" i="1"/>
  <c r="BE195" i="1"/>
  <c r="BD195" i="1"/>
  <c r="BC195" i="1"/>
  <c r="CL194" i="1"/>
  <c r="CK194" i="1"/>
  <c r="CJ194" i="1"/>
  <c r="CI194" i="1"/>
  <c r="CH194" i="1"/>
  <c r="CG194" i="1"/>
  <c r="CF194" i="1"/>
  <c r="CE194" i="1"/>
  <c r="CD194" i="1"/>
  <c r="CC194" i="1"/>
  <c r="CB194" i="1"/>
  <c r="CA194" i="1"/>
  <c r="BZ194" i="1"/>
  <c r="BT194" i="1"/>
  <c r="BQ194" i="1"/>
  <c r="BP194" i="1"/>
  <c r="BO194" i="1"/>
  <c r="BN194" i="1"/>
  <c r="BM194" i="1"/>
  <c r="BL194" i="1"/>
  <c r="BK194" i="1"/>
  <c r="BJ194" i="1"/>
  <c r="BI194" i="1"/>
  <c r="BH194" i="1"/>
  <c r="BG194" i="1"/>
  <c r="BF194" i="1"/>
  <c r="BE194" i="1"/>
  <c r="BD194" i="1"/>
  <c r="BC194" i="1"/>
  <c r="CL193" i="1"/>
  <c r="CK193" i="1"/>
  <c r="CJ193" i="1"/>
  <c r="CI193" i="1"/>
  <c r="CH193" i="1"/>
  <c r="CG193" i="1"/>
  <c r="CF193" i="1"/>
  <c r="CE193" i="1"/>
  <c r="CD193" i="1"/>
  <c r="CC193" i="1"/>
  <c r="CB193" i="1"/>
  <c r="CA193" i="1"/>
  <c r="BZ193" i="1"/>
  <c r="BT193" i="1"/>
  <c r="BQ193" i="1"/>
  <c r="BP193" i="1"/>
  <c r="BO193" i="1"/>
  <c r="BN193" i="1"/>
  <c r="BM193" i="1"/>
  <c r="BL193" i="1"/>
  <c r="BK193" i="1"/>
  <c r="BJ193" i="1"/>
  <c r="BI193" i="1"/>
  <c r="BH193" i="1"/>
  <c r="BG193" i="1"/>
  <c r="BF193" i="1"/>
  <c r="BE193" i="1"/>
  <c r="BD193" i="1"/>
  <c r="BC193" i="1"/>
  <c r="CL192" i="1"/>
  <c r="CK192" i="1"/>
  <c r="CJ192" i="1"/>
  <c r="CI192" i="1"/>
  <c r="CH192" i="1"/>
  <c r="CG192" i="1"/>
  <c r="CF192" i="1"/>
  <c r="CE192" i="1"/>
  <c r="CD192" i="1"/>
  <c r="CC192" i="1"/>
  <c r="CB192" i="1"/>
  <c r="CA192" i="1"/>
  <c r="BZ192" i="1"/>
  <c r="BT192" i="1"/>
  <c r="BQ192" i="1"/>
  <c r="BP192" i="1"/>
  <c r="BO192" i="1"/>
  <c r="BN192" i="1"/>
  <c r="BM192" i="1"/>
  <c r="BL192" i="1"/>
  <c r="BK192" i="1"/>
  <c r="BJ192" i="1"/>
  <c r="BI192" i="1"/>
  <c r="BH192" i="1"/>
  <c r="BG192" i="1"/>
  <c r="BF192" i="1"/>
  <c r="BE192" i="1"/>
  <c r="BD192" i="1"/>
  <c r="BC192" i="1"/>
  <c r="CL191" i="1"/>
  <c r="CK191" i="1"/>
  <c r="CJ191" i="1"/>
  <c r="CI191" i="1"/>
  <c r="CH191" i="1"/>
  <c r="CG191" i="1"/>
  <c r="CF191" i="1"/>
  <c r="CE191" i="1"/>
  <c r="CD191" i="1"/>
  <c r="CC191" i="1"/>
  <c r="CB191" i="1"/>
  <c r="CA191" i="1"/>
  <c r="BZ191" i="1"/>
  <c r="BT191" i="1"/>
  <c r="BQ191" i="1"/>
  <c r="BP191" i="1"/>
  <c r="BO191" i="1"/>
  <c r="BN191" i="1"/>
  <c r="BM191" i="1"/>
  <c r="BL191" i="1"/>
  <c r="BK191" i="1"/>
  <c r="BJ191" i="1"/>
  <c r="BI191" i="1"/>
  <c r="BH191" i="1"/>
  <c r="BG191" i="1"/>
  <c r="BF191" i="1"/>
  <c r="BE191" i="1"/>
  <c r="BD191" i="1"/>
  <c r="BC191" i="1"/>
  <c r="CL190" i="1"/>
  <c r="CK190" i="1"/>
  <c r="CJ190" i="1"/>
  <c r="CI190" i="1"/>
  <c r="CH190" i="1"/>
  <c r="CG190" i="1"/>
  <c r="CF190" i="1"/>
  <c r="CE190" i="1"/>
  <c r="CD190" i="1"/>
  <c r="CC190" i="1"/>
  <c r="CB190" i="1"/>
  <c r="CA190" i="1"/>
  <c r="BZ190" i="1"/>
  <c r="BT190" i="1"/>
  <c r="BQ190" i="1"/>
  <c r="BP190" i="1"/>
  <c r="BO190" i="1"/>
  <c r="BN190" i="1"/>
  <c r="BM190" i="1"/>
  <c r="BL190" i="1"/>
  <c r="BK190" i="1"/>
  <c r="BJ190" i="1"/>
  <c r="BI190" i="1"/>
  <c r="BH190" i="1"/>
  <c r="BG190" i="1"/>
  <c r="BF190" i="1"/>
  <c r="BE190" i="1"/>
  <c r="BD190" i="1"/>
  <c r="BC190" i="1"/>
  <c r="CL189" i="1"/>
  <c r="CK189" i="1"/>
  <c r="CJ189" i="1"/>
  <c r="CI189" i="1"/>
  <c r="CH189" i="1"/>
  <c r="CG189" i="1"/>
  <c r="CF189" i="1"/>
  <c r="CE189" i="1"/>
  <c r="CD189" i="1"/>
  <c r="CC189" i="1"/>
  <c r="CB189" i="1"/>
  <c r="CA189" i="1"/>
  <c r="BZ189" i="1"/>
  <c r="BT189" i="1"/>
  <c r="BQ189" i="1"/>
  <c r="BP189" i="1"/>
  <c r="BO189" i="1"/>
  <c r="BN189" i="1"/>
  <c r="BM189" i="1"/>
  <c r="BL189" i="1"/>
  <c r="BK189" i="1"/>
  <c r="BJ189" i="1"/>
  <c r="BI189" i="1"/>
  <c r="BH189" i="1"/>
  <c r="BG189" i="1"/>
  <c r="BF189" i="1"/>
  <c r="BE189" i="1"/>
  <c r="BD189" i="1"/>
  <c r="BC189" i="1"/>
  <c r="CL188" i="1"/>
  <c r="CK188" i="1"/>
  <c r="CJ188" i="1"/>
  <c r="CI188" i="1"/>
  <c r="CH188" i="1"/>
  <c r="CG188" i="1"/>
  <c r="CF188" i="1"/>
  <c r="CE188" i="1"/>
  <c r="CD188" i="1"/>
  <c r="CC188" i="1"/>
  <c r="CB188" i="1"/>
  <c r="CA188" i="1"/>
  <c r="BZ188" i="1"/>
  <c r="BT188" i="1"/>
  <c r="BQ188" i="1"/>
  <c r="BP188" i="1"/>
  <c r="BO188" i="1"/>
  <c r="BN188" i="1"/>
  <c r="BM188" i="1"/>
  <c r="BL188" i="1"/>
  <c r="BK188" i="1"/>
  <c r="BJ188" i="1"/>
  <c r="BI188" i="1"/>
  <c r="BH188" i="1"/>
  <c r="BG188" i="1"/>
  <c r="BF188" i="1"/>
  <c r="BE188" i="1"/>
  <c r="BD188" i="1"/>
  <c r="BC188" i="1"/>
  <c r="CL187" i="1"/>
  <c r="CK187" i="1"/>
  <c r="CJ187" i="1"/>
  <c r="CI187" i="1"/>
  <c r="CH187" i="1"/>
  <c r="CG187" i="1"/>
  <c r="CF187" i="1"/>
  <c r="CE187" i="1"/>
  <c r="CD187" i="1"/>
  <c r="CC187" i="1"/>
  <c r="CB187" i="1"/>
  <c r="CA187" i="1"/>
  <c r="BZ187" i="1"/>
  <c r="BT187" i="1"/>
  <c r="BQ187" i="1"/>
  <c r="BP187" i="1"/>
  <c r="BO187" i="1"/>
  <c r="BN187" i="1"/>
  <c r="BM187" i="1"/>
  <c r="BL187" i="1"/>
  <c r="BK187" i="1"/>
  <c r="BJ187" i="1"/>
  <c r="BI187" i="1"/>
  <c r="BH187" i="1"/>
  <c r="BG187" i="1"/>
  <c r="BF187" i="1"/>
  <c r="BE187" i="1"/>
  <c r="BD187" i="1"/>
  <c r="BC187" i="1"/>
  <c r="CL186" i="1"/>
  <c r="CK186" i="1"/>
  <c r="CJ186" i="1"/>
  <c r="CI186" i="1"/>
  <c r="CH186" i="1"/>
  <c r="CG186" i="1"/>
  <c r="CF186" i="1"/>
  <c r="CE186" i="1"/>
  <c r="CD186" i="1"/>
  <c r="CC186" i="1"/>
  <c r="CB186" i="1"/>
  <c r="CA186" i="1"/>
  <c r="BZ186" i="1"/>
  <c r="BT186" i="1"/>
  <c r="BQ186" i="1"/>
  <c r="BP186" i="1"/>
  <c r="BO186" i="1"/>
  <c r="BN186" i="1"/>
  <c r="BM186" i="1"/>
  <c r="BL186" i="1"/>
  <c r="BK186" i="1"/>
  <c r="BJ186" i="1"/>
  <c r="BI186" i="1"/>
  <c r="BH186" i="1"/>
  <c r="BG186" i="1"/>
  <c r="BF186" i="1"/>
  <c r="BE186" i="1"/>
  <c r="BD186" i="1"/>
  <c r="BC186" i="1"/>
  <c r="CL185" i="1"/>
  <c r="CK185" i="1"/>
  <c r="CJ185" i="1"/>
  <c r="CI185" i="1"/>
  <c r="CH185" i="1"/>
  <c r="CG185" i="1"/>
  <c r="CF185" i="1"/>
  <c r="CE185" i="1"/>
  <c r="CD185" i="1"/>
  <c r="CC185" i="1"/>
  <c r="CB185" i="1"/>
  <c r="CA185" i="1"/>
  <c r="BZ185" i="1"/>
  <c r="BT185" i="1"/>
  <c r="BQ185" i="1"/>
  <c r="BP185" i="1"/>
  <c r="BO185" i="1"/>
  <c r="BN185" i="1"/>
  <c r="BM185" i="1"/>
  <c r="BL185" i="1"/>
  <c r="BK185" i="1"/>
  <c r="BJ185" i="1"/>
  <c r="BI185" i="1"/>
  <c r="BH185" i="1"/>
  <c r="BG185" i="1"/>
  <c r="BF185" i="1"/>
  <c r="BE185" i="1"/>
  <c r="BD185" i="1"/>
  <c r="BC185" i="1"/>
  <c r="CL184" i="1"/>
  <c r="CK184" i="1"/>
  <c r="CJ184" i="1"/>
  <c r="CI184" i="1"/>
  <c r="CH184" i="1"/>
  <c r="CG184" i="1"/>
  <c r="CF184" i="1"/>
  <c r="CE184" i="1"/>
  <c r="CD184" i="1"/>
  <c r="CC184" i="1"/>
  <c r="CB184" i="1"/>
  <c r="CA184" i="1"/>
  <c r="BZ184" i="1"/>
  <c r="BT184" i="1"/>
  <c r="BQ184" i="1"/>
  <c r="BP184" i="1"/>
  <c r="BO184" i="1"/>
  <c r="BN184" i="1"/>
  <c r="BM184" i="1"/>
  <c r="BL184" i="1"/>
  <c r="BK184" i="1"/>
  <c r="BJ184" i="1"/>
  <c r="BI184" i="1"/>
  <c r="BH184" i="1"/>
  <c r="BG184" i="1"/>
  <c r="BF184" i="1"/>
  <c r="BE184" i="1"/>
  <c r="BD184" i="1"/>
  <c r="BC184" i="1"/>
  <c r="CL180" i="1"/>
  <c r="CK180" i="1"/>
  <c r="CJ180" i="1"/>
  <c r="CI180" i="1"/>
  <c r="CH180" i="1"/>
  <c r="CG180" i="1"/>
  <c r="CF180" i="1"/>
  <c r="CE180" i="1"/>
  <c r="CD180" i="1"/>
  <c r="CC180" i="1"/>
  <c r="CB180" i="1"/>
  <c r="CA180" i="1"/>
  <c r="BZ180" i="1"/>
  <c r="BT180" i="1"/>
  <c r="BQ180" i="1"/>
  <c r="BP180" i="1"/>
  <c r="BO180" i="1"/>
  <c r="BN180" i="1"/>
  <c r="BM180" i="1"/>
  <c r="BL180" i="1"/>
  <c r="BK180" i="1"/>
  <c r="BJ180" i="1"/>
  <c r="BI180" i="1"/>
  <c r="BH180" i="1"/>
  <c r="BG180" i="1"/>
  <c r="BF180" i="1"/>
  <c r="BE180" i="1"/>
  <c r="BD180" i="1"/>
  <c r="BC180" i="1"/>
  <c r="CL179" i="1"/>
  <c r="CK179" i="1"/>
  <c r="CJ179" i="1"/>
  <c r="CH179" i="1"/>
  <c r="CF179" i="1"/>
  <c r="CE179" i="1"/>
  <c r="CD179" i="1"/>
  <c r="CA179" i="1"/>
  <c r="BT179" i="1"/>
  <c r="BQ179" i="1"/>
  <c r="BP179" i="1"/>
  <c r="BO179" i="1"/>
  <c r="BN179" i="1"/>
  <c r="BM179" i="1"/>
  <c r="BL179" i="1"/>
  <c r="BK179" i="1"/>
  <c r="BJ179" i="1"/>
  <c r="BI179" i="1"/>
  <c r="BH179" i="1"/>
  <c r="BG179" i="1"/>
  <c r="BF179" i="1"/>
  <c r="BE179" i="1"/>
  <c r="BD179" i="1"/>
  <c r="BC179" i="1"/>
  <c r="CL178" i="1"/>
  <c r="CK178" i="1"/>
  <c r="CJ178" i="1"/>
  <c r="CI178" i="1"/>
  <c r="CH178" i="1"/>
  <c r="CG178" i="1"/>
  <c r="CF178" i="1"/>
  <c r="CE178" i="1"/>
  <c r="CD178" i="1"/>
  <c r="CC178" i="1"/>
  <c r="CB178" i="1"/>
  <c r="CA178" i="1"/>
  <c r="BZ178" i="1"/>
  <c r="BT178" i="1"/>
  <c r="BQ178" i="1"/>
  <c r="BP178" i="1"/>
  <c r="BO178" i="1"/>
  <c r="BN178" i="1"/>
  <c r="BM178" i="1"/>
  <c r="BL178" i="1"/>
  <c r="BK178" i="1"/>
  <c r="BJ178" i="1"/>
  <c r="BI178" i="1"/>
  <c r="BH178" i="1"/>
  <c r="BG178" i="1"/>
  <c r="BF178" i="1"/>
  <c r="BE178" i="1"/>
  <c r="BD178" i="1"/>
  <c r="BC178" i="1"/>
  <c r="CL177" i="1"/>
  <c r="CK177" i="1"/>
  <c r="CI177" i="1"/>
  <c r="CH177" i="1"/>
  <c r="CG177" i="1"/>
  <c r="CF177" i="1"/>
  <c r="CE177" i="1"/>
  <c r="CD177" i="1"/>
  <c r="CC177" i="1"/>
  <c r="CB177" i="1"/>
  <c r="CA177" i="1"/>
  <c r="BZ177" i="1"/>
  <c r="BT177" i="1"/>
  <c r="BQ177" i="1"/>
  <c r="BP177" i="1"/>
  <c r="BO177" i="1"/>
  <c r="BN177" i="1"/>
  <c r="BM177" i="1"/>
  <c r="BL177" i="1"/>
  <c r="BK177" i="1"/>
  <c r="BJ177" i="1"/>
  <c r="BI177" i="1"/>
  <c r="BH177" i="1"/>
  <c r="BG177" i="1"/>
  <c r="BF177" i="1"/>
  <c r="BE177" i="1"/>
  <c r="BD177" i="1"/>
  <c r="BC177" i="1"/>
  <c r="CL176" i="1"/>
  <c r="CK176" i="1"/>
  <c r="CJ176" i="1"/>
  <c r="CI176" i="1"/>
  <c r="CH176" i="1"/>
  <c r="CG176" i="1"/>
  <c r="CF176" i="1"/>
  <c r="CE176" i="1"/>
  <c r="CD176" i="1"/>
  <c r="CC176" i="1"/>
  <c r="CB176" i="1"/>
  <c r="CA176" i="1"/>
  <c r="BZ176" i="1"/>
  <c r="BT176" i="1"/>
  <c r="BQ176" i="1"/>
  <c r="BP176" i="1"/>
  <c r="BO176" i="1"/>
  <c r="BN176" i="1"/>
  <c r="BM176" i="1"/>
  <c r="BL176" i="1"/>
  <c r="BK176" i="1"/>
  <c r="BJ176" i="1"/>
  <c r="BI176" i="1"/>
  <c r="BH176" i="1"/>
  <c r="BG176" i="1"/>
  <c r="BF176" i="1"/>
  <c r="BE176" i="1"/>
  <c r="BD176" i="1"/>
  <c r="BC176" i="1"/>
  <c r="CL175" i="1"/>
  <c r="CK175" i="1"/>
  <c r="CJ175" i="1"/>
  <c r="CI175" i="1"/>
  <c r="CH175" i="1"/>
  <c r="CG175" i="1"/>
  <c r="CF175" i="1"/>
  <c r="CE175" i="1"/>
  <c r="CD175" i="1"/>
  <c r="CC175" i="1"/>
  <c r="CB175" i="1"/>
  <c r="CA175" i="1"/>
  <c r="BZ175" i="1"/>
  <c r="BY175" i="1"/>
  <c r="BX175" i="1"/>
  <c r="BW175" i="1"/>
  <c r="BV175" i="1"/>
  <c r="BU175" i="1"/>
  <c r="BT175" i="1"/>
  <c r="BQ175" i="1"/>
  <c r="BP175" i="1"/>
  <c r="BO175" i="1"/>
  <c r="BN175" i="1"/>
  <c r="BM175" i="1"/>
  <c r="BL175" i="1"/>
  <c r="BK175" i="1"/>
  <c r="BJ175" i="1"/>
  <c r="BI175" i="1"/>
  <c r="BH175" i="1"/>
  <c r="BG175" i="1"/>
  <c r="BF175" i="1"/>
  <c r="BE175" i="1"/>
  <c r="BD175" i="1"/>
  <c r="BC175" i="1"/>
  <c r="CL174" i="1"/>
  <c r="CK174" i="1"/>
  <c r="CJ174" i="1"/>
  <c r="CI174" i="1"/>
  <c r="CH174" i="1"/>
  <c r="CG174" i="1"/>
  <c r="CF174" i="1"/>
  <c r="CE174" i="1"/>
  <c r="CD174" i="1"/>
  <c r="CC174" i="1"/>
  <c r="CB174" i="1"/>
  <c r="CA174" i="1"/>
  <c r="BZ174" i="1"/>
  <c r="BY174" i="1"/>
  <c r="BX174" i="1"/>
  <c r="BW174" i="1"/>
  <c r="BV174" i="1"/>
  <c r="BU174" i="1"/>
  <c r="BT174" i="1"/>
  <c r="BQ174" i="1"/>
  <c r="BP174" i="1"/>
  <c r="BO174" i="1"/>
  <c r="BN174" i="1"/>
  <c r="BM174" i="1"/>
  <c r="BL174" i="1"/>
  <c r="BK174" i="1"/>
  <c r="BJ174" i="1"/>
  <c r="BI174" i="1"/>
  <c r="BH174" i="1"/>
  <c r="BG174" i="1"/>
  <c r="BF174" i="1"/>
  <c r="BE174" i="1"/>
  <c r="BD174" i="1"/>
  <c r="BC174" i="1"/>
  <c r="CL173" i="1"/>
  <c r="CK173" i="1"/>
  <c r="CJ173" i="1"/>
  <c r="CI173" i="1"/>
  <c r="CH173" i="1"/>
  <c r="CG173" i="1"/>
  <c r="CF173" i="1"/>
  <c r="CE173" i="1"/>
  <c r="CD173" i="1"/>
  <c r="CC173" i="1"/>
  <c r="CB173" i="1"/>
  <c r="CA173" i="1"/>
  <c r="BZ173" i="1"/>
  <c r="BY173" i="1"/>
  <c r="BX173" i="1"/>
  <c r="BW173" i="1"/>
  <c r="BV173" i="1"/>
  <c r="BU173" i="1"/>
  <c r="BT173" i="1"/>
  <c r="BQ173" i="1"/>
  <c r="BP173" i="1"/>
  <c r="BO173" i="1"/>
  <c r="BN173" i="1"/>
  <c r="BM173" i="1"/>
  <c r="BL173" i="1"/>
  <c r="BK173" i="1"/>
  <c r="BJ173" i="1"/>
  <c r="BI173" i="1"/>
  <c r="BH173" i="1"/>
  <c r="BG173" i="1"/>
  <c r="BF173" i="1"/>
  <c r="BE173" i="1"/>
  <c r="BD173" i="1"/>
  <c r="BC173" i="1"/>
  <c r="CL172" i="1"/>
  <c r="CK172" i="1"/>
  <c r="CJ172" i="1"/>
  <c r="CI172" i="1"/>
  <c r="CH172" i="1"/>
  <c r="CG172" i="1"/>
  <c r="CF172" i="1"/>
  <c r="CE172" i="1"/>
  <c r="CD172" i="1"/>
  <c r="CC172" i="1"/>
  <c r="CB172" i="1"/>
  <c r="CA172" i="1"/>
  <c r="BZ172" i="1"/>
  <c r="BY172" i="1"/>
  <c r="BX172" i="1"/>
  <c r="BW172" i="1"/>
  <c r="BV172" i="1"/>
  <c r="BU172" i="1"/>
  <c r="BT172" i="1"/>
  <c r="BQ172" i="1"/>
  <c r="BP172" i="1"/>
  <c r="BO172" i="1"/>
  <c r="BN172" i="1"/>
  <c r="BM172" i="1"/>
  <c r="BL172" i="1"/>
  <c r="BK172" i="1"/>
  <c r="BJ172" i="1"/>
  <c r="BI172" i="1"/>
  <c r="BH172" i="1"/>
  <c r="BG172" i="1"/>
  <c r="BF172" i="1"/>
  <c r="BE172" i="1"/>
  <c r="BD172" i="1"/>
  <c r="BC172" i="1"/>
  <c r="CL171" i="1"/>
  <c r="CK171" i="1"/>
  <c r="CJ171" i="1"/>
  <c r="CI171" i="1"/>
  <c r="CH171" i="1"/>
  <c r="CG171" i="1"/>
  <c r="CF171" i="1"/>
  <c r="CE171" i="1"/>
  <c r="CD171" i="1"/>
  <c r="CC171" i="1"/>
  <c r="CB171" i="1"/>
  <c r="CA171" i="1"/>
  <c r="BZ171" i="1"/>
  <c r="BY171" i="1"/>
  <c r="BX171" i="1"/>
  <c r="BW171" i="1"/>
  <c r="BV171" i="1"/>
  <c r="BU171" i="1"/>
  <c r="BT171" i="1"/>
  <c r="BQ171" i="1"/>
  <c r="BP171" i="1"/>
  <c r="BO171" i="1"/>
  <c r="BN171" i="1"/>
  <c r="BM171" i="1"/>
  <c r="BL171" i="1"/>
  <c r="BK171" i="1"/>
  <c r="BJ171" i="1"/>
  <c r="BI171" i="1"/>
  <c r="BH171" i="1"/>
  <c r="BG171" i="1"/>
  <c r="BF171" i="1"/>
  <c r="BE171" i="1"/>
  <c r="BD171" i="1"/>
  <c r="BC171" i="1"/>
  <c r="CL170" i="1"/>
  <c r="CK170" i="1"/>
  <c r="CJ170" i="1"/>
  <c r="CI170" i="1"/>
  <c r="CH170" i="1"/>
  <c r="CG170" i="1"/>
  <c r="CF170" i="1"/>
  <c r="CE170" i="1"/>
  <c r="CD170" i="1"/>
  <c r="CC170" i="1"/>
  <c r="CB170" i="1"/>
  <c r="CA170" i="1"/>
  <c r="BZ170" i="1"/>
  <c r="BT170" i="1"/>
  <c r="BQ170" i="1"/>
  <c r="BP170" i="1"/>
  <c r="BO170" i="1"/>
  <c r="BN170" i="1"/>
  <c r="BM170" i="1"/>
  <c r="BL170" i="1"/>
  <c r="BK170" i="1"/>
  <c r="BJ170" i="1"/>
  <c r="BI170" i="1"/>
  <c r="BH170" i="1"/>
  <c r="BG170" i="1"/>
  <c r="BF170" i="1"/>
  <c r="BE170" i="1"/>
  <c r="BD170" i="1"/>
  <c r="BC170" i="1"/>
  <c r="CL169" i="1"/>
  <c r="CK169" i="1"/>
  <c r="CJ169" i="1"/>
  <c r="CI169" i="1"/>
  <c r="CH169" i="1"/>
  <c r="CG169" i="1"/>
  <c r="CF169" i="1"/>
  <c r="CE169" i="1"/>
  <c r="CD169" i="1"/>
  <c r="CC169" i="1"/>
  <c r="CB169" i="1"/>
  <c r="CA169" i="1"/>
  <c r="BZ169" i="1"/>
  <c r="BT169" i="1"/>
  <c r="BQ169" i="1"/>
  <c r="BP169" i="1"/>
  <c r="BO169" i="1"/>
  <c r="BN169" i="1"/>
  <c r="BM169" i="1"/>
  <c r="BL169" i="1"/>
  <c r="BK169" i="1"/>
  <c r="BJ169" i="1"/>
  <c r="BI169" i="1"/>
  <c r="BH169" i="1"/>
  <c r="BG169" i="1"/>
  <c r="BF169" i="1"/>
  <c r="BE169" i="1"/>
  <c r="BD169" i="1"/>
  <c r="BC169" i="1"/>
  <c r="CL168" i="1"/>
  <c r="CK168" i="1"/>
  <c r="CJ168" i="1"/>
  <c r="CI168" i="1"/>
  <c r="CH168" i="1"/>
  <c r="CG168" i="1"/>
  <c r="CF168" i="1"/>
  <c r="CE168" i="1"/>
  <c r="CD168" i="1"/>
  <c r="CC168" i="1"/>
  <c r="CB168" i="1"/>
  <c r="CA168" i="1"/>
  <c r="BZ168" i="1"/>
  <c r="BT168" i="1"/>
  <c r="BQ168" i="1"/>
  <c r="BP168" i="1"/>
  <c r="BO168" i="1"/>
  <c r="BN168" i="1"/>
  <c r="BM168" i="1"/>
  <c r="BL168" i="1"/>
  <c r="BK168" i="1"/>
  <c r="BJ168" i="1"/>
  <c r="BI168" i="1"/>
  <c r="BH168" i="1"/>
  <c r="BG168" i="1"/>
  <c r="BF168" i="1"/>
  <c r="BE168" i="1"/>
  <c r="BD168" i="1"/>
  <c r="BC168" i="1"/>
  <c r="CL167" i="1"/>
  <c r="CK167" i="1"/>
  <c r="CJ167" i="1"/>
  <c r="CI167" i="1"/>
  <c r="CH167" i="1"/>
  <c r="CG167" i="1"/>
  <c r="CF167" i="1"/>
  <c r="CE167" i="1"/>
  <c r="CD167" i="1"/>
  <c r="CC167" i="1"/>
  <c r="CB167" i="1"/>
  <c r="CA167" i="1"/>
  <c r="BZ167" i="1"/>
  <c r="BT167" i="1"/>
  <c r="BQ167" i="1"/>
  <c r="BP167" i="1"/>
  <c r="BO167" i="1"/>
  <c r="BN167" i="1"/>
  <c r="BM167" i="1"/>
  <c r="BL167" i="1"/>
  <c r="BK167" i="1"/>
  <c r="BJ167" i="1"/>
  <c r="BI167" i="1"/>
  <c r="BH167" i="1"/>
  <c r="BG167" i="1"/>
  <c r="BF167" i="1"/>
  <c r="BE167" i="1"/>
  <c r="BD167" i="1"/>
  <c r="BC167" i="1"/>
  <c r="CL166" i="1"/>
  <c r="CK166" i="1"/>
  <c r="CJ166" i="1"/>
  <c r="CI166" i="1"/>
  <c r="CH166" i="1"/>
  <c r="CG166" i="1"/>
  <c r="CF166" i="1"/>
  <c r="CE166" i="1"/>
  <c r="CD166" i="1"/>
  <c r="CC166" i="1"/>
  <c r="CB166" i="1"/>
  <c r="CA166" i="1"/>
  <c r="BZ166" i="1"/>
  <c r="BT166" i="1"/>
  <c r="BQ166" i="1"/>
  <c r="BP166" i="1"/>
  <c r="BO166" i="1"/>
  <c r="BN166" i="1"/>
  <c r="BM166" i="1"/>
  <c r="BL166" i="1"/>
  <c r="BK166" i="1"/>
  <c r="BJ166" i="1"/>
  <c r="BI166" i="1"/>
  <c r="BH166" i="1"/>
  <c r="BG166" i="1"/>
  <c r="BF166" i="1"/>
  <c r="BE166" i="1"/>
  <c r="BD166" i="1"/>
  <c r="BC166" i="1"/>
  <c r="CL165" i="1"/>
  <c r="CK165" i="1"/>
  <c r="CJ165" i="1"/>
  <c r="CI165" i="1"/>
  <c r="CH165" i="1"/>
  <c r="CG165" i="1"/>
  <c r="CF165" i="1"/>
  <c r="CE165" i="1"/>
  <c r="CD165" i="1"/>
  <c r="CC165" i="1"/>
  <c r="CB165" i="1"/>
  <c r="CA165" i="1"/>
  <c r="BZ165" i="1"/>
  <c r="BT165" i="1"/>
  <c r="BQ165" i="1"/>
  <c r="BP165" i="1"/>
  <c r="BO165" i="1"/>
  <c r="BN165" i="1"/>
  <c r="BM165" i="1"/>
  <c r="BL165" i="1"/>
  <c r="BK165" i="1"/>
  <c r="BJ165" i="1"/>
  <c r="BI165" i="1"/>
  <c r="BH165" i="1"/>
  <c r="BG165" i="1"/>
  <c r="BF165" i="1"/>
  <c r="BE165" i="1"/>
  <c r="BD165" i="1"/>
  <c r="BC165" i="1"/>
  <c r="CL164" i="1"/>
  <c r="CK164" i="1"/>
  <c r="CJ164" i="1"/>
  <c r="CI164" i="1"/>
  <c r="CH164" i="1"/>
  <c r="CG164" i="1"/>
  <c r="CF164" i="1"/>
  <c r="CE164" i="1"/>
  <c r="CD164" i="1"/>
  <c r="CC164" i="1"/>
  <c r="CB164" i="1"/>
  <c r="CA164" i="1"/>
  <c r="BZ164" i="1"/>
  <c r="BT164" i="1"/>
  <c r="BQ164" i="1"/>
  <c r="BP164" i="1"/>
  <c r="BO164" i="1"/>
  <c r="BN164" i="1"/>
  <c r="BM164" i="1"/>
  <c r="BL164" i="1"/>
  <c r="BK164" i="1"/>
  <c r="BJ164" i="1"/>
  <c r="BI164" i="1"/>
  <c r="BH164" i="1"/>
  <c r="BG164" i="1"/>
  <c r="BF164" i="1"/>
  <c r="BE164" i="1"/>
  <c r="BD164" i="1"/>
  <c r="BC164" i="1"/>
  <c r="CL163" i="1"/>
  <c r="CK163" i="1"/>
  <c r="CJ163" i="1"/>
  <c r="CI163" i="1"/>
  <c r="CH163" i="1"/>
  <c r="CG163" i="1"/>
  <c r="CF163" i="1"/>
  <c r="CE163" i="1"/>
  <c r="CD163" i="1"/>
  <c r="CC163" i="1"/>
  <c r="CB163" i="1"/>
  <c r="CA163" i="1"/>
  <c r="BZ163" i="1"/>
  <c r="BT163" i="1"/>
  <c r="BQ163" i="1"/>
  <c r="BP163" i="1"/>
  <c r="BO163" i="1"/>
  <c r="BN163" i="1"/>
  <c r="BM163" i="1"/>
  <c r="BL163" i="1"/>
  <c r="BK163" i="1"/>
  <c r="BJ163" i="1"/>
  <c r="BI163" i="1"/>
  <c r="BH163" i="1"/>
  <c r="BG163" i="1"/>
  <c r="BF163" i="1"/>
  <c r="BE163" i="1"/>
  <c r="BD163" i="1"/>
  <c r="BC163" i="1"/>
  <c r="CL162" i="1"/>
  <c r="CK162" i="1"/>
  <c r="CJ162" i="1"/>
  <c r="CI162" i="1"/>
  <c r="CH162" i="1"/>
  <c r="CG162" i="1"/>
  <c r="CF162" i="1"/>
  <c r="CE162" i="1"/>
  <c r="CD162" i="1"/>
  <c r="CC162" i="1"/>
  <c r="CB162" i="1"/>
  <c r="CA162" i="1"/>
  <c r="BZ162" i="1"/>
  <c r="BT162" i="1"/>
  <c r="BQ162" i="1"/>
  <c r="BP162" i="1"/>
  <c r="BO162" i="1"/>
  <c r="BN162" i="1"/>
  <c r="BM162" i="1"/>
  <c r="BL162" i="1"/>
  <c r="BK162" i="1"/>
  <c r="BJ162" i="1"/>
  <c r="BI162" i="1"/>
  <c r="BH162" i="1"/>
  <c r="BG162" i="1"/>
  <c r="BF162" i="1"/>
  <c r="BE162" i="1"/>
  <c r="BD162" i="1"/>
  <c r="BC162" i="1"/>
  <c r="CL161" i="1"/>
  <c r="CK161" i="1"/>
  <c r="CJ161" i="1"/>
  <c r="CI161" i="1"/>
  <c r="CH161" i="1"/>
  <c r="CG161" i="1"/>
  <c r="CF161" i="1"/>
  <c r="CE161" i="1"/>
  <c r="CD161" i="1"/>
  <c r="CC161" i="1"/>
  <c r="CB161" i="1"/>
  <c r="CA161" i="1"/>
  <c r="BZ161" i="1"/>
  <c r="BT161" i="1"/>
  <c r="BQ161" i="1"/>
  <c r="BP161" i="1"/>
  <c r="BO161" i="1"/>
  <c r="BN161" i="1"/>
  <c r="BM161" i="1"/>
  <c r="BL161" i="1"/>
  <c r="BK161" i="1"/>
  <c r="BJ161" i="1"/>
  <c r="BI161" i="1"/>
  <c r="BH161" i="1"/>
  <c r="BG161" i="1"/>
  <c r="BF161" i="1"/>
  <c r="BE161" i="1"/>
  <c r="BD161" i="1"/>
  <c r="BC161" i="1"/>
  <c r="CL160" i="1"/>
  <c r="CK160" i="1"/>
  <c r="CJ160" i="1"/>
  <c r="CI160" i="1"/>
  <c r="CH160" i="1"/>
  <c r="CG160" i="1"/>
  <c r="CF160" i="1"/>
  <c r="CE160" i="1"/>
  <c r="CD160" i="1"/>
  <c r="CC160" i="1"/>
  <c r="CB160" i="1"/>
  <c r="CA160" i="1"/>
  <c r="BZ160" i="1"/>
  <c r="BT160" i="1"/>
  <c r="BQ160" i="1"/>
  <c r="BP160" i="1"/>
  <c r="BO160" i="1"/>
  <c r="BN160" i="1"/>
  <c r="BM160" i="1"/>
  <c r="BL160" i="1"/>
  <c r="BK160" i="1"/>
  <c r="BJ160" i="1"/>
  <c r="BI160" i="1"/>
  <c r="BH160" i="1"/>
  <c r="BG160" i="1"/>
  <c r="BF160" i="1"/>
  <c r="BE160" i="1"/>
  <c r="BD160" i="1"/>
  <c r="BC160" i="1"/>
  <c r="CL159" i="1"/>
  <c r="CK159" i="1"/>
  <c r="CJ159" i="1"/>
  <c r="CI159" i="1"/>
  <c r="CH159" i="1"/>
  <c r="CG159" i="1"/>
  <c r="CF159" i="1"/>
  <c r="CE159" i="1"/>
  <c r="CD159" i="1"/>
  <c r="CC159" i="1"/>
  <c r="CB159" i="1"/>
  <c r="CA159" i="1"/>
  <c r="BZ159" i="1"/>
  <c r="BT159" i="1"/>
  <c r="BQ159" i="1"/>
  <c r="BP159" i="1"/>
  <c r="BO159" i="1"/>
  <c r="BN159" i="1"/>
  <c r="BM159" i="1"/>
  <c r="BL159" i="1"/>
  <c r="BK159" i="1"/>
  <c r="BJ159" i="1"/>
  <c r="BI159" i="1"/>
  <c r="BH159" i="1"/>
  <c r="BG159" i="1"/>
  <c r="BF159" i="1"/>
  <c r="BE159" i="1"/>
  <c r="BD159" i="1"/>
  <c r="BC159" i="1"/>
  <c r="CL158" i="1"/>
  <c r="CK158" i="1"/>
  <c r="CJ158" i="1"/>
  <c r="CI158" i="1"/>
  <c r="CH158" i="1"/>
  <c r="CG158" i="1"/>
  <c r="CF158" i="1"/>
  <c r="CE158" i="1"/>
  <c r="CD158" i="1"/>
  <c r="CC158" i="1"/>
  <c r="CB158" i="1"/>
  <c r="CA158" i="1"/>
  <c r="BZ158" i="1"/>
  <c r="BT158" i="1"/>
  <c r="BQ158" i="1"/>
  <c r="BP158" i="1"/>
  <c r="BO158" i="1"/>
  <c r="BN158" i="1"/>
  <c r="BM158" i="1"/>
  <c r="BL158" i="1"/>
  <c r="BK158" i="1"/>
  <c r="BJ158" i="1"/>
  <c r="BI158" i="1"/>
  <c r="BH158" i="1"/>
  <c r="BG158" i="1"/>
  <c r="BF158" i="1"/>
  <c r="BE158" i="1"/>
  <c r="BD158" i="1"/>
  <c r="BC158" i="1"/>
  <c r="CL157" i="1"/>
  <c r="CK157" i="1"/>
  <c r="CJ157" i="1"/>
  <c r="CI157" i="1"/>
  <c r="CH157" i="1"/>
  <c r="CG157" i="1"/>
  <c r="CF157" i="1"/>
  <c r="CE157" i="1"/>
  <c r="CD157" i="1"/>
  <c r="CC157" i="1"/>
  <c r="CB157" i="1"/>
  <c r="CA157" i="1"/>
  <c r="BZ157" i="1"/>
  <c r="BT157" i="1"/>
  <c r="BQ157" i="1"/>
  <c r="BP157" i="1"/>
  <c r="BO157" i="1"/>
  <c r="BN157" i="1"/>
  <c r="BM157" i="1"/>
  <c r="BL157" i="1"/>
  <c r="BK157" i="1"/>
  <c r="BJ157" i="1"/>
  <c r="BI157" i="1"/>
  <c r="BH157" i="1"/>
  <c r="BG157" i="1"/>
  <c r="BF157" i="1"/>
  <c r="BE157" i="1"/>
  <c r="BD157" i="1"/>
  <c r="BC157" i="1"/>
  <c r="CL156" i="1"/>
  <c r="CK156" i="1"/>
  <c r="CJ156" i="1"/>
  <c r="CI156" i="1"/>
  <c r="CH156" i="1"/>
  <c r="CG156" i="1"/>
  <c r="CF156" i="1"/>
  <c r="CE156" i="1"/>
  <c r="CD156" i="1"/>
  <c r="CC156" i="1"/>
  <c r="CB156" i="1"/>
  <c r="CA156" i="1"/>
  <c r="BZ156" i="1"/>
  <c r="BT156" i="1"/>
  <c r="BQ156" i="1"/>
  <c r="BP156" i="1"/>
  <c r="BO156" i="1"/>
  <c r="BN156" i="1"/>
  <c r="BM156" i="1"/>
  <c r="BL156" i="1"/>
  <c r="BK156" i="1"/>
  <c r="BJ156" i="1"/>
  <c r="BI156" i="1"/>
  <c r="BH156" i="1"/>
  <c r="BG156" i="1"/>
  <c r="BF156" i="1"/>
  <c r="BE156" i="1"/>
  <c r="BD156" i="1"/>
  <c r="BC156" i="1"/>
  <c r="CL155" i="1"/>
  <c r="CK155" i="1"/>
  <c r="CJ155" i="1"/>
  <c r="CI155" i="1"/>
  <c r="CH155" i="1"/>
  <c r="CG155" i="1"/>
  <c r="CF155" i="1"/>
  <c r="CE155" i="1"/>
  <c r="CD155" i="1"/>
  <c r="CC155" i="1"/>
  <c r="CB155" i="1"/>
  <c r="CA155" i="1"/>
  <c r="BZ155" i="1"/>
  <c r="BQ155" i="1"/>
  <c r="BP155" i="1"/>
  <c r="BO155" i="1"/>
  <c r="BN155" i="1"/>
  <c r="BM155" i="1"/>
  <c r="BL155" i="1"/>
  <c r="BK155" i="1"/>
  <c r="BJ155" i="1"/>
  <c r="BI155" i="1"/>
  <c r="BH155" i="1"/>
  <c r="BG155" i="1"/>
  <c r="BF155" i="1"/>
  <c r="BE155" i="1"/>
  <c r="BD155" i="1"/>
  <c r="BC155" i="1"/>
  <c r="CL154" i="1"/>
  <c r="CK154" i="1"/>
  <c r="CJ154" i="1"/>
  <c r="CI154" i="1"/>
  <c r="CH154" i="1"/>
  <c r="CG154" i="1"/>
  <c r="CF154" i="1"/>
  <c r="CE154" i="1"/>
  <c r="CD154" i="1"/>
  <c r="CC154" i="1"/>
  <c r="CB154" i="1"/>
  <c r="CA154" i="1"/>
  <c r="BZ154" i="1"/>
  <c r="BT154" i="1"/>
  <c r="BQ154" i="1"/>
  <c r="BP154" i="1"/>
  <c r="BO154" i="1"/>
  <c r="BN154" i="1"/>
  <c r="BM154" i="1"/>
  <c r="BL154" i="1"/>
  <c r="BK154" i="1"/>
  <c r="BJ154" i="1"/>
  <c r="BI154" i="1"/>
  <c r="BH154" i="1"/>
  <c r="BG154" i="1"/>
  <c r="BF154" i="1"/>
  <c r="BE154" i="1"/>
  <c r="BD154" i="1"/>
  <c r="BC154" i="1"/>
  <c r="CL153" i="1"/>
  <c r="CK153" i="1"/>
  <c r="CJ153" i="1"/>
  <c r="CI153" i="1"/>
  <c r="CH153" i="1"/>
  <c r="CG153" i="1"/>
  <c r="CF153" i="1"/>
  <c r="CE153" i="1"/>
  <c r="CD153" i="1"/>
  <c r="CC153" i="1"/>
  <c r="CB153" i="1"/>
  <c r="CA153" i="1"/>
  <c r="BZ153" i="1"/>
  <c r="BT153" i="1"/>
  <c r="BQ153" i="1"/>
  <c r="BP153" i="1"/>
  <c r="BO153" i="1"/>
  <c r="BN153" i="1"/>
  <c r="BM153" i="1"/>
  <c r="BL153" i="1"/>
  <c r="BK153" i="1"/>
  <c r="BJ153" i="1"/>
  <c r="BI153" i="1"/>
  <c r="BH153" i="1"/>
  <c r="BG153" i="1"/>
  <c r="BF153" i="1"/>
  <c r="BE153" i="1"/>
  <c r="BD153" i="1"/>
  <c r="BC153" i="1"/>
  <c r="CL152" i="1"/>
  <c r="CK152" i="1"/>
  <c r="CJ152" i="1"/>
  <c r="CI152" i="1"/>
  <c r="CH152" i="1"/>
  <c r="CG152" i="1"/>
  <c r="CF152" i="1"/>
  <c r="CE152" i="1"/>
  <c r="CD152" i="1"/>
  <c r="CC152" i="1"/>
  <c r="CB152" i="1"/>
  <c r="CA152" i="1"/>
  <c r="BZ152" i="1"/>
  <c r="BT152" i="1"/>
  <c r="BQ152" i="1"/>
  <c r="BP152" i="1"/>
  <c r="BO152" i="1"/>
  <c r="BN152" i="1"/>
  <c r="BM152" i="1"/>
  <c r="BL152" i="1"/>
  <c r="BK152" i="1"/>
  <c r="BJ152" i="1"/>
  <c r="BI152" i="1"/>
  <c r="BH152" i="1"/>
  <c r="BG152" i="1"/>
  <c r="BF152" i="1"/>
  <c r="BE152" i="1"/>
  <c r="BD152" i="1"/>
  <c r="BC152" i="1"/>
  <c r="CL151" i="1"/>
  <c r="CK151" i="1"/>
  <c r="CJ151" i="1"/>
  <c r="CI151" i="1"/>
  <c r="CH151" i="1"/>
  <c r="CG151" i="1"/>
  <c r="CF151" i="1"/>
  <c r="CE151" i="1"/>
  <c r="CD151" i="1"/>
  <c r="CC151" i="1"/>
  <c r="CB151" i="1"/>
  <c r="CA151" i="1"/>
  <c r="BZ151" i="1"/>
  <c r="BQ151" i="1"/>
  <c r="BP151" i="1"/>
  <c r="BO151" i="1"/>
  <c r="BN151" i="1"/>
  <c r="BM151" i="1"/>
  <c r="BL151" i="1"/>
  <c r="BK151" i="1"/>
  <c r="BJ151" i="1"/>
  <c r="BI151" i="1"/>
  <c r="BH151" i="1"/>
  <c r="BG151" i="1"/>
  <c r="BF151" i="1"/>
  <c r="BE151" i="1"/>
  <c r="BD151" i="1"/>
  <c r="BC151" i="1"/>
  <c r="CL150" i="1"/>
  <c r="CK150" i="1"/>
  <c r="CJ150" i="1"/>
  <c r="CI150" i="1"/>
  <c r="CH150" i="1"/>
  <c r="CG150" i="1"/>
  <c r="CF150" i="1"/>
  <c r="CE150" i="1"/>
  <c r="CD150" i="1"/>
  <c r="CC150" i="1"/>
  <c r="CB150" i="1"/>
  <c r="CA150" i="1"/>
  <c r="BZ150" i="1"/>
  <c r="BT150" i="1"/>
  <c r="BQ150" i="1"/>
  <c r="BP150" i="1"/>
  <c r="BO150" i="1"/>
  <c r="BN150" i="1"/>
  <c r="BM150" i="1"/>
  <c r="BL150" i="1"/>
  <c r="BK150" i="1"/>
  <c r="BJ150" i="1"/>
  <c r="BI150" i="1"/>
  <c r="BH150" i="1"/>
  <c r="BG150" i="1"/>
  <c r="BF150" i="1"/>
  <c r="BE150" i="1"/>
  <c r="BD150" i="1"/>
  <c r="BC150" i="1"/>
  <c r="CL149" i="1"/>
  <c r="CK149" i="1"/>
  <c r="CJ149" i="1"/>
  <c r="CI149" i="1"/>
  <c r="CH149" i="1"/>
  <c r="CG149" i="1"/>
  <c r="CF149" i="1"/>
  <c r="CE149" i="1"/>
  <c r="CD149" i="1"/>
  <c r="CC149" i="1"/>
  <c r="CB149" i="1"/>
  <c r="CA149" i="1"/>
  <c r="BZ149" i="1"/>
  <c r="BQ149" i="1"/>
  <c r="BP149" i="1"/>
  <c r="BO149" i="1"/>
  <c r="BN149" i="1"/>
  <c r="BM149" i="1"/>
  <c r="BL149" i="1"/>
  <c r="BK149" i="1"/>
  <c r="BJ149" i="1"/>
  <c r="BI149" i="1"/>
  <c r="BH149" i="1"/>
  <c r="BG149" i="1"/>
  <c r="BF149" i="1"/>
  <c r="BE149" i="1"/>
  <c r="BD149" i="1"/>
  <c r="BC149" i="1"/>
  <c r="CL148" i="1"/>
  <c r="CK148" i="1"/>
  <c r="CJ148" i="1"/>
  <c r="CI148" i="1"/>
  <c r="CH148" i="1"/>
  <c r="CG148" i="1"/>
  <c r="CF148" i="1"/>
  <c r="CE148" i="1"/>
  <c r="CD148" i="1"/>
  <c r="CC148" i="1"/>
  <c r="CB148" i="1"/>
  <c r="CA148" i="1"/>
  <c r="BZ148" i="1"/>
  <c r="BQ148" i="1"/>
  <c r="BP148" i="1"/>
  <c r="BO148" i="1"/>
  <c r="BN148" i="1"/>
  <c r="BM148" i="1"/>
  <c r="BL148" i="1"/>
  <c r="BK148" i="1"/>
  <c r="BJ148" i="1"/>
  <c r="BI148" i="1"/>
  <c r="BH148" i="1"/>
  <c r="BG148" i="1"/>
  <c r="BF148" i="1"/>
  <c r="BE148" i="1"/>
  <c r="BD148" i="1"/>
  <c r="BC148" i="1"/>
  <c r="CL147" i="1"/>
  <c r="CK147" i="1"/>
  <c r="CJ147" i="1"/>
  <c r="CI147" i="1"/>
  <c r="CH147" i="1"/>
  <c r="CG147" i="1"/>
  <c r="CF147" i="1"/>
  <c r="CE147" i="1"/>
  <c r="CD147" i="1"/>
  <c r="CC147" i="1"/>
  <c r="CB147" i="1"/>
  <c r="CA147" i="1"/>
  <c r="BZ147" i="1"/>
  <c r="BQ147" i="1"/>
  <c r="BP147" i="1"/>
  <c r="BO147" i="1"/>
  <c r="BN147" i="1"/>
  <c r="BM147" i="1"/>
  <c r="BL147" i="1"/>
  <c r="BK147" i="1"/>
  <c r="BJ147" i="1"/>
  <c r="BI147" i="1"/>
  <c r="BH147" i="1"/>
  <c r="BG147" i="1"/>
  <c r="BF147" i="1"/>
  <c r="BE147" i="1"/>
  <c r="BD147" i="1"/>
  <c r="BC147" i="1"/>
  <c r="CL146" i="1"/>
  <c r="CK146" i="1"/>
  <c r="CJ146" i="1"/>
  <c r="CI146" i="1"/>
  <c r="CH146" i="1"/>
  <c r="CG146" i="1"/>
  <c r="CF146" i="1"/>
  <c r="CE146" i="1"/>
  <c r="CD146" i="1"/>
  <c r="CC146" i="1"/>
  <c r="CB146" i="1"/>
  <c r="CA146" i="1"/>
  <c r="BZ146" i="1"/>
  <c r="BQ146" i="1"/>
  <c r="BP146" i="1"/>
  <c r="BO146" i="1"/>
  <c r="BN146" i="1"/>
  <c r="BM146" i="1"/>
  <c r="BL146" i="1"/>
  <c r="BK146" i="1"/>
  <c r="BJ146" i="1"/>
  <c r="BI146" i="1"/>
  <c r="BH146" i="1"/>
  <c r="BG146" i="1"/>
  <c r="BF146" i="1"/>
  <c r="BE146" i="1"/>
  <c r="BD146" i="1"/>
  <c r="BC146" i="1"/>
  <c r="CL145" i="1"/>
  <c r="CK145" i="1"/>
  <c r="CJ145" i="1"/>
  <c r="CI145" i="1"/>
  <c r="CH145" i="1"/>
  <c r="CG145" i="1"/>
  <c r="CF145" i="1"/>
  <c r="CE145" i="1"/>
  <c r="CD145" i="1"/>
  <c r="CC145" i="1"/>
  <c r="CB145" i="1"/>
  <c r="CA145" i="1"/>
  <c r="BZ145" i="1"/>
  <c r="BT145" i="1"/>
  <c r="BQ145" i="1"/>
  <c r="BP145" i="1"/>
  <c r="BO145" i="1"/>
  <c r="BN145" i="1"/>
  <c r="BM145" i="1"/>
  <c r="BL145" i="1"/>
  <c r="BK145" i="1"/>
  <c r="BJ145" i="1"/>
  <c r="BI145" i="1"/>
  <c r="BH145" i="1"/>
  <c r="BG145" i="1"/>
  <c r="BF145" i="1"/>
  <c r="BE145" i="1"/>
  <c r="BD145" i="1"/>
  <c r="BC145" i="1"/>
  <c r="CL144" i="1"/>
  <c r="CK144" i="1"/>
  <c r="CJ144" i="1"/>
  <c r="CI144" i="1"/>
  <c r="CH144" i="1"/>
  <c r="CG144" i="1"/>
  <c r="CF144" i="1"/>
  <c r="CE144" i="1"/>
  <c r="CD144" i="1"/>
  <c r="CC144" i="1"/>
  <c r="CB144" i="1"/>
  <c r="CA144" i="1"/>
  <c r="BZ144" i="1"/>
  <c r="BT144" i="1"/>
  <c r="BQ144" i="1"/>
  <c r="BP144" i="1"/>
  <c r="BO144" i="1"/>
  <c r="BN144" i="1"/>
  <c r="BM144" i="1"/>
  <c r="BL144" i="1"/>
  <c r="BK144" i="1"/>
  <c r="BJ144" i="1"/>
  <c r="BI144" i="1"/>
  <c r="BH144" i="1"/>
  <c r="BG144" i="1"/>
  <c r="BF144" i="1"/>
  <c r="BE144" i="1"/>
  <c r="BD144" i="1"/>
  <c r="BC144" i="1"/>
  <c r="CL143" i="1"/>
  <c r="CK143" i="1"/>
  <c r="CJ143" i="1"/>
  <c r="CI143" i="1"/>
  <c r="CH143" i="1"/>
  <c r="CG143" i="1"/>
  <c r="CF143" i="1"/>
  <c r="CE143" i="1"/>
  <c r="CD143" i="1"/>
  <c r="CC143" i="1"/>
  <c r="CB143" i="1"/>
  <c r="CA143" i="1"/>
  <c r="BZ143" i="1"/>
  <c r="BT143" i="1"/>
  <c r="BQ143" i="1"/>
  <c r="BP143" i="1"/>
  <c r="BO143" i="1"/>
  <c r="BN143" i="1"/>
  <c r="BM143" i="1"/>
  <c r="BL143" i="1"/>
  <c r="BK143" i="1"/>
  <c r="BJ143" i="1"/>
  <c r="BI143" i="1"/>
  <c r="BH143" i="1"/>
  <c r="BG143" i="1"/>
  <c r="BF143" i="1"/>
  <c r="BE143" i="1"/>
  <c r="BD143" i="1"/>
  <c r="BC143" i="1"/>
  <c r="CL142" i="1"/>
  <c r="CK142" i="1"/>
  <c r="CJ142" i="1"/>
  <c r="CI142" i="1"/>
  <c r="CH142" i="1"/>
  <c r="CG142" i="1"/>
  <c r="CF142" i="1"/>
  <c r="CE142" i="1"/>
  <c r="CD142" i="1"/>
  <c r="CC142" i="1"/>
  <c r="CB142" i="1"/>
  <c r="CA142" i="1"/>
  <c r="BZ142" i="1"/>
  <c r="BT142" i="1"/>
  <c r="BQ142" i="1"/>
  <c r="BP142" i="1"/>
  <c r="BO142" i="1"/>
  <c r="BN142" i="1"/>
  <c r="BM142" i="1"/>
  <c r="BL142" i="1"/>
  <c r="BK142" i="1"/>
  <c r="BJ142" i="1"/>
  <c r="BI142" i="1"/>
  <c r="BH142" i="1"/>
  <c r="BG142" i="1"/>
  <c r="BF142" i="1"/>
  <c r="BE142" i="1"/>
  <c r="BD142" i="1"/>
  <c r="BC142" i="1"/>
  <c r="CL141" i="1"/>
  <c r="CK141" i="1"/>
  <c r="CJ141" i="1"/>
  <c r="CI141" i="1"/>
  <c r="CH141" i="1"/>
  <c r="CG141" i="1"/>
  <c r="CF141" i="1"/>
  <c r="CE141" i="1"/>
  <c r="CD141" i="1"/>
  <c r="CC141" i="1"/>
  <c r="CB141" i="1"/>
  <c r="CA141" i="1"/>
  <c r="BZ141" i="1"/>
  <c r="BT141" i="1"/>
  <c r="BQ141" i="1"/>
  <c r="BP141" i="1"/>
  <c r="BO141" i="1"/>
  <c r="BN141" i="1"/>
  <c r="BM141" i="1"/>
  <c r="BL141" i="1"/>
  <c r="BK141" i="1"/>
  <c r="BJ141" i="1"/>
  <c r="BI141" i="1"/>
  <c r="BH141" i="1"/>
  <c r="BG141" i="1"/>
  <c r="BF141" i="1"/>
  <c r="BE141" i="1"/>
  <c r="BD141" i="1"/>
  <c r="BC141" i="1"/>
  <c r="CL140" i="1"/>
  <c r="CK140" i="1"/>
  <c r="CJ140" i="1"/>
  <c r="CI140" i="1"/>
  <c r="CH140" i="1"/>
  <c r="CG140" i="1"/>
  <c r="CF140" i="1"/>
  <c r="CE140" i="1"/>
  <c r="CD140" i="1"/>
  <c r="CC140" i="1"/>
  <c r="CB140" i="1"/>
  <c r="CA140" i="1"/>
  <c r="BZ140" i="1"/>
  <c r="BT140" i="1"/>
  <c r="BQ140" i="1"/>
  <c r="BP140" i="1"/>
  <c r="BO140" i="1"/>
  <c r="BN140" i="1"/>
  <c r="BM140" i="1"/>
  <c r="BL140" i="1"/>
  <c r="BK140" i="1"/>
  <c r="BJ140" i="1"/>
  <c r="BI140" i="1"/>
  <c r="BH140" i="1"/>
  <c r="BG140" i="1"/>
  <c r="BF140" i="1"/>
  <c r="BE140" i="1"/>
  <c r="BD140" i="1"/>
  <c r="BC140" i="1"/>
  <c r="CL139" i="1"/>
  <c r="CK139" i="1"/>
  <c r="CJ139" i="1"/>
  <c r="CI139" i="1"/>
  <c r="CH139" i="1"/>
  <c r="CG139" i="1"/>
  <c r="CF139" i="1"/>
  <c r="CE139" i="1"/>
  <c r="CD139" i="1"/>
  <c r="CC139" i="1"/>
  <c r="CB139" i="1"/>
  <c r="CA139" i="1"/>
  <c r="BZ139" i="1"/>
  <c r="BT139" i="1"/>
  <c r="BQ139" i="1"/>
  <c r="BP139" i="1"/>
  <c r="BO139" i="1"/>
  <c r="BN139" i="1"/>
  <c r="BM139" i="1"/>
  <c r="BL139" i="1"/>
  <c r="BK139" i="1"/>
  <c r="BJ139" i="1"/>
  <c r="BI139" i="1"/>
  <c r="BH139" i="1"/>
  <c r="BG139" i="1"/>
  <c r="BF139" i="1"/>
  <c r="BE139" i="1"/>
  <c r="BD139" i="1"/>
  <c r="BC139" i="1"/>
  <c r="CL138" i="1"/>
  <c r="CK138" i="1"/>
  <c r="CJ138" i="1"/>
  <c r="CI138" i="1"/>
  <c r="CH138" i="1"/>
  <c r="CG138" i="1"/>
  <c r="CF138" i="1"/>
  <c r="CE138" i="1"/>
  <c r="CD138" i="1"/>
  <c r="CC138" i="1"/>
  <c r="CB138" i="1"/>
  <c r="CA138" i="1"/>
  <c r="BZ138" i="1"/>
  <c r="BT138" i="1"/>
  <c r="BQ138" i="1"/>
  <c r="BP138" i="1"/>
  <c r="BO138" i="1"/>
  <c r="BN138" i="1"/>
  <c r="BM138" i="1"/>
  <c r="BL138" i="1"/>
  <c r="BK138" i="1"/>
  <c r="BJ138" i="1"/>
  <c r="BI138" i="1"/>
  <c r="BH138" i="1"/>
  <c r="BG138" i="1"/>
  <c r="BF138" i="1"/>
  <c r="BE138" i="1"/>
  <c r="BD138" i="1"/>
  <c r="BC138" i="1"/>
  <c r="CL137" i="1"/>
  <c r="CK137" i="1"/>
  <c r="CJ137" i="1"/>
  <c r="CI137" i="1"/>
  <c r="CH137" i="1"/>
  <c r="CG137" i="1"/>
  <c r="CF137" i="1"/>
  <c r="CE137" i="1"/>
  <c r="CD137" i="1"/>
  <c r="CC137" i="1"/>
  <c r="CB137" i="1"/>
  <c r="CA137" i="1"/>
  <c r="BZ137" i="1"/>
  <c r="BT137" i="1"/>
  <c r="BQ137" i="1"/>
  <c r="BP137" i="1"/>
  <c r="BO137" i="1"/>
  <c r="BN137" i="1"/>
  <c r="BM137" i="1"/>
  <c r="BL137" i="1"/>
  <c r="BK137" i="1"/>
  <c r="BJ137" i="1"/>
  <c r="BI137" i="1"/>
  <c r="BH137" i="1"/>
  <c r="BG137" i="1"/>
  <c r="BF137" i="1"/>
  <c r="BE137" i="1"/>
  <c r="BD137" i="1"/>
  <c r="BC137" i="1"/>
  <c r="CL136" i="1"/>
  <c r="CK136" i="1"/>
  <c r="CJ136" i="1"/>
  <c r="CI136" i="1"/>
  <c r="CH136" i="1"/>
  <c r="CG136" i="1"/>
  <c r="CF136" i="1"/>
  <c r="CE136" i="1"/>
  <c r="CD136" i="1"/>
  <c r="CC136" i="1"/>
  <c r="CB136" i="1"/>
  <c r="CA136" i="1"/>
  <c r="BZ136" i="1"/>
  <c r="BT136" i="1"/>
  <c r="BQ136" i="1"/>
  <c r="BP136" i="1"/>
  <c r="BO136" i="1"/>
  <c r="BN136" i="1"/>
  <c r="BM136" i="1"/>
  <c r="BL136" i="1"/>
  <c r="BK136" i="1"/>
  <c r="BJ136" i="1"/>
  <c r="BI136" i="1"/>
  <c r="BH136" i="1"/>
  <c r="BG136" i="1"/>
  <c r="BF136" i="1"/>
  <c r="BE136" i="1"/>
  <c r="BD136" i="1"/>
  <c r="BC136" i="1"/>
  <c r="CL135" i="1"/>
  <c r="CK135" i="1"/>
  <c r="CJ135" i="1"/>
  <c r="CI135" i="1"/>
  <c r="CH135" i="1"/>
  <c r="CG135" i="1"/>
  <c r="CF135" i="1"/>
  <c r="CE135" i="1"/>
  <c r="CD135" i="1"/>
  <c r="CC135" i="1"/>
  <c r="CB135" i="1"/>
  <c r="CA135" i="1"/>
  <c r="BZ135" i="1"/>
  <c r="BT135" i="1"/>
  <c r="BQ135" i="1"/>
  <c r="BP135" i="1"/>
  <c r="BO135" i="1"/>
  <c r="BN135" i="1"/>
  <c r="BM135" i="1"/>
  <c r="BL135" i="1"/>
  <c r="BK135" i="1"/>
  <c r="BJ135" i="1"/>
  <c r="BI135" i="1"/>
  <c r="BH135" i="1"/>
  <c r="BG135" i="1"/>
  <c r="BF135" i="1"/>
  <c r="BE135" i="1"/>
  <c r="BD135" i="1"/>
  <c r="BC135" i="1"/>
  <c r="CL134" i="1"/>
  <c r="CK134" i="1"/>
  <c r="CJ134" i="1"/>
  <c r="CI134" i="1"/>
  <c r="CH134" i="1"/>
  <c r="CG134" i="1"/>
  <c r="CF134" i="1"/>
  <c r="CE134" i="1"/>
  <c r="CD134" i="1"/>
  <c r="CC134" i="1"/>
  <c r="CB134" i="1"/>
  <c r="CA134" i="1"/>
  <c r="BZ134" i="1"/>
  <c r="BT134" i="1"/>
  <c r="BQ134" i="1"/>
  <c r="BP134" i="1"/>
  <c r="BO134" i="1"/>
  <c r="BN134" i="1"/>
  <c r="BM134" i="1"/>
  <c r="BL134" i="1"/>
  <c r="BK134" i="1"/>
  <c r="BJ134" i="1"/>
  <c r="BI134" i="1"/>
  <c r="BH134" i="1"/>
  <c r="BG134" i="1"/>
  <c r="BF134" i="1"/>
  <c r="BE134" i="1"/>
  <c r="BD134" i="1"/>
  <c r="BC134" i="1"/>
  <c r="CL133" i="1"/>
  <c r="CK133" i="1"/>
  <c r="CJ133" i="1"/>
  <c r="CI133" i="1"/>
  <c r="CH133" i="1"/>
  <c r="CG133" i="1"/>
  <c r="CF133" i="1"/>
  <c r="CE133" i="1"/>
  <c r="CD133" i="1"/>
  <c r="CC133" i="1"/>
  <c r="CB133" i="1"/>
  <c r="CA133" i="1"/>
  <c r="BZ133" i="1"/>
  <c r="BT133" i="1"/>
  <c r="BQ133" i="1"/>
  <c r="BP133" i="1"/>
  <c r="BO133" i="1"/>
  <c r="BN133" i="1"/>
  <c r="BM133" i="1"/>
  <c r="BL133" i="1"/>
  <c r="BK133" i="1"/>
  <c r="BJ133" i="1"/>
  <c r="BI133" i="1"/>
  <c r="BH133" i="1"/>
  <c r="BG133" i="1"/>
  <c r="BF133" i="1"/>
  <c r="BE133" i="1"/>
  <c r="BD133" i="1"/>
  <c r="BC133" i="1"/>
  <c r="CL132" i="1"/>
  <c r="CK132" i="1"/>
  <c r="CJ132" i="1"/>
  <c r="CI132" i="1"/>
  <c r="CH132" i="1"/>
  <c r="CG132" i="1"/>
  <c r="CF132" i="1"/>
  <c r="CE132" i="1"/>
  <c r="CD132" i="1"/>
  <c r="CC132" i="1"/>
  <c r="CB132" i="1"/>
  <c r="CA132" i="1"/>
  <c r="BZ132" i="1"/>
  <c r="BT132" i="1"/>
  <c r="BQ132" i="1"/>
  <c r="BP132" i="1"/>
  <c r="BO132" i="1"/>
  <c r="BN132" i="1"/>
  <c r="BM132" i="1"/>
  <c r="BL132" i="1"/>
  <c r="BK132" i="1"/>
  <c r="BJ132" i="1"/>
  <c r="BI132" i="1"/>
  <c r="BH132" i="1"/>
  <c r="BG132" i="1"/>
  <c r="BF132" i="1"/>
  <c r="BE132" i="1"/>
  <c r="BD132" i="1"/>
  <c r="BC132" i="1"/>
  <c r="CL131" i="1"/>
  <c r="CK131" i="1"/>
  <c r="CJ131" i="1"/>
  <c r="CI131" i="1"/>
  <c r="CH131" i="1"/>
  <c r="CG131" i="1"/>
  <c r="CF131" i="1"/>
  <c r="CE131" i="1"/>
  <c r="CD131" i="1"/>
  <c r="CC131" i="1"/>
  <c r="CB131" i="1"/>
  <c r="CA131" i="1"/>
  <c r="BZ131" i="1"/>
  <c r="BT131" i="1"/>
  <c r="BQ131" i="1"/>
  <c r="BP131" i="1"/>
  <c r="BO131" i="1"/>
  <c r="BN131" i="1"/>
  <c r="BM131" i="1"/>
  <c r="BL131" i="1"/>
  <c r="BK131" i="1"/>
  <c r="BJ131" i="1"/>
  <c r="BI131" i="1"/>
  <c r="BH131" i="1"/>
  <c r="BG131" i="1"/>
  <c r="BF131" i="1"/>
  <c r="BE131" i="1"/>
  <c r="BD131" i="1"/>
  <c r="BC131" i="1"/>
  <c r="CL130" i="1"/>
  <c r="CK130" i="1"/>
  <c r="CJ130" i="1"/>
  <c r="CI130" i="1"/>
  <c r="CH130" i="1"/>
  <c r="CG130" i="1"/>
  <c r="CF130" i="1"/>
  <c r="CE130" i="1"/>
  <c r="CD130" i="1"/>
  <c r="CC130" i="1"/>
  <c r="CB130" i="1"/>
  <c r="CA130" i="1"/>
  <c r="BZ130" i="1"/>
  <c r="BT130" i="1"/>
  <c r="BQ130" i="1"/>
  <c r="BP130" i="1"/>
  <c r="BO130" i="1"/>
  <c r="BN130" i="1"/>
  <c r="BM130" i="1"/>
  <c r="BL130" i="1"/>
  <c r="BK130" i="1"/>
  <c r="BJ130" i="1"/>
  <c r="BI130" i="1"/>
  <c r="BH130" i="1"/>
  <c r="BG130" i="1"/>
  <c r="BF130" i="1"/>
  <c r="BE130" i="1"/>
  <c r="BD130" i="1"/>
  <c r="BC130" i="1"/>
  <c r="CL129" i="1"/>
  <c r="CK129" i="1"/>
  <c r="CJ129" i="1"/>
  <c r="CI129" i="1"/>
  <c r="CH129" i="1"/>
  <c r="CG129" i="1"/>
  <c r="CF129" i="1"/>
  <c r="CE129" i="1"/>
  <c r="CD129" i="1"/>
  <c r="CC129" i="1"/>
  <c r="CB129" i="1"/>
  <c r="CA129" i="1"/>
  <c r="BZ129" i="1"/>
  <c r="BT129" i="1"/>
  <c r="BQ129" i="1"/>
  <c r="BP129" i="1"/>
  <c r="BO129" i="1"/>
  <c r="BN129" i="1"/>
  <c r="BM129" i="1"/>
  <c r="BL129" i="1"/>
  <c r="BK129" i="1"/>
  <c r="BJ129" i="1"/>
  <c r="BI129" i="1"/>
  <c r="BH129" i="1"/>
  <c r="BG129" i="1"/>
  <c r="BF129" i="1"/>
  <c r="BE129" i="1"/>
  <c r="BD129" i="1"/>
  <c r="BC129" i="1"/>
  <c r="CL128" i="1"/>
  <c r="CK128" i="1"/>
  <c r="CJ128" i="1"/>
  <c r="CI128" i="1"/>
  <c r="CH128" i="1"/>
  <c r="CG128" i="1"/>
  <c r="CF128" i="1"/>
  <c r="CE128" i="1"/>
  <c r="CD128" i="1"/>
  <c r="CC128" i="1"/>
  <c r="CB128" i="1"/>
  <c r="CA128" i="1"/>
  <c r="BZ128" i="1"/>
  <c r="BT128" i="1"/>
  <c r="BQ128" i="1"/>
  <c r="BP128" i="1"/>
  <c r="BO128" i="1"/>
  <c r="BN128" i="1"/>
  <c r="BM128" i="1"/>
  <c r="BL128" i="1"/>
  <c r="BK128" i="1"/>
  <c r="BJ128" i="1"/>
  <c r="BI128" i="1"/>
  <c r="BH128" i="1"/>
  <c r="BG128" i="1"/>
  <c r="BF128" i="1"/>
  <c r="BE128" i="1"/>
  <c r="BD128" i="1"/>
  <c r="BC128" i="1"/>
  <c r="CL127" i="1"/>
  <c r="CK127" i="1"/>
  <c r="CJ127" i="1"/>
  <c r="CI127" i="1"/>
  <c r="CH127" i="1"/>
  <c r="CG127" i="1"/>
  <c r="CF127" i="1"/>
  <c r="CE127" i="1"/>
  <c r="CD127" i="1"/>
  <c r="CC127" i="1"/>
  <c r="CB127" i="1"/>
  <c r="CA127" i="1"/>
  <c r="BZ127" i="1"/>
  <c r="BT127" i="1"/>
  <c r="BQ127" i="1"/>
  <c r="BP127" i="1"/>
  <c r="BO127" i="1"/>
  <c r="BN127" i="1"/>
  <c r="BM127" i="1"/>
  <c r="BL127" i="1"/>
  <c r="BK127" i="1"/>
  <c r="BJ127" i="1"/>
  <c r="BI127" i="1"/>
  <c r="BH127" i="1"/>
  <c r="BG127" i="1"/>
  <c r="BF127" i="1"/>
  <c r="BE127" i="1"/>
  <c r="BD127" i="1"/>
  <c r="BC127" i="1"/>
  <c r="CL126" i="1"/>
  <c r="CK126" i="1"/>
  <c r="CJ126" i="1"/>
  <c r="CI126" i="1"/>
  <c r="CH126" i="1"/>
  <c r="CG126" i="1"/>
  <c r="CF126" i="1"/>
  <c r="CE126" i="1"/>
  <c r="CD126" i="1"/>
  <c r="CC126" i="1"/>
  <c r="CB126" i="1"/>
  <c r="CA126" i="1"/>
  <c r="BZ126" i="1"/>
  <c r="BT126" i="1"/>
  <c r="BQ126" i="1"/>
  <c r="BP126" i="1"/>
  <c r="BO126" i="1"/>
  <c r="BN126" i="1"/>
  <c r="BM126" i="1"/>
  <c r="BL126" i="1"/>
  <c r="BK126" i="1"/>
  <c r="BJ126" i="1"/>
  <c r="BI126" i="1"/>
  <c r="BH126" i="1"/>
  <c r="BG126" i="1"/>
  <c r="BF126" i="1"/>
  <c r="BE126" i="1"/>
  <c r="BD126" i="1"/>
  <c r="BC126" i="1"/>
  <c r="CL125" i="1"/>
  <c r="CK125" i="1"/>
  <c r="CJ125" i="1"/>
  <c r="CI125" i="1"/>
  <c r="CH125" i="1"/>
  <c r="CG125" i="1"/>
  <c r="CF125" i="1"/>
  <c r="CE125" i="1"/>
  <c r="CD125" i="1"/>
  <c r="CC125" i="1"/>
  <c r="CB125" i="1"/>
  <c r="CA125" i="1"/>
  <c r="BZ125" i="1"/>
  <c r="BT125" i="1"/>
  <c r="BQ125" i="1"/>
  <c r="BP125" i="1"/>
  <c r="BO125" i="1"/>
  <c r="BN125" i="1"/>
  <c r="BM125" i="1"/>
  <c r="BL125" i="1"/>
  <c r="BK125" i="1"/>
  <c r="BJ125" i="1"/>
  <c r="BI125" i="1"/>
  <c r="BH125" i="1"/>
  <c r="BG125" i="1"/>
  <c r="BF125" i="1"/>
  <c r="BE125" i="1"/>
  <c r="BD125" i="1"/>
  <c r="BC125" i="1"/>
  <c r="CL124" i="1"/>
  <c r="CK124" i="1"/>
  <c r="CJ124" i="1"/>
  <c r="CI124" i="1"/>
  <c r="CH124" i="1"/>
  <c r="CG124" i="1"/>
  <c r="CF124" i="1"/>
  <c r="CE124" i="1"/>
  <c r="CD124" i="1"/>
  <c r="CC124" i="1"/>
  <c r="CB124" i="1"/>
  <c r="CA124" i="1"/>
  <c r="BZ124" i="1"/>
  <c r="BT124" i="1"/>
  <c r="BQ124" i="1"/>
  <c r="BP124" i="1"/>
  <c r="BO124" i="1"/>
  <c r="BN124" i="1"/>
  <c r="BM124" i="1"/>
  <c r="BL124" i="1"/>
  <c r="BK124" i="1"/>
  <c r="BJ124" i="1"/>
  <c r="BI124" i="1"/>
  <c r="BH124" i="1"/>
  <c r="BG124" i="1"/>
  <c r="BF124" i="1"/>
  <c r="BE124" i="1"/>
  <c r="BD124" i="1"/>
  <c r="BC124" i="1"/>
  <c r="CL123" i="1"/>
  <c r="CK123" i="1"/>
  <c r="CJ123" i="1"/>
  <c r="CI123" i="1"/>
  <c r="CH123" i="1"/>
  <c r="CG123" i="1"/>
  <c r="CF123" i="1"/>
  <c r="CE123" i="1"/>
  <c r="CD123" i="1"/>
  <c r="CC123" i="1"/>
  <c r="CB123" i="1"/>
  <c r="CA123" i="1"/>
  <c r="BZ123" i="1"/>
  <c r="BT123" i="1"/>
  <c r="BQ123" i="1"/>
  <c r="BP123" i="1"/>
  <c r="BO123" i="1"/>
  <c r="BN123" i="1"/>
  <c r="BM123" i="1"/>
  <c r="BL123" i="1"/>
  <c r="BK123" i="1"/>
  <c r="BJ123" i="1"/>
  <c r="BI123" i="1"/>
  <c r="BH123" i="1"/>
  <c r="BG123" i="1"/>
  <c r="BF123" i="1"/>
  <c r="BE123" i="1"/>
  <c r="BC123" i="1"/>
  <c r="CL122" i="1"/>
  <c r="CK122" i="1"/>
  <c r="CJ122" i="1"/>
  <c r="CI122" i="1"/>
  <c r="CH122" i="1"/>
  <c r="CG122" i="1"/>
  <c r="CF122" i="1"/>
  <c r="CE122" i="1"/>
  <c r="CD122" i="1"/>
  <c r="CC122" i="1"/>
  <c r="CB122" i="1"/>
  <c r="CA122" i="1"/>
  <c r="BZ122" i="1"/>
  <c r="BT122" i="1"/>
  <c r="BQ122" i="1"/>
  <c r="BP122" i="1"/>
  <c r="BO122" i="1"/>
  <c r="BN122" i="1"/>
  <c r="BM122" i="1"/>
  <c r="BL122" i="1"/>
  <c r="BK122" i="1"/>
  <c r="BJ122" i="1"/>
  <c r="BI122" i="1"/>
  <c r="BH122" i="1"/>
  <c r="BG122" i="1"/>
  <c r="BF122" i="1"/>
  <c r="BE122" i="1"/>
  <c r="BD122" i="1"/>
  <c r="BC122" i="1"/>
  <c r="CL121" i="1"/>
  <c r="CK121" i="1"/>
  <c r="CJ121" i="1"/>
  <c r="CI121" i="1"/>
  <c r="CH121" i="1"/>
  <c r="CG121" i="1"/>
  <c r="CF121" i="1"/>
  <c r="CE121" i="1"/>
  <c r="CD121" i="1"/>
  <c r="CC121" i="1"/>
  <c r="CB121" i="1"/>
  <c r="CA121" i="1"/>
  <c r="BZ121" i="1"/>
  <c r="BT121" i="1"/>
  <c r="BQ121" i="1"/>
  <c r="BP121" i="1"/>
  <c r="BO121" i="1"/>
  <c r="BN121" i="1"/>
  <c r="BM121" i="1"/>
  <c r="BL121" i="1"/>
  <c r="BK121" i="1"/>
  <c r="BJ121" i="1"/>
  <c r="BI121" i="1"/>
  <c r="BH121" i="1"/>
  <c r="BG121" i="1"/>
  <c r="BF121" i="1"/>
  <c r="BE121" i="1"/>
  <c r="BD121" i="1"/>
  <c r="BC121" i="1"/>
  <c r="CL120" i="1"/>
  <c r="CK120" i="1"/>
  <c r="CJ120" i="1"/>
  <c r="CI120" i="1"/>
  <c r="CH120" i="1"/>
  <c r="CG120" i="1"/>
  <c r="CF120" i="1"/>
  <c r="CE120" i="1"/>
  <c r="CD120" i="1"/>
  <c r="CC120" i="1"/>
  <c r="CB120" i="1"/>
  <c r="CA120" i="1"/>
  <c r="BZ120" i="1"/>
  <c r="BT120" i="1"/>
  <c r="BQ120" i="1"/>
  <c r="BP120" i="1"/>
  <c r="BO120" i="1"/>
  <c r="BN120" i="1"/>
  <c r="BM120" i="1"/>
  <c r="BL120" i="1"/>
  <c r="BK120" i="1"/>
  <c r="BJ120" i="1"/>
  <c r="BI120" i="1"/>
  <c r="BH120" i="1"/>
  <c r="BG120" i="1"/>
  <c r="BF120" i="1"/>
  <c r="BE120" i="1"/>
  <c r="BD120" i="1"/>
  <c r="BC120" i="1"/>
  <c r="CL119" i="1"/>
  <c r="CK119" i="1"/>
  <c r="CJ119" i="1"/>
  <c r="CI119" i="1"/>
  <c r="CH119" i="1"/>
  <c r="CG119" i="1"/>
  <c r="CF119" i="1"/>
  <c r="CE119" i="1"/>
  <c r="CD119" i="1"/>
  <c r="CC119" i="1"/>
  <c r="CB119" i="1"/>
  <c r="CA119" i="1"/>
  <c r="BZ119" i="1"/>
  <c r="BT119" i="1"/>
  <c r="BQ119" i="1"/>
  <c r="BP119" i="1"/>
  <c r="BO119" i="1"/>
  <c r="BN119" i="1"/>
  <c r="BM119" i="1"/>
  <c r="BL119" i="1"/>
  <c r="BK119" i="1"/>
  <c r="BJ119" i="1"/>
  <c r="BI119" i="1"/>
  <c r="BH119" i="1"/>
  <c r="BG119" i="1"/>
  <c r="BF119" i="1"/>
  <c r="BE119" i="1"/>
  <c r="BD119" i="1"/>
  <c r="BC119" i="1"/>
  <c r="CL118" i="1"/>
  <c r="CK118" i="1"/>
  <c r="CJ118" i="1"/>
  <c r="CI118" i="1"/>
  <c r="CH118" i="1"/>
  <c r="CG118" i="1"/>
  <c r="CF118" i="1"/>
  <c r="CE118" i="1"/>
  <c r="CD118" i="1"/>
  <c r="CC118" i="1"/>
  <c r="CB118" i="1"/>
  <c r="CA118" i="1"/>
  <c r="BZ118" i="1"/>
  <c r="BT118" i="1"/>
  <c r="BQ118" i="1"/>
  <c r="BP118" i="1"/>
  <c r="BO118" i="1"/>
  <c r="BN118" i="1"/>
  <c r="BM118" i="1"/>
  <c r="BL118" i="1"/>
  <c r="BK118" i="1"/>
  <c r="BJ118" i="1"/>
  <c r="BI118" i="1"/>
  <c r="BH118" i="1"/>
  <c r="BG118" i="1"/>
  <c r="BF118" i="1"/>
  <c r="BE118" i="1"/>
  <c r="BD118" i="1"/>
  <c r="BC118" i="1"/>
  <c r="CL117" i="1"/>
  <c r="CK117" i="1"/>
  <c r="CJ117" i="1"/>
  <c r="CI117" i="1"/>
  <c r="CH117" i="1"/>
  <c r="CG117" i="1"/>
  <c r="CF117" i="1"/>
  <c r="CE117" i="1"/>
  <c r="CD117" i="1"/>
  <c r="CC117" i="1"/>
  <c r="CB117" i="1"/>
  <c r="CA117" i="1"/>
  <c r="BZ117" i="1"/>
  <c r="BT117" i="1"/>
  <c r="BQ117" i="1"/>
  <c r="BP117" i="1"/>
  <c r="BO117" i="1"/>
  <c r="BN117" i="1"/>
  <c r="BM117" i="1"/>
  <c r="BL117" i="1"/>
  <c r="BK117" i="1"/>
  <c r="BJ117" i="1"/>
  <c r="BI117" i="1"/>
  <c r="BH117" i="1"/>
  <c r="BG117" i="1"/>
  <c r="BF117" i="1"/>
  <c r="BE117" i="1"/>
  <c r="BD117" i="1"/>
  <c r="BC117" i="1"/>
  <c r="CL116" i="1"/>
  <c r="CK116" i="1"/>
  <c r="CJ116" i="1"/>
  <c r="CI116" i="1"/>
  <c r="CH116" i="1"/>
  <c r="CG116" i="1"/>
  <c r="CF116" i="1"/>
  <c r="CE116" i="1"/>
  <c r="CD116" i="1"/>
  <c r="CC116" i="1"/>
  <c r="CB116" i="1"/>
  <c r="CA116" i="1"/>
  <c r="BZ116" i="1"/>
  <c r="BT116" i="1"/>
  <c r="BQ116" i="1"/>
  <c r="BP116" i="1"/>
  <c r="BO116" i="1"/>
  <c r="BN116" i="1"/>
  <c r="BM116" i="1"/>
  <c r="BL116" i="1"/>
  <c r="BK116" i="1"/>
  <c r="BJ116" i="1"/>
  <c r="BI116" i="1"/>
  <c r="BH116" i="1"/>
  <c r="BG116" i="1"/>
  <c r="BF116" i="1"/>
  <c r="BE116" i="1"/>
  <c r="BD116" i="1"/>
  <c r="BC116" i="1"/>
  <c r="CL115" i="1"/>
  <c r="CK115" i="1"/>
  <c r="CJ115" i="1"/>
  <c r="CI115" i="1"/>
  <c r="CH115" i="1"/>
  <c r="CG115" i="1"/>
  <c r="CF115" i="1"/>
  <c r="CE115" i="1"/>
  <c r="CD115" i="1"/>
  <c r="CC115" i="1"/>
  <c r="CB115" i="1"/>
  <c r="CA115" i="1"/>
  <c r="BZ115" i="1"/>
  <c r="BT115" i="1"/>
  <c r="BQ115" i="1"/>
  <c r="BP115" i="1"/>
  <c r="BO115" i="1"/>
  <c r="BN115" i="1"/>
  <c r="BM115" i="1"/>
  <c r="BL115" i="1"/>
  <c r="BK115" i="1"/>
  <c r="BJ115" i="1"/>
  <c r="BI115" i="1"/>
  <c r="BH115" i="1"/>
  <c r="BG115" i="1"/>
  <c r="BF115" i="1"/>
  <c r="BE115" i="1"/>
  <c r="BD115" i="1"/>
  <c r="BC115" i="1"/>
  <c r="CL114" i="1"/>
  <c r="CK114" i="1"/>
  <c r="CJ114" i="1"/>
  <c r="CI114" i="1"/>
  <c r="CH114" i="1"/>
  <c r="CG114" i="1"/>
  <c r="CF114" i="1"/>
  <c r="CE114" i="1"/>
  <c r="CD114" i="1"/>
  <c r="CC114" i="1"/>
  <c r="CB114" i="1"/>
  <c r="CA114" i="1"/>
  <c r="BZ114" i="1"/>
  <c r="BT114" i="1"/>
  <c r="BQ114" i="1"/>
  <c r="BP114" i="1"/>
  <c r="BO114" i="1"/>
  <c r="BN114" i="1"/>
  <c r="BM114" i="1"/>
  <c r="BL114" i="1"/>
  <c r="BK114" i="1"/>
  <c r="BJ114" i="1"/>
  <c r="BI114" i="1"/>
  <c r="BH114" i="1"/>
  <c r="BG114" i="1"/>
  <c r="BF114" i="1"/>
  <c r="BE114" i="1"/>
  <c r="BD114" i="1"/>
  <c r="BC114" i="1"/>
  <c r="CL113" i="1"/>
  <c r="CK113" i="1"/>
  <c r="CJ113" i="1"/>
  <c r="CI113" i="1"/>
  <c r="CH113" i="1"/>
  <c r="CG113" i="1"/>
  <c r="CF113" i="1"/>
  <c r="CE113" i="1"/>
  <c r="CD113" i="1"/>
  <c r="CC113" i="1"/>
  <c r="CB113" i="1"/>
  <c r="CA113" i="1"/>
  <c r="BZ113" i="1"/>
  <c r="BT113" i="1"/>
  <c r="BQ113" i="1"/>
  <c r="BP113" i="1"/>
  <c r="BO113" i="1"/>
  <c r="BN113" i="1"/>
  <c r="BM113" i="1"/>
  <c r="BL113" i="1"/>
  <c r="BK113" i="1"/>
  <c r="BJ113" i="1"/>
  <c r="BI113" i="1"/>
  <c r="BH113" i="1"/>
  <c r="BG113" i="1"/>
  <c r="BF113" i="1"/>
  <c r="BE113" i="1"/>
  <c r="BD113" i="1"/>
  <c r="BC113" i="1"/>
  <c r="CK112" i="1"/>
  <c r="CJ112" i="1"/>
  <c r="CI112" i="1"/>
  <c r="CH112" i="1"/>
  <c r="CG112" i="1"/>
  <c r="CF112" i="1"/>
  <c r="CE112" i="1"/>
  <c r="CD112" i="1"/>
  <c r="CC112" i="1"/>
  <c r="CB112" i="1"/>
  <c r="CA112" i="1"/>
  <c r="BZ112" i="1"/>
  <c r="BT112" i="1"/>
  <c r="BQ112" i="1"/>
  <c r="BP112" i="1"/>
  <c r="BO112" i="1"/>
  <c r="BN112" i="1"/>
  <c r="BM112" i="1"/>
  <c r="BL112" i="1"/>
  <c r="BK112" i="1"/>
  <c r="BJ112" i="1"/>
  <c r="BI112" i="1"/>
  <c r="BH112" i="1"/>
  <c r="BG112" i="1"/>
  <c r="BF112" i="1"/>
  <c r="BE112" i="1"/>
  <c r="BD112" i="1"/>
  <c r="BC112" i="1"/>
  <c r="CL111" i="1"/>
  <c r="CK111" i="1"/>
  <c r="CJ111" i="1"/>
  <c r="CI111" i="1"/>
  <c r="CH111" i="1"/>
  <c r="CG111" i="1"/>
  <c r="CF111" i="1"/>
  <c r="CE111" i="1"/>
  <c r="CD111" i="1"/>
  <c r="CC111" i="1"/>
  <c r="CB111" i="1"/>
  <c r="CA111" i="1"/>
  <c r="BZ111" i="1"/>
  <c r="BT111" i="1"/>
  <c r="BQ111" i="1"/>
  <c r="BP111" i="1"/>
  <c r="BO111" i="1"/>
  <c r="BN111" i="1"/>
  <c r="BM111" i="1"/>
  <c r="BL111" i="1"/>
  <c r="BK111" i="1"/>
  <c r="BJ111" i="1"/>
  <c r="BI111" i="1"/>
  <c r="BH111" i="1"/>
  <c r="BG111" i="1"/>
  <c r="BF111" i="1"/>
  <c r="BE111" i="1"/>
  <c r="BD111" i="1"/>
  <c r="BC111" i="1"/>
  <c r="CL110" i="1"/>
  <c r="CK110" i="1"/>
  <c r="CJ110" i="1"/>
  <c r="CI110" i="1"/>
  <c r="CG110" i="1"/>
  <c r="CF110" i="1"/>
  <c r="CE110" i="1"/>
  <c r="CD110" i="1"/>
  <c r="CC110" i="1"/>
  <c r="CB110" i="1"/>
  <c r="CA110" i="1"/>
  <c r="BZ110" i="1"/>
  <c r="BT110" i="1"/>
  <c r="BQ110" i="1"/>
  <c r="BP110" i="1"/>
  <c r="BO110" i="1"/>
  <c r="BN110" i="1"/>
  <c r="BM110" i="1"/>
  <c r="BL110" i="1"/>
  <c r="BK110" i="1"/>
  <c r="BJ110" i="1"/>
  <c r="BI110" i="1"/>
  <c r="BH110" i="1"/>
  <c r="BG110" i="1"/>
  <c r="BF110" i="1"/>
  <c r="BE110" i="1"/>
  <c r="BD110" i="1"/>
  <c r="BC110" i="1"/>
  <c r="CL109" i="1"/>
  <c r="CK109" i="1"/>
  <c r="CJ109" i="1"/>
  <c r="CI109" i="1"/>
  <c r="CH109" i="1"/>
  <c r="CG109" i="1"/>
  <c r="CF109" i="1"/>
  <c r="CE109" i="1"/>
  <c r="CD109" i="1"/>
  <c r="CC109" i="1"/>
  <c r="CB109" i="1"/>
  <c r="CA109" i="1"/>
  <c r="BZ109" i="1"/>
  <c r="BT109" i="1"/>
  <c r="BQ109" i="1"/>
  <c r="BP109" i="1"/>
  <c r="BO109" i="1"/>
  <c r="BN109" i="1"/>
  <c r="BM109" i="1"/>
  <c r="BL109" i="1"/>
  <c r="BK109" i="1"/>
  <c r="BJ109" i="1"/>
  <c r="BI109" i="1"/>
  <c r="BH109" i="1"/>
  <c r="BG109" i="1"/>
  <c r="BF109" i="1"/>
  <c r="BE109" i="1"/>
  <c r="BD109" i="1"/>
  <c r="BC109" i="1"/>
  <c r="CL108" i="1"/>
  <c r="CK108" i="1"/>
  <c r="CJ108" i="1"/>
  <c r="CI108" i="1"/>
  <c r="CH108" i="1"/>
  <c r="CG108" i="1"/>
  <c r="CF108" i="1"/>
  <c r="CE108" i="1"/>
  <c r="CD108" i="1"/>
  <c r="CC108" i="1"/>
  <c r="CB108" i="1"/>
  <c r="CA108" i="1"/>
  <c r="BZ108" i="1"/>
  <c r="BT108" i="1"/>
  <c r="BQ108" i="1"/>
  <c r="BP108" i="1"/>
  <c r="BO108" i="1"/>
  <c r="BN108" i="1"/>
  <c r="BM108" i="1"/>
  <c r="BL108" i="1"/>
  <c r="BK108" i="1"/>
  <c r="BJ108" i="1"/>
  <c r="BI108" i="1"/>
  <c r="BH108" i="1"/>
  <c r="BG108" i="1"/>
  <c r="BF108" i="1"/>
  <c r="BE108" i="1"/>
  <c r="BD108" i="1"/>
  <c r="BC108" i="1"/>
  <c r="CL107" i="1"/>
  <c r="CK107" i="1"/>
  <c r="CJ107" i="1"/>
  <c r="CI107" i="1"/>
  <c r="CH107" i="1"/>
  <c r="CG107" i="1"/>
  <c r="CF107" i="1"/>
  <c r="CE107" i="1"/>
  <c r="CD107" i="1"/>
  <c r="CC107" i="1"/>
  <c r="CB107" i="1"/>
  <c r="CA107" i="1"/>
  <c r="BZ107" i="1"/>
  <c r="BT107" i="1"/>
  <c r="BQ107" i="1"/>
  <c r="BP107" i="1"/>
  <c r="BO107" i="1"/>
  <c r="BN107" i="1"/>
  <c r="BM107" i="1"/>
  <c r="BL107" i="1"/>
  <c r="BK107" i="1"/>
  <c r="BJ107" i="1"/>
  <c r="BI107" i="1"/>
  <c r="BH107" i="1"/>
  <c r="BG107" i="1"/>
  <c r="BF107" i="1"/>
  <c r="BE107" i="1"/>
  <c r="BD107" i="1"/>
  <c r="BC107" i="1"/>
  <c r="CL106" i="1"/>
  <c r="CK106" i="1"/>
  <c r="CJ106" i="1"/>
  <c r="CI106" i="1"/>
  <c r="CH106" i="1"/>
  <c r="CG106" i="1"/>
  <c r="CF106" i="1"/>
  <c r="CE106" i="1"/>
  <c r="CD106" i="1"/>
  <c r="CC106" i="1"/>
  <c r="CB106" i="1"/>
  <c r="CA106" i="1"/>
  <c r="BZ106" i="1"/>
  <c r="BT106" i="1"/>
  <c r="BQ106" i="1"/>
  <c r="BP106" i="1"/>
  <c r="BO106" i="1"/>
  <c r="BN106" i="1"/>
  <c r="BM106" i="1"/>
  <c r="BL106" i="1"/>
  <c r="BK106" i="1"/>
  <c r="BJ106" i="1"/>
  <c r="BI106" i="1"/>
  <c r="BH106" i="1"/>
  <c r="BG106" i="1"/>
  <c r="BF106" i="1"/>
  <c r="BE106" i="1"/>
  <c r="BD106" i="1"/>
  <c r="BC106" i="1"/>
  <c r="CL105" i="1"/>
  <c r="CK105" i="1"/>
  <c r="CJ105" i="1"/>
  <c r="CI105" i="1"/>
  <c r="CH105" i="1"/>
  <c r="CG105" i="1"/>
  <c r="CF105" i="1"/>
  <c r="CE105" i="1"/>
  <c r="CD105" i="1"/>
  <c r="CC105" i="1"/>
  <c r="CB105" i="1"/>
  <c r="CA105" i="1"/>
  <c r="BZ105" i="1"/>
  <c r="BT105" i="1"/>
  <c r="BQ105" i="1"/>
  <c r="BP105" i="1"/>
  <c r="BO105" i="1"/>
  <c r="BN105" i="1"/>
  <c r="BM105" i="1"/>
  <c r="BL105" i="1"/>
  <c r="BK105" i="1"/>
  <c r="BJ105" i="1"/>
  <c r="BI105" i="1"/>
  <c r="BH105" i="1"/>
  <c r="BG105" i="1"/>
  <c r="BF105" i="1"/>
  <c r="BE105" i="1"/>
  <c r="BD105" i="1"/>
  <c r="BC105" i="1"/>
  <c r="CL104" i="1"/>
  <c r="CK104" i="1"/>
  <c r="CJ104" i="1"/>
  <c r="CI104" i="1"/>
  <c r="CH104" i="1"/>
  <c r="CG104" i="1"/>
  <c r="CF104" i="1"/>
  <c r="CE104" i="1"/>
  <c r="CD104" i="1"/>
  <c r="CC104" i="1"/>
  <c r="CB104" i="1"/>
  <c r="CA104" i="1"/>
  <c r="BZ104" i="1"/>
  <c r="BT104" i="1"/>
  <c r="BQ104" i="1"/>
  <c r="BP104" i="1"/>
  <c r="BO104" i="1"/>
  <c r="BN104" i="1"/>
  <c r="BM104" i="1"/>
  <c r="BL104" i="1"/>
  <c r="BK104" i="1"/>
  <c r="BJ104" i="1"/>
  <c r="BI104" i="1"/>
  <c r="BH104" i="1"/>
  <c r="BG104" i="1"/>
  <c r="BF104" i="1"/>
  <c r="BE104" i="1"/>
  <c r="BD104" i="1"/>
  <c r="BC104" i="1"/>
  <c r="CL103" i="1"/>
  <c r="CK103" i="1"/>
  <c r="CJ103" i="1"/>
  <c r="CI103" i="1"/>
  <c r="CH103" i="1"/>
  <c r="CG103" i="1"/>
  <c r="CF103" i="1"/>
  <c r="CE103" i="1"/>
  <c r="CD103" i="1"/>
  <c r="CC103" i="1"/>
  <c r="CB103" i="1"/>
  <c r="CA103" i="1"/>
  <c r="BZ103" i="1"/>
  <c r="BT103" i="1"/>
  <c r="BQ103" i="1"/>
  <c r="BP103" i="1"/>
  <c r="BO103" i="1"/>
  <c r="BN103" i="1"/>
  <c r="BM103" i="1"/>
  <c r="BL103" i="1"/>
  <c r="BK103" i="1"/>
  <c r="BJ103" i="1"/>
  <c r="BI103" i="1"/>
  <c r="BH103" i="1"/>
  <c r="BG103" i="1"/>
  <c r="BF103" i="1"/>
  <c r="BE103" i="1"/>
  <c r="BD103" i="1"/>
  <c r="BC103" i="1"/>
  <c r="CL102" i="1"/>
  <c r="CK102" i="1"/>
  <c r="CJ102" i="1"/>
  <c r="CI102" i="1"/>
  <c r="CH102" i="1"/>
  <c r="CG102" i="1"/>
  <c r="CF102" i="1"/>
  <c r="CE102" i="1"/>
  <c r="CD102" i="1"/>
  <c r="CC102" i="1"/>
  <c r="CB102" i="1"/>
  <c r="CA102" i="1"/>
  <c r="BZ102" i="1"/>
  <c r="BT102" i="1"/>
  <c r="BQ102" i="1"/>
  <c r="BP102" i="1"/>
  <c r="BO102" i="1"/>
  <c r="BN102" i="1"/>
  <c r="BM102" i="1"/>
  <c r="BL102" i="1"/>
  <c r="BK102" i="1"/>
  <c r="BJ102" i="1"/>
  <c r="BI102" i="1"/>
  <c r="BH102" i="1"/>
  <c r="BG102" i="1"/>
  <c r="BF102" i="1"/>
  <c r="BE102" i="1"/>
  <c r="BD102" i="1"/>
  <c r="BC102" i="1"/>
  <c r="CL101" i="1"/>
  <c r="CK101" i="1"/>
  <c r="CJ101" i="1"/>
  <c r="CI101" i="1"/>
  <c r="CH101" i="1"/>
  <c r="CG101" i="1"/>
  <c r="CF101" i="1"/>
  <c r="CE101" i="1"/>
  <c r="CD101" i="1"/>
  <c r="CC101" i="1"/>
  <c r="CB101" i="1"/>
  <c r="CA101" i="1"/>
  <c r="BZ101" i="1"/>
  <c r="BT101" i="1"/>
  <c r="BQ101" i="1"/>
  <c r="BP101" i="1"/>
  <c r="BO101" i="1"/>
  <c r="BN101" i="1"/>
  <c r="BM101" i="1"/>
  <c r="BL101" i="1"/>
  <c r="BK101" i="1"/>
  <c r="BJ101" i="1"/>
  <c r="BI101" i="1"/>
  <c r="BH101" i="1"/>
  <c r="BG101" i="1"/>
  <c r="BF101" i="1"/>
  <c r="BE101" i="1"/>
  <c r="BD101" i="1"/>
  <c r="BC101" i="1"/>
  <c r="CL100" i="1"/>
  <c r="CK100" i="1"/>
  <c r="CJ100" i="1"/>
  <c r="CI100" i="1"/>
  <c r="CH100" i="1"/>
  <c r="CG100" i="1"/>
  <c r="CF100" i="1"/>
  <c r="CE100" i="1"/>
  <c r="CD100" i="1"/>
  <c r="CC100" i="1"/>
  <c r="CB100" i="1"/>
  <c r="CA100" i="1"/>
  <c r="BZ100" i="1"/>
  <c r="BT100" i="1"/>
  <c r="BQ100" i="1"/>
  <c r="BP100" i="1"/>
  <c r="BO100" i="1"/>
  <c r="BN100" i="1"/>
  <c r="BM100" i="1"/>
  <c r="BL100" i="1"/>
  <c r="BK100" i="1"/>
  <c r="BJ100" i="1"/>
  <c r="BI100" i="1"/>
  <c r="BH100" i="1"/>
  <c r="BG100" i="1"/>
  <c r="BF100" i="1"/>
  <c r="BE100" i="1"/>
  <c r="BD100" i="1"/>
  <c r="BC100" i="1"/>
  <c r="CL99" i="1"/>
  <c r="CK99" i="1"/>
  <c r="CJ99" i="1"/>
  <c r="CI99" i="1"/>
  <c r="CH99" i="1"/>
  <c r="CG99" i="1"/>
  <c r="CF99" i="1"/>
  <c r="CE99" i="1"/>
  <c r="CD99" i="1"/>
  <c r="CC99" i="1"/>
  <c r="CB99" i="1"/>
  <c r="CA99" i="1"/>
  <c r="BZ99" i="1"/>
  <c r="BT99" i="1"/>
  <c r="BQ99" i="1"/>
  <c r="BP99" i="1"/>
  <c r="BO99" i="1"/>
  <c r="BN99" i="1"/>
  <c r="BM99" i="1"/>
  <c r="BL99" i="1"/>
  <c r="BK99" i="1"/>
  <c r="BJ99" i="1"/>
  <c r="BI99" i="1"/>
  <c r="BH99" i="1"/>
  <c r="BG99" i="1"/>
  <c r="BF99" i="1"/>
  <c r="BE99" i="1"/>
  <c r="BD99" i="1"/>
  <c r="BC99" i="1"/>
  <c r="CL98" i="1"/>
  <c r="CK98" i="1"/>
  <c r="CJ98" i="1"/>
  <c r="CI98" i="1"/>
  <c r="CH98" i="1"/>
  <c r="CG98" i="1"/>
  <c r="CF98" i="1"/>
  <c r="CE98" i="1"/>
  <c r="CD98" i="1"/>
  <c r="CC98" i="1"/>
  <c r="CB98" i="1"/>
  <c r="CA98" i="1"/>
  <c r="BZ98" i="1"/>
  <c r="BT98" i="1"/>
  <c r="BQ98" i="1"/>
  <c r="BP98" i="1"/>
  <c r="BO98" i="1"/>
  <c r="BN98" i="1"/>
  <c r="BM98" i="1"/>
  <c r="BL98" i="1"/>
  <c r="BK98" i="1"/>
  <c r="BJ98" i="1"/>
  <c r="BI98" i="1"/>
  <c r="BH98" i="1"/>
  <c r="BG98" i="1"/>
  <c r="BF98" i="1"/>
  <c r="BE98" i="1"/>
  <c r="BD98" i="1"/>
  <c r="BC98" i="1"/>
  <c r="CL97" i="1"/>
  <c r="CK97" i="1"/>
  <c r="CJ97" i="1"/>
  <c r="CI97" i="1"/>
  <c r="CH97" i="1"/>
  <c r="CG97" i="1"/>
  <c r="CF97" i="1"/>
  <c r="CE97" i="1"/>
  <c r="CD97" i="1"/>
  <c r="CC97" i="1"/>
  <c r="CB97" i="1"/>
  <c r="CA97" i="1"/>
  <c r="BZ97" i="1"/>
  <c r="BT97" i="1"/>
  <c r="BQ97" i="1"/>
  <c r="BP97" i="1"/>
  <c r="BO97" i="1"/>
  <c r="BN97" i="1"/>
  <c r="BM97" i="1"/>
  <c r="BL97" i="1"/>
  <c r="BK97" i="1"/>
  <c r="BJ97" i="1"/>
  <c r="BI97" i="1"/>
  <c r="BH97" i="1"/>
  <c r="BG97" i="1"/>
  <c r="BF97" i="1"/>
  <c r="BE97" i="1"/>
  <c r="BD97" i="1"/>
  <c r="BC97" i="1"/>
  <c r="CL96" i="1"/>
  <c r="CK96" i="1"/>
  <c r="CJ96" i="1"/>
  <c r="CI96" i="1"/>
  <c r="CH96" i="1"/>
  <c r="CG96" i="1"/>
  <c r="CF96" i="1"/>
  <c r="CE96" i="1"/>
  <c r="CD96" i="1"/>
  <c r="CC96" i="1"/>
  <c r="CB96" i="1"/>
  <c r="CA96" i="1"/>
  <c r="BZ96" i="1"/>
  <c r="BT96" i="1"/>
  <c r="BQ96" i="1"/>
  <c r="BP96" i="1"/>
  <c r="BO96" i="1"/>
  <c r="BN96" i="1"/>
  <c r="BM96" i="1"/>
  <c r="BL96" i="1"/>
  <c r="BK96" i="1"/>
  <c r="BJ96" i="1"/>
  <c r="BI96" i="1"/>
  <c r="BH96" i="1"/>
  <c r="BG96" i="1"/>
  <c r="BF96" i="1"/>
  <c r="BE96" i="1"/>
  <c r="BD96" i="1"/>
  <c r="BC96" i="1"/>
  <c r="CL95" i="1"/>
  <c r="CK95" i="1"/>
  <c r="CJ95" i="1"/>
  <c r="CI95" i="1"/>
  <c r="CH95" i="1"/>
  <c r="CG95" i="1"/>
  <c r="CF95" i="1"/>
  <c r="CE95" i="1"/>
  <c r="CD95" i="1"/>
  <c r="CC95" i="1"/>
  <c r="CB95" i="1"/>
  <c r="CA95" i="1"/>
  <c r="BZ95" i="1"/>
  <c r="BT95" i="1"/>
  <c r="BQ95" i="1"/>
  <c r="BP95" i="1"/>
  <c r="BO95" i="1"/>
  <c r="BN95" i="1"/>
  <c r="BM95" i="1"/>
  <c r="BL95" i="1"/>
  <c r="BK95" i="1"/>
  <c r="BJ95" i="1"/>
  <c r="BI95" i="1"/>
  <c r="BH95" i="1"/>
  <c r="BG95" i="1"/>
  <c r="BF95" i="1"/>
  <c r="BE95" i="1"/>
  <c r="BD95" i="1"/>
  <c r="BC95" i="1"/>
  <c r="CL94" i="1"/>
  <c r="CK94" i="1"/>
  <c r="CJ94" i="1"/>
  <c r="CI94" i="1"/>
  <c r="CH94" i="1"/>
  <c r="CG94" i="1"/>
  <c r="CF94" i="1"/>
  <c r="CE94" i="1"/>
  <c r="CD94" i="1"/>
  <c r="CC94" i="1"/>
  <c r="CB94" i="1"/>
  <c r="CA94" i="1"/>
  <c r="BZ94" i="1"/>
  <c r="BT94" i="1"/>
  <c r="BQ94" i="1"/>
  <c r="BP94" i="1"/>
  <c r="BO94" i="1"/>
  <c r="BN94" i="1"/>
  <c r="BM94" i="1"/>
  <c r="BL94" i="1"/>
  <c r="BK94" i="1"/>
  <c r="BJ94" i="1"/>
  <c r="BI94" i="1"/>
  <c r="BH94" i="1"/>
  <c r="BG94" i="1"/>
  <c r="BF94" i="1"/>
  <c r="BE94" i="1"/>
  <c r="BD94" i="1"/>
  <c r="BC94" i="1"/>
  <c r="CL93" i="1"/>
  <c r="CK93" i="1"/>
  <c r="CJ93" i="1"/>
  <c r="CI93" i="1"/>
  <c r="CH93" i="1"/>
  <c r="CG93" i="1"/>
  <c r="CF93" i="1"/>
  <c r="CE93" i="1"/>
  <c r="CD93" i="1"/>
  <c r="CC93" i="1"/>
  <c r="CB93" i="1"/>
  <c r="CA93" i="1"/>
  <c r="BZ93" i="1"/>
  <c r="BT93" i="1"/>
  <c r="BQ93" i="1"/>
  <c r="BP93" i="1"/>
  <c r="BO93" i="1"/>
  <c r="BN93" i="1"/>
  <c r="BM93" i="1"/>
  <c r="BL93" i="1"/>
  <c r="BK93" i="1"/>
  <c r="BJ93" i="1"/>
  <c r="BI93" i="1"/>
  <c r="BH93" i="1"/>
  <c r="BG93" i="1"/>
  <c r="BF93" i="1"/>
  <c r="BE93" i="1"/>
  <c r="BD93" i="1"/>
  <c r="BC93" i="1"/>
  <c r="CL92" i="1"/>
  <c r="CK92" i="1"/>
  <c r="CJ92" i="1"/>
  <c r="CI92" i="1"/>
  <c r="CH92" i="1"/>
  <c r="CG92" i="1"/>
  <c r="CF92" i="1"/>
  <c r="CE92" i="1"/>
  <c r="CD92" i="1"/>
  <c r="CC92" i="1"/>
  <c r="CB92" i="1"/>
  <c r="CA92" i="1"/>
  <c r="BZ92" i="1"/>
  <c r="BT92" i="1"/>
  <c r="BQ92" i="1"/>
  <c r="BP92" i="1"/>
  <c r="BO92" i="1"/>
  <c r="BN92" i="1"/>
  <c r="BM92" i="1"/>
  <c r="BL92" i="1"/>
  <c r="BK92" i="1"/>
  <c r="BJ92" i="1"/>
  <c r="BI92" i="1"/>
  <c r="BH92" i="1"/>
  <c r="BG92" i="1"/>
  <c r="BF92" i="1"/>
  <c r="BE92" i="1"/>
  <c r="BD92" i="1"/>
  <c r="BC92" i="1"/>
  <c r="CL91" i="1"/>
  <c r="CK91" i="1"/>
  <c r="CJ91" i="1"/>
  <c r="CI91" i="1"/>
  <c r="CH91" i="1"/>
  <c r="CG91" i="1"/>
  <c r="CF91" i="1"/>
  <c r="CE91" i="1"/>
  <c r="CD91" i="1"/>
  <c r="CC91" i="1"/>
  <c r="CB91" i="1"/>
  <c r="CA91" i="1"/>
  <c r="BZ91" i="1"/>
  <c r="BT91" i="1"/>
  <c r="BQ91" i="1"/>
  <c r="BP91" i="1"/>
  <c r="BO91" i="1"/>
  <c r="BN91" i="1"/>
  <c r="BM91" i="1"/>
  <c r="BL91" i="1"/>
  <c r="BK91" i="1"/>
  <c r="BJ91" i="1"/>
  <c r="BI91" i="1"/>
  <c r="BH91" i="1"/>
  <c r="BG91" i="1"/>
  <c r="BF91" i="1"/>
  <c r="BE91" i="1"/>
  <c r="BD91" i="1"/>
  <c r="BC91" i="1"/>
  <c r="CL90" i="1"/>
  <c r="CK90" i="1"/>
  <c r="CJ90" i="1"/>
  <c r="CI90" i="1"/>
  <c r="CH90" i="1"/>
  <c r="CG90" i="1"/>
  <c r="CF90" i="1"/>
  <c r="CE90" i="1"/>
  <c r="CD90" i="1"/>
  <c r="CC90" i="1"/>
  <c r="CB90" i="1"/>
  <c r="CA90" i="1"/>
  <c r="BZ90" i="1"/>
  <c r="BT90" i="1"/>
  <c r="BQ90" i="1"/>
  <c r="BP90" i="1"/>
  <c r="BO90" i="1"/>
  <c r="BN90" i="1"/>
  <c r="BM90" i="1"/>
  <c r="BL90" i="1"/>
  <c r="BK90" i="1"/>
  <c r="BJ90" i="1"/>
  <c r="BI90" i="1"/>
  <c r="BH90" i="1"/>
  <c r="BG90" i="1"/>
  <c r="BF90" i="1"/>
  <c r="BE90" i="1"/>
  <c r="BD90" i="1"/>
  <c r="BC90" i="1"/>
  <c r="CL89" i="1"/>
  <c r="CK89" i="1"/>
  <c r="CJ89" i="1"/>
  <c r="CI89" i="1"/>
  <c r="CH89" i="1"/>
  <c r="CG89" i="1"/>
  <c r="CF89" i="1"/>
  <c r="CE89" i="1"/>
  <c r="CD89" i="1"/>
  <c r="CC89" i="1"/>
  <c r="CB89" i="1"/>
  <c r="CA89" i="1"/>
  <c r="BZ89" i="1"/>
  <c r="BT89" i="1"/>
  <c r="BQ89" i="1"/>
  <c r="BP89" i="1"/>
  <c r="BO89" i="1"/>
  <c r="BN89" i="1"/>
  <c r="BM89" i="1"/>
  <c r="BL89" i="1"/>
  <c r="BK89" i="1"/>
  <c r="BJ89" i="1"/>
  <c r="BI89" i="1"/>
  <c r="BH89" i="1"/>
  <c r="BG89" i="1"/>
  <c r="BF89" i="1"/>
  <c r="BE89" i="1"/>
  <c r="BD89" i="1"/>
  <c r="BC89" i="1"/>
  <c r="CL88" i="1"/>
  <c r="CK88" i="1"/>
  <c r="CJ88" i="1"/>
  <c r="CI88" i="1"/>
  <c r="CH88" i="1"/>
  <c r="CG88" i="1"/>
  <c r="CF88" i="1"/>
  <c r="CE88" i="1"/>
  <c r="CD88" i="1"/>
  <c r="CC88" i="1"/>
  <c r="CB88" i="1"/>
  <c r="CA88" i="1"/>
  <c r="BZ88" i="1"/>
  <c r="BT88" i="1"/>
  <c r="BQ88" i="1"/>
  <c r="BP88" i="1"/>
  <c r="BO88" i="1"/>
  <c r="BN88" i="1"/>
  <c r="BM88" i="1"/>
  <c r="BL88" i="1"/>
  <c r="BK88" i="1"/>
  <c r="BJ88" i="1"/>
  <c r="BI88" i="1"/>
  <c r="BH88" i="1"/>
  <c r="BG88" i="1"/>
  <c r="BF88" i="1"/>
  <c r="BE88" i="1"/>
  <c r="BD88" i="1"/>
  <c r="BC88" i="1"/>
  <c r="CL87" i="1"/>
  <c r="CK87" i="1"/>
  <c r="CJ87" i="1"/>
  <c r="CI87" i="1"/>
  <c r="CH87" i="1"/>
  <c r="CG87" i="1"/>
  <c r="CF87" i="1"/>
  <c r="CE87" i="1"/>
  <c r="CD87" i="1"/>
  <c r="CC87" i="1"/>
  <c r="CB87" i="1"/>
  <c r="CA87" i="1"/>
  <c r="BZ87" i="1"/>
  <c r="BT87" i="1"/>
  <c r="BQ87" i="1"/>
  <c r="BP87" i="1"/>
  <c r="BO87" i="1"/>
  <c r="BN87" i="1"/>
  <c r="BM87" i="1"/>
  <c r="BL87" i="1"/>
  <c r="BK87" i="1"/>
  <c r="BJ87" i="1"/>
  <c r="BI87" i="1"/>
  <c r="BH87" i="1"/>
  <c r="BG87" i="1"/>
  <c r="BF87" i="1"/>
  <c r="BE87" i="1"/>
  <c r="BD87" i="1"/>
  <c r="BC87" i="1"/>
  <c r="CL86" i="1"/>
  <c r="CK86" i="1"/>
  <c r="CJ86" i="1"/>
  <c r="CI86" i="1"/>
  <c r="CH86" i="1"/>
  <c r="CG86" i="1"/>
  <c r="CF86" i="1"/>
  <c r="CE86" i="1"/>
  <c r="CD86" i="1"/>
  <c r="CC86" i="1"/>
  <c r="CB86" i="1"/>
  <c r="CA86" i="1"/>
  <c r="BZ86" i="1"/>
  <c r="BT86" i="1"/>
  <c r="BQ86" i="1"/>
  <c r="BP86" i="1"/>
  <c r="BO86" i="1"/>
  <c r="BN86" i="1"/>
  <c r="BM86" i="1"/>
  <c r="BL86" i="1"/>
  <c r="BK86" i="1"/>
  <c r="BJ86" i="1"/>
  <c r="BI86" i="1"/>
  <c r="BH86" i="1"/>
  <c r="BG86" i="1"/>
  <c r="BF86" i="1"/>
  <c r="BE86" i="1"/>
  <c r="BD86" i="1"/>
  <c r="BC86" i="1"/>
  <c r="CL85" i="1"/>
  <c r="CK85" i="1"/>
  <c r="CJ85" i="1"/>
  <c r="CI85" i="1"/>
  <c r="CH85" i="1"/>
  <c r="CG85" i="1"/>
  <c r="CF85" i="1"/>
  <c r="CE85" i="1"/>
  <c r="CD85" i="1"/>
  <c r="CC85" i="1"/>
  <c r="CB85" i="1"/>
  <c r="CA85" i="1"/>
  <c r="BZ85" i="1"/>
  <c r="BT85" i="1"/>
  <c r="BQ85" i="1"/>
  <c r="BP85" i="1"/>
  <c r="BO85" i="1"/>
  <c r="BN85" i="1"/>
  <c r="BM85" i="1"/>
  <c r="BL85" i="1"/>
  <c r="BK85" i="1"/>
  <c r="BJ85" i="1"/>
  <c r="BI85" i="1"/>
  <c r="BH85" i="1"/>
  <c r="BG85" i="1"/>
  <c r="BF85" i="1"/>
  <c r="BE85" i="1"/>
  <c r="BD85" i="1"/>
  <c r="BC85" i="1"/>
  <c r="CL84" i="1"/>
  <c r="CK84" i="1"/>
  <c r="CJ84" i="1"/>
  <c r="CI84" i="1"/>
  <c r="CH84" i="1"/>
  <c r="CG84" i="1"/>
  <c r="CF84" i="1"/>
  <c r="CE84" i="1"/>
  <c r="CD84" i="1"/>
  <c r="CC84" i="1"/>
  <c r="CB84" i="1"/>
  <c r="CA84" i="1"/>
  <c r="BZ84" i="1"/>
  <c r="BT84" i="1"/>
  <c r="BQ84" i="1"/>
  <c r="BP84" i="1"/>
  <c r="BO84" i="1"/>
  <c r="BN84" i="1"/>
  <c r="BM84" i="1"/>
  <c r="BL84" i="1"/>
  <c r="BK84" i="1"/>
  <c r="BJ84" i="1"/>
  <c r="BI84" i="1"/>
  <c r="BH84" i="1"/>
  <c r="BG84" i="1"/>
  <c r="BF84" i="1"/>
  <c r="BE84" i="1"/>
  <c r="BD84" i="1"/>
  <c r="BC84" i="1"/>
  <c r="CL83" i="1"/>
  <c r="CK83" i="1"/>
  <c r="CJ83" i="1"/>
  <c r="CI83" i="1"/>
  <c r="CH83" i="1"/>
  <c r="CG83" i="1"/>
  <c r="CF83" i="1"/>
  <c r="CE83" i="1"/>
  <c r="CD83" i="1"/>
  <c r="CC83" i="1"/>
  <c r="CB83" i="1"/>
  <c r="CA83" i="1"/>
  <c r="BZ83" i="1"/>
  <c r="BT83" i="1"/>
  <c r="BQ83" i="1"/>
  <c r="BP83" i="1"/>
  <c r="BO83" i="1"/>
  <c r="BN83" i="1"/>
  <c r="BM83" i="1"/>
  <c r="BL83" i="1"/>
  <c r="BK83" i="1"/>
  <c r="BJ83" i="1"/>
  <c r="BI83" i="1"/>
  <c r="BH83" i="1"/>
  <c r="BG83" i="1"/>
  <c r="BF83" i="1"/>
  <c r="BE83" i="1"/>
  <c r="BD83" i="1"/>
  <c r="BC83" i="1"/>
  <c r="CL82" i="1"/>
  <c r="CK82" i="1"/>
  <c r="CJ82" i="1"/>
  <c r="CI82" i="1"/>
  <c r="CH82" i="1"/>
  <c r="CG82" i="1"/>
  <c r="CF82" i="1"/>
  <c r="CE82" i="1"/>
  <c r="CD82" i="1"/>
  <c r="CC82" i="1"/>
  <c r="CB82" i="1"/>
  <c r="CA82" i="1"/>
  <c r="BZ82" i="1"/>
  <c r="BT82" i="1"/>
  <c r="BQ82" i="1"/>
  <c r="BP82" i="1"/>
  <c r="BO82" i="1"/>
  <c r="BN82" i="1"/>
  <c r="BM82" i="1"/>
  <c r="BL82" i="1"/>
  <c r="BK82" i="1"/>
  <c r="BJ82" i="1"/>
  <c r="BI82" i="1"/>
  <c r="BH82" i="1"/>
  <c r="BG82" i="1"/>
  <c r="BF82" i="1"/>
  <c r="BE82" i="1"/>
  <c r="BD82" i="1"/>
  <c r="BC82" i="1"/>
  <c r="CL81" i="1"/>
  <c r="CK81" i="1"/>
  <c r="CJ81" i="1"/>
  <c r="CI81" i="1"/>
  <c r="CH81" i="1"/>
  <c r="CG81" i="1"/>
  <c r="CF81" i="1"/>
  <c r="CE81" i="1"/>
  <c r="CD81" i="1"/>
  <c r="CC81" i="1"/>
  <c r="CB81" i="1"/>
  <c r="CA81" i="1"/>
  <c r="BZ81" i="1"/>
  <c r="BT81" i="1"/>
  <c r="BQ81" i="1"/>
  <c r="BP81" i="1"/>
  <c r="BO81" i="1"/>
  <c r="BN81" i="1"/>
  <c r="BM81" i="1"/>
  <c r="BL81" i="1"/>
  <c r="BK81" i="1"/>
  <c r="BJ81" i="1"/>
  <c r="BI81" i="1"/>
  <c r="BH81" i="1"/>
  <c r="BG81" i="1"/>
  <c r="BF81" i="1"/>
  <c r="BE81" i="1"/>
  <c r="BD81" i="1"/>
  <c r="BC81" i="1"/>
  <c r="CL80" i="1"/>
  <c r="CK80" i="1"/>
  <c r="CJ80" i="1"/>
  <c r="CI80" i="1"/>
  <c r="CH80" i="1"/>
  <c r="CG80" i="1"/>
  <c r="CF80" i="1"/>
  <c r="CE80" i="1"/>
  <c r="CD80" i="1"/>
  <c r="CC80" i="1"/>
  <c r="CB80" i="1"/>
  <c r="CA80" i="1"/>
  <c r="BZ80" i="1"/>
  <c r="BT80" i="1"/>
  <c r="BQ80" i="1"/>
  <c r="BP80" i="1"/>
  <c r="BO80" i="1"/>
  <c r="BN80" i="1"/>
  <c r="BM80" i="1"/>
  <c r="BL80" i="1"/>
  <c r="BK80" i="1"/>
  <c r="BJ80" i="1"/>
  <c r="BI80" i="1"/>
  <c r="BH80" i="1"/>
  <c r="BG80" i="1"/>
  <c r="BF80" i="1"/>
  <c r="BE80" i="1"/>
  <c r="BD80" i="1"/>
  <c r="BC80" i="1"/>
  <c r="CL79" i="1"/>
  <c r="CK79" i="1"/>
  <c r="CJ79" i="1"/>
  <c r="CI79" i="1"/>
  <c r="CH79" i="1"/>
  <c r="CG79" i="1"/>
  <c r="CF79" i="1"/>
  <c r="CE79" i="1"/>
  <c r="CD79" i="1"/>
  <c r="CC79" i="1"/>
  <c r="CB79" i="1"/>
  <c r="CA79" i="1"/>
  <c r="BZ79" i="1"/>
  <c r="BT79" i="1"/>
  <c r="BQ79" i="1"/>
  <c r="BP79" i="1"/>
  <c r="BO79" i="1"/>
  <c r="BN79" i="1"/>
  <c r="BM79" i="1"/>
  <c r="BL79" i="1"/>
  <c r="BK79" i="1"/>
  <c r="BJ79" i="1"/>
  <c r="BI79" i="1"/>
  <c r="BH79" i="1"/>
  <c r="BG79" i="1"/>
  <c r="BF79" i="1"/>
  <c r="BE79" i="1"/>
  <c r="BD79" i="1"/>
  <c r="BC79" i="1"/>
  <c r="CL78" i="1"/>
  <c r="CK78" i="1"/>
  <c r="CJ78" i="1"/>
  <c r="CI78" i="1"/>
  <c r="CH78" i="1"/>
  <c r="CG78" i="1"/>
  <c r="CF78" i="1"/>
  <c r="CE78" i="1"/>
  <c r="CD78" i="1"/>
  <c r="CC78" i="1"/>
  <c r="CB78" i="1"/>
  <c r="CA78" i="1"/>
  <c r="BZ78" i="1"/>
  <c r="BT78" i="1"/>
  <c r="BQ78" i="1"/>
  <c r="BP78" i="1"/>
  <c r="BO78" i="1"/>
  <c r="BN78" i="1"/>
  <c r="BM78" i="1"/>
  <c r="BL78" i="1"/>
  <c r="BK78" i="1"/>
  <c r="BJ78" i="1"/>
  <c r="BI78" i="1"/>
  <c r="BH78" i="1"/>
  <c r="BG78" i="1"/>
  <c r="BF78" i="1"/>
  <c r="BE78" i="1"/>
  <c r="BD78" i="1"/>
  <c r="BC78" i="1"/>
  <c r="CL77" i="1"/>
  <c r="CK77" i="1"/>
  <c r="CJ77" i="1"/>
  <c r="CI77" i="1"/>
  <c r="CH77" i="1"/>
  <c r="CF77" i="1"/>
  <c r="CE77" i="1"/>
  <c r="CD77" i="1"/>
  <c r="CC77" i="1"/>
  <c r="CB77" i="1"/>
  <c r="CA77" i="1"/>
  <c r="BZ77" i="1"/>
  <c r="BT77" i="1"/>
  <c r="BQ77" i="1"/>
  <c r="BP77" i="1"/>
  <c r="BO77" i="1"/>
  <c r="BN77" i="1"/>
  <c r="BM77" i="1"/>
  <c r="BL77" i="1"/>
  <c r="BK77" i="1"/>
  <c r="BJ77" i="1"/>
  <c r="BI77" i="1"/>
  <c r="BH77" i="1"/>
  <c r="BG77" i="1"/>
  <c r="BF77" i="1"/>
  <c r="BE77" i="1"/>
  <c r="BD77" i="1"/>
  <c r="BC77" i="1"/>
  <c r="CL76" i="1"/>
  <c r="CK76" i="1"/>
  <c r="CJ76" i="1"/>
  <c r="CI76" i="1"/>
  <c r="CH76" i="1"/>
  <c r="CG76" i="1"/>
  <c r="CF76" i="1"/>
  <c r="CE76" i="1"/>
  <c r="CD76" i="1"/>
  <c r="CC76" i="1"/>
  <c r="CB76" i="1"/>
  <c r="CA76" i="1"/>
  <c r="BZ76" i="1"/>
  <c r="BT76" i="1"/>
  <c r="BQ76" i="1"/>
  <c r="BP76" i="1"/>
  <c r="BO76" i="1"/>
  <c r="BN76" i="1"/>
  <c r="BM76" i="1"/>
  <c r="BL76" i="1"/>
  <c r="BK76" i="1"/>
  <c r="BJ76" i="1"/>
  <c r="BI76" i="1"/>
  <c r="BH76" i="1"/>
  <c r="BG76" i="1"/>
  <c r="BF76" i="1"/>
  <c r="BE76" i="1"/>
  <c r="BD76" i="1"/>
  <c r="BC76" i="1"/>
  <c r="CL75" i="1"/>
  <c r="CK75" i="1"/>
  <c r="CJ75" i="1"/>
  <c r="CI75" i="1"/>
  <c r="CH75" i="1"/>
  <c r="CG75" i="1"/>
  <c r="CF75" i="1"/>
  <c r="CE75" i="1"/>
  <c r="CD75" i="1"/>
  <c r="CC75" i="1"/>
  <c r="CB75" i="1"/>
  <c r="CA75" i="1"/>
  <c r="BZ75" i="1"/>
  <c r="BT75" i="1"/>
  <c r="BQ75" i="1"/>
  <c r="BP75" i="1"/>
  <c r="BO75" i="1"/>
  <c r="BN75" i="1"/>
  <c r="BM75" i="1"/>
  <c r="BL75" i="1"/>
  <c r="BK75" i="1"/>
  <c r="BJ75" i="1"/>
  <c r="BI75" i="1"/>
  <c r="BH75" i="1"/>
  <c r="BG75" i="1"/>
  <c r="BF75" i="1"/>
  <c r="BE75" i="1"/>
  <c r="BD75" i="1"/>
  <c r="BC75" i="1"/>
  <c r="CL74" i="1"/>
  <c r="CK74" i="1"/>
  <c r="CJ74" i="1"/>
  <c r="CI74" i="1"/>
  <c r="CH74" i="1"/>
  <c r="CG74" i="1"/>
  <c r="CF74" i="1"/>
  <c r="CE74" i="1"/>
  <c r="CD74" i="1"/>
  <c r="CC74" i="1"/>
  <c r="CB74" i="1"/>
  <c r="CA74" i="1"/>
  <c r="BZ74" i="1"/>
  <c r="BT74" i="1"/>
  <c r="BQ74" i="1"/>
  <c r="BP74" i="1"/>
  <c r="BO74" i="1"/>
  <c r="BN74" i="1"/>
  <c r="BM74" i="1"/>
  <c r="BL74" i="1"/>
  <c r="BK74" i="1"/>
  <c r="BJ74" i="1"/>
  <c r="BI74" i="1"/>
  <c r="BH74" i="1"/>
  <c r="BG74" i="1"/>
  <c r="BF74" i="1"/>
  <c r="BE74" i="1"/>
  <c r="BD74" i="1"/>
  <c r="BC74" i="1"/>
  <c r="CL73" i="1"/>
  <c r="CK73" i="1"/>
  <c r="CJ73" i="1"/>
  <c r="CI73" i="1"/>
  <c r="CH73" i="1"/>
  <c r="CG73" i="1"/>
  <c r="CF73" i="1"/>
  <c r="CE73" i="1"/>
  <c r="CD73" i="1"/>
  <c r="CC73" i="1"/>
  <c r="CB73" i="1"/>
  <c r="CA73" i="1"/>
  <c r="BZ73" i="1"/>
  <c r="BT73" i="1"/>
  <c r="BQ73" i="1"/>
  <c r="BP73" i="1"/>
  <c r="BO73" i="1"/>
  <c r="BN73" i="1"/>
  <c r="BM73" i="1"/>
  <c r="BL73" i="1"/>
  <c r="BK73" i="1"/>
  <c r="BJ73" i="1"/>
  <c r="BI73" i="1"/>
  <c r="BH73" i="1"/>
  <c r="BG73" i="1"/>
  <c r="BF73" i="1"/>
  <c r="BE73" i="1"/>
  <c r="BD73" i="1"/>
  <c r="BC73" i="1"/>
  <c r="CL72" i="1"/>
  <c r="CK72" i="1"/>
  <c r="CJ72" i="1"/>
  <c r="CI72" i="1"/>
  <c r="CH72" i="1"/>
  <c r="CG72" i="1"/>
  <c r="CF72" i="1"/>
  <c r="CE72" i="1"/>
  <c r="CD72" i="1"/>
  <c r="CC72" i="1"/>
  <c r="CB72" i="1"/>
  <c r="CA72" i="1"/>
  <c r="BZ72" i="1"/>
  <c r="BT72" i="1"/>
  <c r="BQ72" i="1"/>
  <c r="BP72" i="1"/>
  <c r="BO72" i="1"/>
  <c r="BN72" i="1"/>
  <c r="BM72" i="1"/>
  <c r="BL72" i="1"/>
  <c r="BK72" i="1"/>
  <c r="BJ72" i="1"/>
  <c r="BI72" i="1"/>
  <c r="BH72" i="1"/>
  <c r="BG72" i="1"/>
  <c r="BF72" i="1"/>
  <c r="BE72" i="1"/>
  <c r="BD72" i="1"/>
  <c r="BC72" i="1"/>
  <c r="CL71" i="1"/>
  <c r="CK71" i="1"/>
  <c r="CJ71" i="1"/>
  <c r="CI71" i="1"/>
  <c r="CH71" i="1"/>
  <c r="CG71" i="1"/>
  <c r="CF71" i="1"/>
  <c r="CE71" i="1"/>
  <c r="CD71" i="1"/>
  <c r="CC71" i="1"/>
  <c r="CB71" i="1"/>
  <c r="CA71" i="1"/>
  <c r="BZ71" i="1"/>
  <c r="BT71" i="1"/>
  <c r="BQ71" i="1"/>
  <c r="BP71" i="1"/>
  <c r="BO71" i="1"/>
  <c r="BN71" i="1"/>
  <c r="BM71" i="1"/>
  <c r="BL71" i="1"/>
  <c r="BK71" i="1"/>
  <c r="BJ71" i="1"/>
  <c r="BI71" i="1"/>
  <c r="BH71" i="1"/>
  <c r="BG71" i="1"/>
  <c r="BF71" i="1"/>
  <c r="BE71" i="1"/>
  <c r="BD71" i="1"/>
  <c r="BC71" i="1"/>
  <c r="CL70" i="1"/>
  <c r="CK70" i="1"/>
  <c r="CJ70" i="1"/>
  <c r="CI70" i="1"/>
  <c r="CH70" i="1"/>
  <c r="CG70" i="1"/>
  <c r="CF70" i="1"/>
  <c r="CE70" i="1"/>
  <c r="CD70" i="1"/>
  <c r="CC70" i="1"/>
  <c r="CB70" i="1"/>
  <c r="CA70" i="1"/>
  <c r="BZ70" i="1"/>
  <c r="BT70" i="1"/>
  <c r="BQ70" i="1"/>
  <c r="BP70" i="1"/>
  <c r="BO70" i="1"/>
  <c r="BN70" i="1"/>
  <c r="BM70" i="1"/>
  <c r="BL70" i="1"/>
  <c r="BK70" i="1"/>
  <c r="BJ70" i="1"/>
  <c r="BI70" i="1"/>
  <c r="BH70" i="1"/>
  <c r="BG70" i="1"/>
  <c r="BF70" i="1"/>
  <c r="BE70" i="1"/>
  <c r="BD70" i="1"/>
  <c r="BC70" i="1"/>
  <c r="CL69" i="1"/>
  <c r="CK69" i="1"/>
  <c r="CJ69" i="1"/>
  <c r="CI69" i="1"/>
  <c r="CH69" i="1"/>
  <c r="CG69" i="1"/>
  <c r="CF69" i="1"/>
  <c r="CE69" i="1"/>
  <c r="CD69" i="1"/>
  <c r="CC69" i="1"/>
  <c r="CB69" i="1"/>
  <c r="CA69" i="1"/>
  <c r="BZ69" i="1"/>
  <c r="BT69" i="1"/>
  <c r="BQ69" i="1"/>
  <c r="BP69" i="1"/>
  <c r="BO69" i="1"/>
  <c r="BN69" i="1"/>
  <c r="BM69" i="1"/>
  <c r="BL69" i="1"/>
  <c r="BK69" i="1"/>
  <c r="BJ69" i="1"/>
  <c r="BI69" i="1"/>
  <c r="BH69" i="1"/>
  <c r="BG69" i="1"/>
  <c r="BF69" i="1"/>
  <c r="BE69" i="1"/>
  <c r="BD69" i="1"/>
  <c r="BC69" i="1"/>
  <c r="CL68" i="1"/>
  <c r="CK68" i="1"/>
  <c r="CJ68" i="1"/>
  <c r="CI68" i="1"/>
  <c r="CH68" i="1"/>
  <c r="CG68" i="1"/>
  <c r="CF68" i="1"/>
  <c r="CE68" i="1"/>
  <c r="CD68" i="1"/>
  <c r="CC68" i="1"/>
  <c r="CB68" i="1"/>
  <c r="CA68" i="1"/>
  <c r="BZ68" i="1"/>
  <c r="BT68" i="1"/>
  <c r="BQ68" i="1"/>
  <c r="BP68" i="1"/>
  <c r="BO68" i="1"/>
  <c r="BN68" i="1"/>
  <c r="BM68" i="1"/>
  <c r="BL68" i="1"/>
  <c r="BK68" i="1"/>
  <c r="BJ68" i="1"/>
  <c r="BI68" i="1"/>
  <c r="BH68" i="1"/>
  <c r="BG68" i="1"/>
  <c r="BF68" i="1"/>
  <c r="BE68" i="1"/>
  <c r="BD68" i="1"/>
  <c r="BC68" i="1"/>
  <c r="CL67" i="1"/>
  <c r="CK67" i="1"/>
  <c r="CJ67" i="1"/>
  <c r="CI67" i="1"/>
  <c r="CH67" i="1"/>
  <c r="CG67" i="1"/>
  <c r="CF67" i="1"/>
  <c r="CE67" i="1"/>
  <c r="CD67" i="1"/>
  <c r="CC67" i="1"/>
  <c r="CB67" i="1"/>
  <c r="CA67" i="1"/>
  <c r="BZ67" i="1"/>
  <c r="BT67" i="1"/>
  <c r="BQ67" i="1"/>
  <c r="BP67" i="1"/>
  <c r="BO67" i="1"/>
  <c r="BN67" i="1"/>
  <c r="BM67" i="1"/>
  <c r="BL67" i="1"/>
  <c r="BK67" i="1"/>
  <c r="BJ67" i="1"/>
  <c r="BI67" i="1"/>
  <c r="BH67" i="1"/>
  <c r="BG67" i="1"/>
  <c r="BF67" i="1"/>
  <c r="BE67" i="1"/>
  <c r="BD67" i="1"/>
  <c r="BC67" i="1"/>
  <c r="CL66" i="1"/>
  <c r="CK66" i="1"/>
  <c r="CJ66" i="1"/>
  <c r="CI66" i="1"/>
  <c r="CH66" i="1"/>
  <c r="CG66" i="1"/>
  <c r="CF66" i="1"/>
  <c r="CE66" i="1"/>
  <c r="CD66" i="1"/>
  <c r="CC66" i="1"/>
  <c r="CB66" i="1"/>
  <c r="CA66" i="1"/>
  <c r="BZ66" i="1"/>
  <c r="BT66" i="1"/>
  <c r="BQ66" i="1"/>
  <c r="BP66" i="1"/>
  <c r="BO66" i="1"/>
  <c r="BN66" i="1"/>
  <c r="BM66" i="1"/>
  <c r="BL66" i="1"/>
  <c r="BK66" i="1"/>
  <c r="BJ66" i="1"/>
  <c r="BI66" i="1"/>
  <c r="BH66" i="1"/>
  <c r="BG66" i="1"/>
  <c r="BF66" i="1"/>
  <c r="BE66" i="1"/>
  <c r="BD66" i="1"/>
  <c r="BC66" i="1"/>
  <c r="CL65" i="1"/>
  <c r="CK65" i="1"/>
  <c r="CJ65" i="1"/>
  <c r="CI65" i="1"/>
  <c r="CH65" i="1"/>
  <c r="CG65" i="1"/>
  <c r="CF65" i="1"/>
  <c r="CE65" i="1"/>
  <c r="CD65" i="1"/>
  <c r="CC65" i="1"/>
  <c r="CB65" i="1"/>
  <c r="CA65" i="1"/>
  <c r="BZ65" i="1"/>
  <c r="BT65" i="1"/>
  <c r="BQ65" i="1"/>
  <c r="BP65" i="1"/>
  <c r="BO65" i="1"/>
  <c r="BN65" i="1"/>
  <c r="BM65" i="1"/>
  <c r="BL65" i="1"/>
  <c r="BK65" i="1"/>
  <c r="BJ65" i="1"/>
  <c r="BI65" i="1"/>
  <c r="BH65" i="1"/>
  <c r="BG65" i="1"/>
  <c r="BF65" i="1"/>
  <c r="BE65" i="1"/>
  <c r="BD65" i="1"/>
  <c r="BC65" i="1"/>
  <c r="CK64" i="1"/>
  <c r="CJ64" i="1"/>
  <c r="CI64" i="1"/>
  <c r="CH64" i="1"/>
  <c r="CG64" i="1"/>
  <c r="CF64" i="1"/>
  <c r="CE64" i="1"/>
  <c r="CD64" i="1"/>
  <c r="CC64" i="1"/>
  <c r="CB64" i="1"/>
  <c r="CA64" i="1"/>
  <c r="BZ64" i="1"/>
  <c r="BT64" i="1"/>
  <c r="BQ64" i="1"/>
  <c r="BP64" i="1"/>
  <c r="BO64" i="1"/>
  <c r="BN64" i="1"/>
  <c r="BM64" i="1"/>
  <c r="BL64" i="1"/>
  <c r="BK64" i="1"/>
  <c r="BJ64" i="1"/>
  <c r="BI64" i="1"/>
  <c r="BH64" i="1"/>
  <c r="BG64" i="1"/>
  <c r="BF64" i="1"/>
  <c r="BE64" i="1"/>
  <c r="BD64" i="1"/>
  <c r="BC64" i="1"/>
  <c r="CL63" i="1"/>
  <c r="CK63" i="1"/>
  <c r="CJ63" i="1"/>
  <c r="CI63" i="1"/>
  <c r="CH63" i="1"/>
  <c r="CG63" i="1"/>
  <c r="CF63" i="1"/>
  <c r="CE63" i="1"/>
  <c r="CD63" i="1"/>
  <c r="CC63" i="1"/>
  <c r="CB63" i="1"/>
  <c r="CA63" i="1"/>
  <c r="BZ63" i="1"/>
  <c r="BT63" i="1"/>
  <c r="BQ63" i="1"/>
  <c r="BP63" i="1"/>
  <c r="BO63" i="1"/>
  <c r="BN63" i="1"/>
  <c r="BM63" i="1"/>
  <c r="BL63" i="1"/>
  <c r="BK63" i="1"/>
  <c r="BJ63" i="1"/>
  <c r="BI63" i="1"/>
  <c r="BH63" i="1"/>
  <c r="BG63" i="1"/>
  <c r="BF63" i="1"/>
  <c r="BE63" i="1"/>
  <c r="BD63" i="1"/>
  <c r="BC63" i="1"/>
  <c r="CL62" i="1"/>
  <c r="CK62" i="1"/>
  <c r="CJ62" i="1"/>
  <c r="CI62" i="1"/>
  <c r="CH62" i="1"/>
  <c r="CG62" i="1"/>
  <c r="CF62" i="1"/>
  <c r="CE62" i="1"/>
  <c r="CD62" i="1"/>
  <c r="CC62" i="1"/>
  <c r="CB62" i="1"/>
  <c r="CA62" i="1"/>
  <c r="BZ62" i="1"/>
  <c r="BT62" i="1"/>
  <c r="BQ62" i="1"/>
  <c r="BP62" i="1"/>
  <c r="BO62" i="1"/>
  <c r="BN62" i="1"/>
  <c r="BM62" i="1"/>
  <c r="BL62" i="1"/>
  <c r="BK62" i="1"/>
  <c r="BJ62" i="1"/>
  <c r="BI62" i="1"/>
  <c r="BH62" i="1"/>
  <c r="BG62" i="1"/>
  <c r="BF62" i="1"/>
  <c r="BE62" i="1"/>
  <c r="BD62" i="1"/>
  <c r="BC62" i="1"/>
  <c r="CL61" i="1"/>
  <c r="CK61" i="1"/>
  <c r="CJ61" i="1"/>
  <c r="CI61" i="1"/>
  <c r="CH61" i="1"/>
  <c r="CG61" i="1"/>
  <c r="CF61" i="1"/>
  <c r="CE61" i="1"/>
  <c r="CD61" i="1"/>
  <c r="CC61" i="1"/>
  <c r="CB61" i="1"/>
  <c r="CA61" i="1"/>
  <c r="BZ61" i="1"/>
  <c r="BT61" i="1"/>
  <c r="BQ61" i="1"/>
  <c r="BP61" i="1"/>
  <c r="BO61" i="1"/>
  <c r="BN61" i="1"/>
  <c r="BM61" i="1"/>
  <c r="BL61" i="1"/>
  <c r="BK61" i="1"/>
  <c r="BJ61" i="1"/>
  <c r="BI61" i="1"/>
  <c r="BH61" i="1"/>
  <c r="BG61" i="1"/>
  <c r="BF61" i="1"/>
  <c r="BE61" i="1"/>
  <c r="BD61" i="1"/>
  <c r="BC61" i="1"/>
  <c r="CL60" i="1"/>
  <c r="CK60" i="1"/>
  <c r="CJ60" i="1"/>
  <c r="CI60" i="1"/>
  <c r="CH60" i="1"/>
  <c r="CG60" i="1"/>
  <c r="CF60" i="1"/>
  <c r="CE60" i="1"/>
  <c r="CD60" i="1"/>
  <c r="CC60" i="1"/>
  <c r="CB60" i="1"/>
  <c r="CA60" i="1"/>
  <c r="BZ60" i="1"/>
  <c r="BT60" i="1"/>
  <c r="BQ60" i="1"/>
  <c r="BP60" i="1"/>
  <c r="BO60" i="1"/>
  <c r="BN60" i="1"/>
  <c r="BM60" i="1"/>
  <c r="BL60" i="1"/>
  <c r="BK60" i="1"/>
  <c r="BJ60" i="1"/>
  <c r="BI60" i="1"/>
  <c r="BH60" i="1"/>
  <c r="BG60" i="1"/>
  <c r="BF60" i="1"/>
  <c r="BE60" i="1"/>
  <c r="BD60" i="1"/>
  <c r="BC60" i="1"/>
  <c r="CL59" i="1"/>
  <c r="CK59" i="1"/>
  <c r="CJ59" i="1"/>
  <c r="CI59" i="1"/>
  <c r="CH59" i="1"/>
  <c r="CG59" i="1"/>
  <c r="CF59" i="1"/>
  <c r="CE59" i="1"/>
  <c r="CD59" i="1"/>
  <c r="CC59" i="1"/>
  <c r="CB59" i="1"/>
  <c r="CA59" i="1"/>
  <c r="BZ59" i="1"/>
  <c r="BT59" i="1"/>
  <c r="BQ59" i="1"/>
  <c r="BP59" i="1"/>
  <c r="BO59" i="1"/>
  <c r="BN59" i="1"/>
  <c r="BM59" i="1"/>
  <c r="BL59" i="1"/>
  <c r="BK59" i="1"/>
  <c r="BJ59" i="1"/>
  <c r="BI59" i="1"/>
  <c r="BH59" i="1"/>
  <c r="BG59" i="1"/>
  <c r="BF59" i="1"/>
  <c r="BE59" i="1"/>
  <c r="BD59" i="1"/>
  <c r="BC59" i="1"/>
  <c r="CL58" i="1"/>
  <c r="CK58" i="1"/>
  <c r="CJ58" i="1"/>
  <c r="CI58" i="1"/>
  <c r="CH58" i="1"/>
  <c r="CG58" i="1"/>
  <c r="CF58" i="1"/>
  <c r="CE58" i="1"/>
  <c r="CD58" i="1"/>
  <c r="CC58" i="1"/>
  <c r="CB58" i="1"/>
  <c r="CA58" i="1"/>
  <c r="BZ58" i="1"/>
  <c r="BT58" i="1"/>
  <c r="BQ58" i="1"/>
  <c r="BP58" i="1"/>
  <c r="BO58" i="1"/>
  <c r="BN58" i="1"/>
  <c r="BM58" i="1"/>
  <c r="BL58" i="1"/>
  <c r="BK58" i="1"/>
  <c r="BJ58" i="1"/>
  <c r="BI58" i="1"/>
  <c r="BH58" i="1"/>
  <c r="BG58" i="1"/>
  <c r="BF58" i="1"/>
  <c r="BE58" i="1"/>
  <c r="BD58" i="1"/>
  <c r="BC58" i="1"/>
  <c r="CL57" i="1"/>
  <c r="CK57" i="1"/>
  <c r="CJ57" i="1"/>
  <c r="CI57" i="1"/>
  <c r="CH57" i="1"/>
  <c r="CG57" i="1"/>
  <c r="CF57" i="1"/>
  <c r="CE57" i="1"/>
  <c r="CD57" i="1"/>
  <c r="CC57" i="1"/>
  <c r="CB57" i="1"/>
  <c r="CA57" i="1"/>
  <c r="BZ57" i="1"/>
  <c r="BT57" i="1"/>
  <c r="BQ57" i="1"/>
  <c r="BP57" i="1"/>
  <c r="BO57" i="1"/>
  <c r="BN57" i="1"/>
  <c r="BM57" i="1"/>
  <c r="BL57" i="1"/>
  <c r="BK57" i="1"/>
  <c r="BJ57" i="1"/>
  <c r="BI57" i="1"/>
  <c r="BH57" i="1"/>
  <c r="BG57" i="1"/>
  <c r="BF57" i="1"/>
  <c r="BE57" i="1"/>
  <c r="BD57" i="1"/>
  <c r="BC57" i="1"/>
  <c r="CL56" i="1"/>
  <c r="CK56" i="1"/>
  <c r="CJ56" i="1"/>
  <c r="CI56" i="1"/>
  <c r="CH56" i="1"/>
  <c r="CG56" i="1"/>
  <c r="CF56" i="1"/>
  <c r="CE56" i="1"/>
  <c r="CD56" i="1"/>
  <c r="CC56" i="1"/>
  <c r="CB56" i="1"/>
  <c r="CA56" i="1"/>
  <c r="BZ56" i="1"/>
  <c r="BT56" i="1"/>
  <c r="BQ56" i="1"/>
  <c r="BP56" i="1"/>
  <c r="BO56" i="1"/>
  <c r="BN56" i="1"/>
  <c r="BM56" i="1"/>
  <c r="BL56" i="1"/>
  <c r="BK56" i="1"/>
  <c r="BJ56" i="1"/>
  <c r="BI56" i="1"/>
  <c r="BH56" i="1"/>
  <c r="BG56" i="1"/>
  <c r="BF56" i="1"/>
  <c r="BE56" i="1"/>
  <c r="BD56" i="1"/>
  <c r="BC56" i="1"/>
  <c r="CL55" i="1"/>
  <c r="CK55" i="1"/>
  <c r="CJ55" i="1"/>
  <c r="CI55" i="1"/>
  <c r="CH55" i="1"/>
  <c r="CG55" i="1"/>
  <c r="CF55" i="1"/>
  <c r="CE55" i="1"/>
  <c r="CD55" i="1"/>
  <c r="CC55" i="1"/>
  <c r="CB55" i="1"/>
  <c r="CA55" i="1"/>
  <c r="BZ55" i="1"/>
  <c r="BT55" i="1"/>
  <c r="BQ55" i="1"/>
  <c r="BP55" i="1"/>
  <c r="BO55" i="1"/>
  <c r="BN55" i="1"/>
  <c r="BM55" i="1"/>
  <c r="BL55" i="1"/>
  <c r="BK55" i="1"/>
  <c r="BJ55" i="1"/>
  <c r="BI55" i="1"/>
  <c r="BH55" i="1"/>
  <c r="BG55" i="1"/>
  <c r="BF55" i="1"/>
  <c r="BE55" i="1"/>
  <c r="BD55" i="1"/>
  <c r="BC55" i="1"/>
  <c r="CL54" i="1"/>
  <c r="CK54" i="1"/>
  <c r="CJ54" i="1"/>
  <c r="CI54" i="1"/>
  <c r="CH54" i="1"/>
  <c r="CG54" i="1"/>
  <c r="CF54" i="1"/>
  <c r="CE54" i="1"/>
  <c r="CD54" i="1"/>
  <c r="CC54" i="1"/>
  <c r="CB54" i="1"/>
  <c r="CA54" i="1"/>
  <c r="BZ54" i="1"/>
  <c r="BT54" i="1"/>
  <c r="BQ54" i="1"/>
  <c r="BP54" i="1"/>
  <c r="BO54" i="1"/>
  <c r="BN54" i="1"/>
  <c r="BM54" i="1"/>
  <c r="BL54" i="1"/>
  <c r="BK54" i="1"/>
  <c r="BJ54" i="1"/>
  <c r="BI54" i="1"/>
  <c r="BH54" i="1"/>
  <c r="BG54" i="1"/>
  <c r="BF54" i="1"/>
  <c r="BE54" i="1"/>
  <c r="BD54" i="1"/>
  <c r="BC54" i="1"/>
  <c r="CL53" i="1"/>
  <c r="CK53" i="1"/>
  <c r="CJ53" i="1"/>
  <c r="CI53" i="1"/>
  <c r="CH53" i="1"/>
  <c r="CG53" i="1"/>
  <c r="CF53" i="1"/>
  <c r="CE53" i="1"/>
  <c r="CD53" i="1"/>
  <c r="CC53" i="1"/>
  <c r="CB53" i="1"/>
  <c r="CA53" i="1"/>
  <c r="BZ53" i="1"/>
  <c r="BT53" i="1"/>
  <c r="BQ53" i="1"/>
  <c r="BP53" i="1"/>
  <c r="BO53" i="1"/>
  <c r="BN53" i="1"/>
  <c r="BM53" i="1"/>
  <c r="BL53" i="1"/>
  <c r="BK53" i="1"/>
  <c r="BJ53" i="1"/>
  <c r="BI53" i="1"/>
  <c r="BH53" i="1"/>
  <c r="BG53" i="1"/>
  <c r="BF53" i="1"/>
  <c r="BE53" i="1"/>
  <c r="BD53" i="1"/>
  <c r="BC53" i="1"/>
  <c r="CL52" i="1"/>
  <c r="CK52" i="1"/>
  <c r="CJ52" i="1"/>
  <c r="CI52" i="1"/>
  <c r="CH52" i="1"/>
  <c r="CG52" i="1"/>
  <c r="CF52" i="1"/>
  <c r="CE52" i="1"/>
  <c r="CD52" i="1"/>
  <c r="CC52" i="1"/>
  <c r="CB52" i="1"/>
  <c r="CA52" i="1"/>
  <c r="BZ52" i="1"/>
  <c r="BT52" i="1"/>
  <c r="BQ52" i="1"/>
  <c r="BP52" i="1"/>
  <c r="BO52" i="1"/>
  <c r="BN52" i="1"/>
  <c r="BM52" i="1"/>
  <c r="BL52" i="1"/>
  <c r="BK52" i="1"/>
  <c r="BJ52" i="1"/>
  <c r="BI52" i="1"/>
  <c r="BH52" i="1"/>
  <c r="BG52" i="1"/>
  <c r="BF52" i="1"/>
  <c r="BE52" i="1"/>
  <c r="BD52" i="1"/>
  <c r="BC52" i="1"/>
  <c r="CL51" i="1"/>
  <c r="CK51" i="1"/>
  <c r="CJ51" i="1"/>
  <c r="CI51" i="1"/>
  <c r="CH51" i="1"/>
  <c r="CG51" i="1"/>
  <c r="CF51" i="1"/>
  <c r="CE51" i="1"/>
  <c r="CD51" i="1"/>
  <c r="CC51" i="1"/>
  <c r="CB51" i="1"/>
  <c r="CA51" i="1"/>
  <c r="BZ51" i="1"/>
  <c r="BT51" i="1"/>
  <c r="BQ51" i="1"/>
  <c r="BP51" i="1"/>
  <c r="BO51" i="1"/>
  <c r="BN51" i="1"/>
  <c r="BM51" i="1"/>
  <c r="BL51" i="1"/>
  <c r="BK51" i="1"/>
  <c r="BJ51" i="1"/>
  <c r="BI51" i="1"/>
  <c r="BH51" i="1"/>
  <c r="BG51" i="1"/>
  <c r="BF51" i="1"/>
  <c r="BE51" i="1"/>
  <c r="BD51" i="1"/>
  <c r="BC51" i="1"/>
  <c r="CL50" i="1"/>
  <c r="CK50" i="1"/>
  <c r="CJ50" i="1"/>
  <c r="CI50" i="1"/>
  <c r="CH50" i="1"/>
  <c r="CG50" i="1"/>
  <c r="CF50" i="1"/>
  <c r="CE50" i="1"/>
  <c r="CD50" i="1"/>
  <c r="CC50" i="1"/>
  <c r="CB50" i="1"/>
  <c r="CA50" i="1"/>
  <c r="BZ50" i="1"/>
  <c r="BT50" i="1"/>
  <c r="BQ50" i="1"/>
  <c r="BP50" i="1"/>
  <c r="BO50" i="1"/>
  <c r="BN50" i="1"/>
  <c r="BM50" i="1"/>
  <c r="BL50" i="1"/>
  <c r="BK50" i="1"/>
  <c r="BJ50" i="1"/>
  <c r="BI50" i="1"/>
  <c r="BH50" i="1"/>
  <c r="BG50" i="1"/>
  <c r="BF50" i="1"/>
  <c r="BE50" i="1"/>
  <c r="BD50" i="1"/>
  <c r="BC50" i="1"/>
  <c r="CL49" i="1"/>
  <c r="CK49" i="1"/>
  <c r="CJ49" i="1"/>
  <c r="CI49" i="1"/>
  <c r="CH49" i="1"/>
  <c r="CG49" i="1"/>
  <c r="CF49" i="1"/>
  <c r="CE49" i="1"/>
  <c r="CD49" i="1"/>
  <c r="CC49" i="1"/>
  <c r="CB49" i="1"/>
  <c r="CA49" i="1"/>
  <c r="BZ49" i="1"/>
  <c r="BT49" i="1"/>
  <c r="BQ49" i="1"/>
  <c r="BP49" i="1"/>
  <c r="BO49" i="1"/>
  <c r="BN49" i="1"/>
  <c r="BM49" i="1"/>
  <c r="BL49" i="1"/>
  <c r="BK49" i="1"/>
  <c r="BJ49" i="1"/>
  <c r="BI49" i="1"/>
  <c r="BH49" i="1"/>
  <c r="BG49" i="1"/>
  <c r="BF49" i="1"/>
  <c r="BE49" i="1"/>
  <c r="BD49" i="1"/>
  <c r="BC49" i="1"/>
  <c r="CL48" i="1"/>
  <c r="CK48" i="1"/>
  <c r="CJ48" i="1"/>
  <c r="CI48" i="1"/>
  <c r="CH48" i="1"/>
  <c r="CG48" i="1"/>
  <c r="CF48" i="1"/>
  <c r="CE48" i="1"/>
  <c r="CD48" i="1"/>
  <c r="CC48" i="1"/>
  <c r="CB48" i="1"/>
  <c r="CA48" i="1"/>
  <c r="BZ48" i="1"/>
  <c r="BT48" i="1"/>
  <c r="BQ48" i="1"/>
  <c r="BP48" i="1"/>
  <c r="BO48" i="1"/>
  <c r="BN48" i="1"/>
  <c r="BM48" i="1"/>
  <c r="BL48" i="1"/>
  <c r="BK48" i="1"/>
  <c r="BJ48" i="1"/>
  <c r="BI48" i="1"/>
  <c r="BH48" i="1"/>
  <c r="BG48" i="1"/>
  <c r="BF48" i="1"/>
  <c r="BE48" i="1"/>
  <c r="BD48" i="1"/>
  <c r="BC48" i="1"/>
  <c r="CL47" i="1"/>
  <c r="CK47" i="1"/>
  <c r="CJ47" i="1"/>
  <c r="CI47" i="1"/>
  <c r="CH47" i="1"/>
  <c r="CG47" i="1"/>
  <c r="CF47" i="1"/>
  <c r="CE47" i="1"/>
  <c r="CD47" i="1"/>
  <c r="CC47" i="1"/>
  <c r="CB47" i="1"/>
  <c r="CA47" i="1"/>
  <c r="BZ47" i="1"/>
  <c r="BT47" i="1"/>
  <c r="BQ47" i="1"/>
  <c r="BP47" i="1"/>
  <c r="BO47" i="1"/>
  <c r="BN47" i="1"/>
  <c r="BM47" i="1"/>
  <c r="BL47" i="1"/>
  <c r="BK47" i="1"/>
  <c r="BJ47" i="1"/>
  <c r="BI47" i="1"/>
  <c r="BH47" i="1"/>
  <c r="BG47" i="1"/>
  <c r="BF47" i="1"/>
  <c r="BE47" i="1"/>
  <c r="BD47" i="1"/>
  <c r="BC47" i="1"/>
  <c r="CL46" i="1"/>
  <c r="CK46" i="1"/>
  <c r="CJ46" i="1"/>
  <c r="CI46" i="1"/>
  <c r="CH46" i="1"/>
  <c r="CG46" i="1"/>
  <c r="CF46" i="1"/>
  <c r="CE46" i="1"/>
  <c r="CD46" i="1"/>
  <c r="CC46" i="1"/>
  <c r="CB46" i="1"/>
  <c r="CA46" i="1"/>
  <c r="BZ46" i="1"/>
  <c r="BT46" i="1"/>
  <c r="BQ46" i="1"/>
  <c r="BP46" i="1"/>
  <c r="BO46" i="1"/>
  <c r="BN46" i="1"/>
  <c r="BM46" i="1"/>
  <c r="BL46" i="1"/>
  <c r="BK46" i="1"/>
  <c r="BJ46" i="1"/>
  <c r="BI46" i="1"/>
  <c r="BH46" i="1"/>
  <c r="BG46" i="1"/>
  <c r="BF46" i="1"/>
  <c r="BE46" i="1"/>
  <c r="BD46" i="1"/>
  <c r="BC46" i="1"/>
  <c r="CL45" i="1"/>
  <c r="CK45" i="1"/>
  <c r="CJ45" i="1"/>
  <c r="CI45" i="1"/>
  <c r="CH45" i="1"/>
  <c r="CG45" i="1"/>
  <c r="CF45" i="1"/>
  <c r="CE45" i="1"/>
  <c r="CD45" i="1"/>
  <c r="CC45" i="1"/>
  <c r="CB45" i="1"/>
  <c r="CA45" i="1"/>
  <c r="BZ45" i="1"/>
  <c r="BT45" i="1"/>
  <c r="BQ45" i="1"/>
  <c r="BP45" i="1"/>
  <c r="BO45" i="1"/>
  <c r="BN45" i="1"/>
  <c r="BM45" i="1"/>
  <c r="BL45" i="1"/>
  <c r="BK45" i="1"/>
  <c r="BJ45" i="1"/>
  <c r="BI45" i="1"/>
  <c r="BH45" i="1"/>
  <c r="BG45" i="1"/>
  <c r="BF45" i="1"/>
  <c r="BE45" i="1"/>
  <c r="BD45" i="1"/>
  <c r="BC45" i="1"/>
  <c r="CL44" i="1"/>
  <c r="CK44" i="1"/>
  <c r="CJ44" i="1"/>
  <c r="CI44" i="1"/>
  <c r="CH44" i="1"/>
  <c r="CG44" i="1"/>
  <c r="CF44" i="1"/>
  <c r="CE44" i="1"/>
  <c r="CD44" i="1"/>
  <c r="CC44" i="1"/>
  <c r="CB44" i="1"/>
  <c r="CA44" i="1"/>
  <c r="BZ44" i="1"/>
  <c r="BT44" i="1"/>
  <c r="BQ44" i="1"/>
  <c r="BP44" i="1"/>
  <c r="BO44" i="1"/>
  <c r="BN44" i="1"/>
  <c r="BM44" i="1"/>
  <c r="BL44" i="1"/>
  <c r="BK44" i="1"/>
  <c r="BJ44" i="1"/>
  <c r="BI44" i="1"/>
  <c r="BH44" i="1"/>
  <c r="BG44" i="1"/>
  <c r="BF44" i="1"/>
  <c r="BE44" i="1"/>
  <c r="BD44" i="1"/>
  <c r="BC44" i="1"/>
  <c r="CL43" i="1"/>
  <c r="CK43" i="1"/>
  <c r="CJ43" i="1"/>
  <c r="CI43" i="1"/>
  <c r="CH43" i="1"/>
  <c r="CG43" i="1"/>
  <c r="CF43" i="1"/>
  <c r="CE43" i="1"/>
  <c r="CD43" i="1"/>
  <c r="CC43" i="1"/>
  <c r="CB43" i="1"/>
  <c r="CA43" i="1"/>
  <c r="BZ43" i="1"/>
  <c r="BT43" i="1"/>
  <c r="BQ43" i="1"/>
  <c r="BP43" i="1"/>
  <c r="BO43" i="1"/>
  <c r="BN43" i="1"/>
  <c r="BM43" i="1"/>
  <c r="BL43" i="1"/>
  <c r="BK43" i="1"/>
  <c r="BJ43" i="1"/>
  <c r="BI43" i="1"/>
  <c r="BH43" i="1"/>
  <c r="BG43" i="1"/>
  <c r="BF43" i="1"/>
  <c r="BE43" i="1"/>
  <c r="BD43" i="1"/>
  <c r="BC43" i="1"/>
  <c r="CL42" i="1"/>
  <c r="CK42" i="1"/>
  <c r="CJ42" i="1"/>
  <c r="CI42" i="1"/>
  <c r="CH42" i="1"/>
  <c r="CG42" i="1"/>
  <c r="CF42" i="1"/>
  <c r="CE42" i="1"/>
  <c r="CD42" i="1"/>
  <c r="CC42" i="1"/>
  <c r="CB42" i="1"/>
  <c r="CA42" i="1"/>
  <c r="BZ42" i="1"/>
  <c r="BT42" i="1"/>
  <c r="BQ42" i="1"/>
  <c r="BP42" i="1"/>
  <c r="BO42" i="1"/>
  <c r="BN42" i="1"/>
  <c r="BM42" i="1"/>
  <c r="BL42" i="1"/>
  <c r="BK42" i="1"/>
  <c r="BJ42" i="1"/>
  <c r="BI42" i="1"/>
  <c r="BH42" i="1"/>
  <c r="BG42" i="1"/>
  <c r="BF42" i="1"/>
  <c r="BE42" i="1"/>
  <c r="BD42" i="1"/>
  <c r="BC42" i="1"/>
  <c r="CL41" i="1"/>
  <c r="CK41" i="1"/>
  <c r="CJ41" i="1"/>
  <c r="CI41" i="1"/>
  <c r="CH41" i="1"/>
  <c r="CG41" i="1"/>
  <c r="CF41" i="1"/>
  <c r="CE41" i="1"/>
  <c r="CD41" i="1"/>
  <c r="CC41" i="1"/>
  <c r="CB41" i="1"/>
  <c r="CA41" i="1"/>
  <c r="BZ41" i="1"/>
  <c r="BT41" i="1"/>
  <c r="BQ41" i="1"/>
  <c r="BP41" i="1"/>
  <c r="BO41" i="1"/>
  <c r="BN41" i="1"/>
  <c r="BM41" i="1"/>
  <c r="BL41" i="1"/>
  <c r="BK41" i="1"/>
  <c r="BJ41" i="1"/>
  <c r="BI41" i="1"/>
  <c r="BH41" i="1"/>
  <c r="BG41" i="1"/>
  <c r="BF41" i="1"/>
  <c r="BE41" i="1"/>
  <c r="BD41" i="1"/>
  <c r="BC41" i="1"/>
  <c r="CL40" i="1"/>
  <c r="CK40" i="1"/>
  <c r="CJ40" i="1"/>
  <c r="CI40" i="1"/>
  <c r="CH40" i="1"/>
  <c r="CG40" i="1"/>
  <c r="CF40" i="1"/>
  <c r="CE40" i="1"/>
  <c r="CD40" i="1"/>
  <c r="CC40" i="1"/>
  <c r="CB40" i="1"/>
  <c r="CA40" i="1"/>
  <c r="BZ40" i="1"/>
  <c r="BT40" i="1"/>
  <c r="BQ40" i="1"/>
  <c r="BP40" i="1"/>
  <c r="BO40" i="1"/>
  <c r="BN40" i="1"/>
  <c r="BM40" i="1"/>
  <c r="BL40" i="1"/>
  <c r="BK40" i="1"/>
  <c r="BJ40" i="1"/>
  <c r="BI40" i="1"/>
  <c r="BH40" i="1"/>
  <c r="BG40" i="1"/>
  <c r="BF40" i="1"/>
  <c r="BE40" i="1"/>
  <c r="BD40" i="1"/>
  <c r="BC40" i="1"/>
  <c r="CL39" i="1"/>
  <c r="CK39" i="1"/>
  <c r="CJ39" i="1"/>
  <c r="CI39" i="1"/>
  <c r="CH39" i="1"/>
  <c r="CG39" i="1"/>
  <c r="CF39" i="1"/>
  <c r="CE39" i="1"/>
  <c r="CD39" i="1"/>
  <c r="CC39" i="1"/>
  <c r="CB39" i="1"/>
  <c r="CA39" i="1"/>
  <c r="BZ39" i="1"/>
  <c r="BT39" i="1"/>
  <c r="BQ39" i="1"/>
  <c r="BP39" i="1"/>
  <c r="BO39" i="1"/>
  <c r="BN39" i="1"/>
  <c r="BM39" i="1"/>
  <c r="BL39" i="1"/>
  <c r="BK39" i="1"/>
  <c r="BJ39" i="1"/>
  <c r="BI39" i="1"/>
  <c r="BH39" i="1"/>
  <c r="BG39" i="1"/>
  <c r="BF39" i="1"/>
  <c r="BE39" i="1"/>
  <c r="BD39" i="1"/>
  <c r="BC39" i="1"/>
  <c r="CL38" i="1"/>
  <c r="CK38" i="1"/>
  <c r="CJ38" i="1"/>
  <c r="CI38" i="1"/>
  <c r="CH38" i="1"/>
  <c r="CG38" i="1"/>
  <c r="CF38" i="1"/>
  <c r="CE38" i="1"/>
  <c r="CD38" i="1"/>
  <c r="CC38" i="1"/>
  <c r="CB38" i="1"/>
  <c r="CA38" i="1"/>
  <c r="BZ38" i="1"/>
  <c r="BT38" i="1"/>
  <c r="BQ38" i="1"/>
  <c r="BP38" i="1"/>
  <c r="BO38" i="1"/>
  <c r="BN38" i="1"/>
  <c r="BM38" i="1"/>
  <c r="BL38" i="1"/>
  <c r="BK38" i="1"/>
  <c r="BJ38" i="1"/>
  <c r="BI38" i="1"/>
  <c r="BH38" i="1"/>
  <c r="BG38" i="1"/>
  <c r="BF38" i="1"/>
  <c r="BE38" i="1"/>
  <c r="BD38" i="1"/>
  <c r="BC38" i="1"/>
  <c r="CL37" i="1"/>
  <c r="CK37" i="1"/>
  <c r="CJ37" i="1"/>
  <c r="CI37" i="1"/>
  <c r="CH37" i="1"/>
  <c r="CG37" i="1"/>
  <c r="CF37" i="1"/>
  <c r="CE37" i="1"/>
  <c r="CD37" i="1"/>
  <c r="CC37" i="1"/>
  <c r="CB37" i="1"/>
  <c r="CA37" i="1"/>
  <c r="BZ37" i="1"/>
  <c r="BQ37" i="1"/>
  <c r="BP37" i="1"/>
  <c r="BO37" i="1"/>
  <c r="BN37" i="1"/>
  <c r="BM37" i="1"/>
  <c r="BL37" i="1"/>
  <c r="BK37" i="1"/>
  <c r="BJ37" i="1"/>
  <c r="BI37" i="1"/>
  <c r="BH37" i="1"/>
  <c r="BG37" i="1"/>
  <c r="BF37" i="1"/>
  <c r="BE37" i="1"/>
  <c r="BD37" i="1"/>
  <c r="BC37" i="1"/>
  <c r="CL36" i="1"/>
  <c r="CK36" i="1"/>
  <c r="CJ36" i="1"/>
  <c r="CI36" i="1"/>
  <c r="CH36" i="1"/>
  <c r="CG36" i="1"/>
  <c r="CF36" i="1"/>
  <c r="CE36" i="1"/>
  <c r="CD36" i="1"/>
  <c r="CC36" i="1"/>
  <c r="CB36" i="1"/>
  <c r="CA36" i="1"/>
  <c r="BZ36" i="1"/>
  <c r="BT36" i="1"/>
  <c r="BQ36" i="1"/>
  <c r="BP36" i="1"/>
  <c r="BO36" i="1"/>
  <c r="BN36" i="1"/>
  <c r="BM36" i="1"/>
  <c r="BL36" i="1"/>
  <c r="BK36" i="1"/>
  <c r="BJ36" i="1"/>
  <c r="BI36" i="1"/>
  <c r="BH36" i="1"/>
  <c r="BG36" i="1"/>
  <c r="BF36" i="1"/>
  <c r="BE36" i="1"/>
  <c r="BD36" i="1"/>
  <c r="BC36" i="1"/>
  <c r="CL35" i="1"/>
  <c r="CK35" i="1"/>
  <c r="CJ35" i="1"/>
  <c r="CI35" i="1"/>
  <c r="CH35" i="1"/>
  <c r="CG35" i="1"/>
  <c r="CF35" i="1"/>
  <c r="CE35" i="1"/>
  <c r="CD35" i="1"/>
  <c r="CC35" i="1"/>
  <c r="CB35" i="1"/>
  <c r="CA35" i="1"/>
  <c r="BZ35" i="1"/>
  <c r="BT35" i="1"/>
  <c r="BQ35" i="1"/>
  <c r="BP35" i="1"/>
  <c r="BO35" i="1"/>
  <c r="BN35" i="1"/>
  <c r="BM35" i="1"/>
  <c r="BL35" i="1"/>
  <c r="BK35" i="1"/>
  <c r="BJ35" i="1"/>
  <c r="BI35" i="1"/>
  <c r="BH35" i="1"/>
  <c r="BG35" i="1"/>
  <c r="BF35" i="1"/>
  <c r="BE35" i="1"/>
  <c r="BD35" i="1"/>
  <c r="BC35" i="1"/>
  <c r="CL34" i="1"/>
  <c r="CK34" i="1"/>
  <c r="CJ34" i="1"/>
  <c r="CI34" i="1"/>
  <c r="CH34" i="1"/>
  <c r="CG34" i="1"/>
  <c r="CF34" i="1"/>
  <c r="CE34" i="1"/>
  <c r="CD34" i="1"/>
  <c r="CC34" i="1"/>
  <c r="CB34" i="1"/>
  <c r="CA34" i="1"/>
  <c r="BZ34" i="1"/>
  <c r="BT34" i="1"/>
  <c r="BQ34" i="1"/>
  <c r="BP34" i="1"/>
  <c r="BO34" i="1"/>
  <c r="BN34" i="1"/>
  <c r="BM34" i="1"/>
  <c r="BL34" i="1"/>
  <c r="BK34" i="1"/>
  <c r="BJ34" i="1"/>
  <c r="BI34" i="1"/>
  <c r="BH34" i="1"/>
  <c r="BG34" i="1"/>
  <c r="BF34" i="1"/>
  <c r="BE34" i="1"/>
  <c r="BD34" i="1"/>
  <c r="BC34" i="1"/>
  <c r="CL33" i="1"/>
  <c r="CK33" i="1"/>
  <c r="CJ33" i="1"/>
  <c r="CI33" i="1"/>
  <c r="CH33" i="1"/>
  <c r="CG33" i="1"/>
  <c r="CF33" i="1"/>
  <c r="CE33" i="1"/>
  <c r="CD33" i="1"/>
  <c r="CC33" i="1"/>
  <c r="CB33" i="1"/>
  <c r="CA33" i="1"/>
  <c r="BZ33" i="1"/>
  <c r="BT33" i="1"/>
  <c r="BQ33" i="1"/>
  <c r="BP33" i="1"/>
  <c r="BO33" i="1"/>
  <c r="BN33" i="1"/>
  <c r="BM33" i="1"/>
  <c r="BL33" i="1"/>
  <c r="BK33" i="1"/>
  <c r="BJ33" i="1"/>
  <c r="BI33" i="1"/>
  <c r="BH33" i="1"/>
  <c r="BG33" i="1"/>
  <c r="BF33" i="1"/>
  <c r="BE33" i="1"/>
  <c r="BD33" i="1"/>
  <c r="BC33" i="1"/>
  <c r="CL32" i="1"/>
  <c r="CK32" i="1"/>
  <c r="CJ32" i="1"/>
  <c r="CI32" i="1"/>
  <c r="CH32" i="1"/>
  <c r="CG32" i="1"/>
  <c r="CF32" i="1"/>
  <c r="CE32" i="1"/>
  <c r="CD32" i="1"/>
  <c r="CC32" i="1"/>
  <c r="CB32" i="1"/>
  <c r="CA32" i="1"/>
  <c r="BZ32" i="1"/>
  <c r="BT32" i="1"/>
  <c r="BQ32" i="1"/>
  <c r="BP32" i="1"/>
  <c r="BO32" i="1"/>
  <c r="BN32" i="1"/>
  <c r="BM32" i="1"/>
  <c r="BL32" i="1"/>
  <c r="BK32" i="1"/>
  <c r="BJ32" i="1"/>
  <c r="BI32" i="1"/>
  <c r="BH32" i="1"/>
  <c r="BG32" i="1"/>
  <c r="BF32" i="1"/>
  <c r="BE32" i="1"/>
  <c r="BD32" i="1"/>
  <c r="BC32" i="1"/>
  <c r="CL31" i="1"/>
  <c r="CK31" i="1"/>
  <c r="CJ31" i="1"/>
  <c r="CI31" i="1"/>
  <c r="CH31" i="1"/>
  <c r="CG31" i="1"/>
  <c r="CF31" i="1"/>
  <c r="CE31" i="1"/>
  <c r="CD31" i="1"/>
  <c r="CC31" i="1"/>
  <c r="CB31" i="1"/>
  <c r="CA31" i="1"/>
  <c r="BZ31" i="1"/>
  <c r="BT31" i="1"/>
  <c r="BQ31" i="1"/>
  <c r="BP31" i="1"/>
  <c r="BO31" i="1"/>
  <c r="BN31" i="1"/>
  <c r="BM31" i="1"/>
  <c r="BL31" i="1"/>
  <c r="BK31" i="1"/>
  <c r="BJ31" i="1"/>
  <c r="BI31" i="1"/>
  <c r="BH31" i="1"/>
  <c r="BG31" i="1"/>
  <c r="BF31" i="1"/>
  <c r="BE31" i="1"/>
  <c r="BD31" i="1"/>
  <c r="BC31" i="1"/>
  <c r="CL30" i="1"/>
  <c r="CK30" i="1"/>
  <c r="CJ30" i="1"/>
  <c r="CI30" i="1"/>
  <c r="CH30" i="1"/>
  <c r="CG30" i="1"/>
  <c r="CF30" i="1"/>
  <c r="CE30" i="1"/>
  <c r="CD30" i="1"/>
  <c r="CC30" i="1"/>
  <c r="CB30" i="1"/>
  <c r="CA30" i="1"/>
  <c r="BZ30" i="1"/>
  <c r="BT30" i="1"/>
  <c r="BQ30" i="1"/>
  <c r="BP30" i="1"/>
  <c r="BO30" i="1"/>
  <c r="BN30" i="1"/>
  <c r="BM30" i="1"/>
  <c r="BL30" i="1"/>
  <c r="BK30" i="1"/>
  <c r="BJ30" i="1"/>
  <c r="BI30" i="1"/>
  <c r="BH30" i="1"/>
  <c r="BG30" i="1"/>
  <c r="BF30" i="1"/>
  <c r="BE30" i="1"/>
  <c r="BD30" i="1"/>
  <c r="BC30" i="1"/>
  <c r="CL29" i="1"/>
  <c r="CK29" i="1"/>
  <c r="CJ29" i="1"/>
  <c r="CI29" i="1"/>
  <c r="CH29" i="1"/>
  <c r="CG29" i="1"/>
  <c r="CF29" i="1"/>
  <c r="CE29" i="1"/>
  <c r="CD29" i="1"/>
  <c r="CC29" i="1"/>
  <c r="CB29" i="1"/>
  <c r="CA29" i="1"/>
  <c r="BZ29" i="1"/>
  <c r="BT29" i="1"/>
  <c r="BQ29" i="1"/>
  <c r="BP29" i="1"/>
  <c r="BO29" i="1"/>
  <c r="BN29" i="1"/>
  <c r="BM29" i="1"/>
  <c r="BL29" i="1"/>
  <c r="BK29" i="1"/>
  <c r="BJ29" i="1"/>
  <c r="BI29" i="1"/>
  <c r="BH29" i="1"/>
  <c r="BG29" i="1"/>
  <c r="BF29" i="1"/>
  <c r="BE29" i="1"/>
  <c r="BD29" i="1"/>
  <c r="BC29" i="1"/>
  <c r="CL28" i="1"/>
  <c r="CK28" i="1"/>
  <c r="CJ28" i="1"/>
  <c r="CI28" i="1"/>
  <c r="CH28" i="1"/>
  <c r="CG28" i="1"/>
  <c r="CF28" i="1"/>
  <c r="CE28" i="1"/>
  <c r="CD28" i="1"/>
  <c r="CC28" i="1"/>
  <c r="CB28" i="1"/>
  <c r="CA28" i="1"/>
  <c r="BZ28" i="1"/>
  <c r="BT28" i="1"/>
  <c r="BQ28" i="1"/>
  <c r="BP28" i="1"/>
  <c r="BO28" i="1"/>
  <c r="BN28" i="1"/>
  <c r="BM28" i="1"/>
  <c r="BL28" i="1"/>
  <c r="BK28" i="1"/>
  <c r="BJ28" i="1"/>
  <c r="BI28" i="1"/>
  <c r="BH28" i="1"/>
  <c r="BG28" i="1"/>
  <c r="BF28" i="1"/>
  <c r="BE28" i="1"/>
  <c r="BD28" i="1"/>
  <c r="BC28" i="1"/>
  <c r="CL27" i="1"/>
  <c r="CK27" i="1"/>
  <c r="CJ27" i="1"/>
  <c r="CI27" i="1"/>
  <c r="CH27" i="1"/>
  <c r="CG27" i="1"/>
  <c r="CF27" i="1"/>
  <c r="CE27" i="1"/>
  <c r="CD27" i="1"/>
  <c r="CC27" i="1"/>
  <c r="CB27" i="1"/>
  <c r="CA27" i="1"/>
  <c r="BZ27" i="1"/>
  <c r="BT27" i="1"/>
  <c r="BQ27" i="1"/>
  <c r="BP27" i="1"/>
  <c r="BO27" i="1"/>
  <c r="BN27" i="1"/>
  <c r="BM27" i="1"/>
  <c r="BL27" i="1"/>
  <c r="BK27" i="1"/>
  <c r="BJ27" i="1"/>
  <c r="BI27" i="1"/>
  <c r="BH27" i="1"/>
  <c r="BG27" i="1"/>
  <c r="BF27" i="1"/>
  <c r="BE27" i="1"/>
  <c r="BD27" i="1"/>
  <c r="BC27" i="1"/>
  <c r="CL26" i="1"/>
  <c r="CK26" i="1"/>
  <c r="CJ26" i="1"/>
  <c r="CI26" i="1"/>
  <c r="CH26" i="1"/>
  <c r="CG26" i="1"/>
  <c r="CF26" i="1"/>
  <c r="CE26" i="1"/>
  <c r="CD26" i="1"/>
  <c r="CC26" i="1"/>
  <c r="CB26" i="1"/>
  <c r="CA26" i="1"/>
  <c r="BZ26" i="1"/>
  <c r="BT26" i="1"/>
  <c r="BQ26" i="1"/>
  <c r="BP26" i="1"/>
  <c r="BO26" i="1"/>
  <c r="BN26" i="1"/>
  <c r="BM26" i="1"/>
  <c r="BL26" i="1"/>
  <c r="BK26" i="1"/>
  <c r="BJ26" i="1"/>
  <c r="BI26" i="1"/>
  <c r="BH26" i="1"/>
  <c r="BG26" i="1"/>
  <c r="BF26" i="1"/>
  <c r="BE26" i="1"/>
  <c r="BD26" i="1"/>
  <c r="BC26" i="1"/>
  <c r="CL25" i="1"/>
  <c r="CK25" i="1"/>
  <c r="CJ25" i="1"/>
  <c r="CI25" i="1"/>
  <c r="CH25" i="1"/>
  <c r="CG25" i="1"/>
  <c r="CF25" i="1"/>
  <c r="CE25" i="1"/>
  <c r="CD25" i="1"/>
  <c r="CC25" i="1"/>
  <c r="CB25" i="1"/>
  <c r="CA25" i="1"/>
  <c r="BZ25" i="1"/>
  <c r="BT25" i="1"/>
  <c r="BQ25" i="1"/>
  <c r="BP25" i="1"/>
  <c r="BO25" i="1"/>
  <c r="BN25" i="1"/>
  <c r="BM25" i="1"/>
  <c r="BL25" i="1"/>
  <c r="BK25" i="1"/>
  <c r="BJ25" i="1"/>
  <c r="BI25" i="1"/>
  <c r="BH25" i="1"/>
  <c r="BG25" i="1"/>
  <c r="BF25" i="1"/>
  <c r="BE25" i="1"/>
  <c r="BD25" i="1"/>
  <c r="BC25" i="1"/>
  <c r="CL24" i="1"/>
  <c r="CK24" i="1"/>
  <c r="CJ24" i="1"/>
  <c r="CI24" i="1"/>
  <c r="CH24" i="1"/>
  <c r="CG24" i="1"/>
  <c r="CF24" i="1"/>
  <c r="CE24" i="1"/>
  <c r="CD24" i="1"/>
  <c r="CC24" i="1"/>
  <c r="CB24" i="1"/>
  <c r="CA24" i="1"/>
  <c r="BZ24" i="1"/>
  <c r="BT24" i="1"/>
  <c r="BQ24" i="1"/>
  <c r="BP24" i="1"/>
  <c r="BO24" i="1"/>
  <c r="BN24" i="1"/>
  <c r="BM24" i="1"/>
  <c r="BL24" i="1"/>
  <c r="BK24" i="1"/>
  <c r="BJ24" i="1"/>
  <c r="BI24" i="1"/>
  <c r="BH24" i="1"/>
  <c r="BG24" i="1"/>
  <c r="BF24" i="1"/>
  <c r="BE24" i="1"/>
  <c r="BD24" i="1"/>
  <c r="BC24" i="1"/>
  <c r="CL23" i="1"/>
  <c r="CK23" i="1"/>
  <c r="CJ23" i="1"/>
  <c r="CI23" i="1"/>
  <c r="CH23" i="1"/>
  <c r="CG23" i="1"/>
  <c r="CF23" i="1"/>
  <c r="CE23" i="1"/>
  <c r="CD23" i="1"/>
  <c r="CC23" i="1"/>
  <c r="CB23" i="1"/>
  <c r="CA23" i="1"/>
  <c r="BZ23" i="1"/>
  <c r="BT23" i="1"/>
  <c r="BQ23" i="1"/>
  <c r="BP23" i="1"/>
  <c r="BO23" i="1"/>
  <c r="BN23" i="1"/>
  <c r="BM23" i="1"/>
  <c r="BL23" i="1"/>
  <c r="BK23" i="1"/>
  <c r="BJ23" i="1"/>
  <c r="BI23" i="1"/>
  <c r="BH23" i="1"/>
  <c r="BG23" i="1"/>
  <c r="BF23" i="1"/>
  <c r="BE23" i="1"/>
  <c r="BD23" i="1"/>
  <c r="BC23" i="1"/>
  <c r="CL22" i="1"/>
  <c r="CK22" i="1"/>
  <c r="CJ22" i="1"/>
  <c r="CI22" i="1"/>
  <c r="CH22" i="1"/>
  <c r="CG22" i="1"/>
  <c r="CF22" i="1"/>
  <c r="CE22" i="1"/>
  <c r="CD22" i="1"/>
  <c r="CC22" i="1"/>
  <c r="CB22" i="1"/>
  <c r="CA22" i="1"/>
  <c r="BZ22" i="1"/>
  <c r="BT22" i="1"/>
  <c r="BQ22" i="1"/>
  <c r="BP22" i="1"/>
  <c r="BO22" i="1"/>
  <c r="BN22" i="1"/>
  <c r="BM22" i="1"/>
  <c r="BL22" i="1"/>
  <c r="BK22" i="1"/>
  <c r="BJ22" i="1"/>
  <c r="BI22" i="1"/>
  <c r="BH22" i="1"/>
  <c r="BG22" i="1"/>
  <c r="BF22" i="1"/>
  <c r="BE22" i="1"/>
  <c r="BD22" i="1"/>
  <c r="BC22" i="1"/>
  <c r="CL21" i="1"/>
  <c r="CK21" i="1"/>
  <c r="CJ21" i="1"/>
  <c r="CI21" i="1"/>
  <c r="CH21" i="1"/>
  <c r="CG21" i="1"/>
  <c r="CF21" i="1"/>
  <c r="CE21" i="1"/>
  <c r="CD21" i="1"/>
  <c r="CC21" i="1"/>
  <c r="CB21" i="1"/>
  <c r="CA21" i="1"/>
  <c r="BZ21" i="1"/>
  <c r="BT21" i="1"/>
  <c r="BQ21" i="1"/>
  <c r="BP21" i="1"/>
  <c r="BO21" i="1"/>
  <c r="BN21" i="1"/>
  <c r="BM21" i="1"/>
  <c r="BL21" i="1"/>
  <c r="BK21" i="1"/>
  <c r="BJ21" i="1"/>
  <c r="BI21" i="1"/>
  <c r="BH21" i="1"/>
  <c r="BG21" i="1"/>
  <c r="BF21" i="1"/>
  <c r="BE21" i="1"/>
  <c r="BD21" i="1"/>
  <c r="BC21" i="1"/>
  <c r="CL20" i="1"/>
  <c r="CK20" i="1"/>
  <c r="CJ20" i="1"/>
  <c r="CI20" i="1"/>
  <c r="CH20" i="1"/>
  <c r="CG20" i="1"/>
  <c r="CF20" i="1"/>
  <c r="CE20" i="1"/>
  <c r="CD20" i="1"/>
  <c r="CC20" i="1"/>
  <c r="CB20" i="1"/>
  <c r="CA20" i="1"/>
  <c r="BZ20" i="1"/>
  <c r="BT20" i="1"/>
  <c r="BQ20" i="1"/>
  <c r="BP20" i="1"/>
  <c r="BO20" i="1"/>
  <c r="BN20" i="1"/>
  <c r="BM20" i="1"/>
  <c r="BL20" i="1"/>
  <c r="BK20" i="1"/>
  <c r="BJ20" i="1"/>
  <c r="BI20" i="1"/>
  <c r="BH20" i="1"/>
  <c r="BG20" i="1"/>
  <c r="BF20" i="1"/>
  <c r="BE20" i="1"/>
  <c r="BD20" i="1"/>
  <c r="BC20" i="1"/>
  <c r="CL19" i="1"/>
  <c r="CK19" i="1"/>
  <c r="CJ19" i="1"/>
  <c r="CI19" i="1"/>
  <c r="CH19" i="1"/>
  <c r="CG19" i="1"/>
  <c r="CF19" i="1"/>
  <c r="CE19" i="1"/>
  <c r="CD19" i="1"/>
  <c r="CC19" i="1"/>
  <c r="CB19" i="1"/>
  <c r="CA19" i="1"/>
  <c r="BZ19" i="1"/>
  <c r="BT19" i="1"/>
  <c r="BQ19" i="1"/>
  <c r="BP19" i="1"/>
  <c r="BO19" i="1"/>
  <c r="BN19" i="1"/>
  <c r="BM19" i="1"/>
  <c r="BL19" i="1"/>
  <c r="BK19" i="1"/>
  <c r="BJ19" i="1"/>
  <c r="BI19" i="1"/>
  <c r="BH19" i="1"/>
  <c r="BG19" i="1"/>
  <c r="BF19" i="1"/>
  <c r="BE19" i="1"/>
  <c r="BD19" i="1"/>
  <c r="BC19" i="1"/>
  <c r="CL18" i="1"/>
  <c r="CK18" i="1"/>
  <c r="CJ18" i="1"/>
  <c r="CI18" i="1"/>
  <c r="CH18" i="1"/>
  <c r="CG18" i="1"/>
  <c r="CF18" i="1"/>
  <c r="CE18" i="1"/>
  <c r="CD18" i="1"/>
  <c r="CC18" i="1"/>
  <c r="CB18" i="1"/>
  <c r="CA18" i="1"/>
  <c r="BZ18" i="1"/>
  <c r="BT18" i="1"/>
  <c r="BQ18" i="1"/>
  <c r="BP18" i="1"/>
  <c r="BO18" i="1"/>
  <c r="BN18" i="1"/>
  <c r="BM18" i="1"/>
  <c r="BL18" i="1"/>
  <c r="BK18" i="1"/>
  <c r="BJ18" i="1"/>
  <c r="BI18" i="1"/>
  <c r="BH18" i="1"/>
  <c r="BG18" i="1"/>
  <c r="BF18" i="1"/>
  <c r="BE18" i="1"/>
  <c r="BD18" i="1"/>
  <c r="BC18" i="1"/>
  <c r="CL17" i="1"/>
  <c r="CK17" i="1"/>
  <c r="CJ17" i="1"/>
  <c r="CI17" i="1"/>
  <c r="CH17" i="1"/>
  <c r="CG17" i="1"/>
  <c r="CF17" i="1"/>
  <c r="CE17" i="1"/>
  <c r="CD17" i="1"/>
  <c r="CC17" i="1"/>
  <c r="CB17" i="1"/>
  <c r="CA17" i="1"/>
  <c r="BZ17" i="1"/>
  <c r="BT17" i="1"/>
  <c r="BQ17" i="1"/>
  <c r="BP17" i="1"/>
  <c r="BO17" i="1"/>
  <c r="BN17" i="1"/>
  <c r="BM17" i="1"/>
  <c r="BL17" i="1"/>
  <c r="BK17" i="1"/>
  <c r="BJ17" i="1"/>
  <c r="BI17" i="1"/>
  <c r="BH17" i="1"/>
  <c r="BG17" i="1"/>
  <c r="BF17" i="1"/>
  <c r="BE17" i="1"/>
  <c r="BD17" i="1"/>
  <c r="BC17" i="1"/>
  <c r="CL16" i="1"/>
  <c r="CK16" i="1"/>
  <c r="CJ16" i="1"/>
  <c r="CI16" i="1"/>
  <c r="CH16" i="1"/>
  <c r="CG16" i="1"/>
  <c r="CF16" i="1"/>
  <c r="CE16" i="1"/>
  <c r="CD16" i="1"/>
  <c r="CC16" i="1"/>
  <c r="CB16" i="1"/>
  <c r="CA16" i="1"/>
  <c r="BZ16" i="1"/>
  <c r="BT16" i="1"/>
  <c r="BQ16" i="1"/>
  <c r="BP16" i="1"/>
  <c r="BO16" i="1"/>
  <c r="BN16" i="1"/>
  <c r="BM16" i="1"/>
  <c r="BL16" i="1"/>
  <c r="BK16" i="1"/>
  <c r="BJ16" i="1"/>
  <c r="BI16" i="1"/>
  <c r="BH16" i="1"/>
  <c r="BG16" i="1"/>
  <c r="BF16" i="1"/>
  <c r="BE16" i="1"/>
  <c r="BD16" i="1"/>
  <c r="BC16" i="1"/>
  <c r="CL15" i="1"/>
  <c r="CK15" i="1"/>
  <c r="CJ15" i="1"/>
  <c r="CI15" i="1"/>
  <c r="CH15" i="1"/>
  <c r="CG15" i="1"/>
  <c r="CF15" i="1"/>
  <c r="CE15" i="1"/>
  <c r="CD15" i="1"/>
  <c r="CC15" i="1"/>
  <c r="CB15" i="1"/>
  <c r="CA15" i="1"/>
  <c r="BZ15" i="1"/>
  <c r="BT15" i="1"/>
  <c r="BQ15" i="1"/>
  <c r="BP15" i="1"/>
  <c r="BO15" i="1"/>
  <c r="BN15" i="1"/>
  <c r="BM15" i="1"/>
  <c r="BL15" i="1"/>
  <c r="BK15" i="1"/>
  <c r="BJ15" i="1"/>
  <c r="BI15" i="1"/>
  <c r="BH15" i="1"/>
  <c r="BG15" i="1"/>
  <c r="BF15" i="1"/>
  <c r="BE15" i="1"/>
  <c r="BD15" i="1"/>
  <c r="BC15" i="1"/>
  <c r="CL14" i="1"/>
  <c r="CK14" i="1"/>
  <c r="CJ14" i="1"/>
  <c r="CI14" i="1"/>
  <c r="CH14" i="1"/>
  <c r="CG14" i="1"/>
  <c r="CF14" i="1"/>
  <c r="CE14" i="1"/>
  <c r="CD14" i="1"/>
  <c r="CC14" i="1"/>
  <c r="CB14" i="1"/>
  <c r="CA14" i="1"/>
  <c r="BZ14" i="1"/>
  <c r="BQ14" i="1"/>
  <c r="BP14" i="1"/>
  <c r="BO14" i="1"/>
  <c r="BN14" i="1"/>
  <c r="BM14" i="1"/>
  <c r="BL14" i="1"/>
  <c r="BK14" i="1"/>
  <c r="BJ14" i="1"/>
  <c r="BI14" i="1"/>
  <c r="BH14" i="1"/>
  <c r="BG14" i="1"/>
  <c r="BF14" i="1"/>
  <c r="BE14" i="1"/>
  <c r="BD14" i="1"/>
  <c r="BC14" i="1"/>
  <c r="CL13" i="1"/>
  <c r="CK13" i="1"/>
  <c r="CJ13" i="1"/>
  <c r="CI13" i="1"/>
  <c r="CH13" i="1"/>
  <c r="CG13" i="1"/>
  <c r="CF13" i="1"/>
  <c r="CE13" i="1"/>
  <c r="CD13" i="1"/>
  <c r="CC13" i="1"/>
  <c r="CB13" i="1"/>
  <c r="CA13" i="1"/>
  <c r="BZ13" i="1"/>
  <c r="BT13" i="1"/>
  <c r="BQ13" i="1"/>
  <c r="BP13" i="1"/>
  <c r="BO13" i="1"/>
  <c r="BN13" i="1"/>
  <c r="BM13" i="1"/>
  <c r="BL13" i="1"/>
  <c r="BK13" i="1"/>
  <c r="BJ13" i="1"/>
  <c r="BI13" i="1"/>
  <c r="BH13" i="1"/>
  <c r="BG13" i="1"/>
  <c r="BF13" i="1"/>
  <c r="BE13" i="1"/>
  <c r="BD13" i="1"/>
  <c r="BC13" i="1"/>
  <c r="CL12" i="1"/>
  <c r="CK12" i="1"/>
  <c r="CJ12" i="1"/>
  <c r="CI12" i="1"/>
  <c r="CH12" i="1"/>
  <c r="CG12" i="1"/>
  <c r="CF12" i="1"/>
  <c r="CE12" i="1"/>
  <c r="CD12" i="1"/>
  <c r="CC12" i="1"/>
  <c r="CA12" i="1"/>
  <c r="BZ12" i="1"/>
  <c r="BT12" i="1"/>
  <c r="BQ12" i="1"/>
  <c r="BP12" i="1"/>
  <c r="BO12" i="1"/>
  <c r="BN12" i="1"/>
  <c r="BM12" i="1"/>
  <c r="BL12" i="1"/>
  <c r="BK12" i="1"/>
  <c r="BJ12" i="1"/>
  <c r="BI12" i="1"/>
  <c r="BH12" i="1"/>
  <c r="BG12" i="1"/>
  <c r="BF12" i="1"/>
  <c r="BE12" i="1"/>
  <c r="BD12" i="1"/>
  <c r="BC12" i="1"/>
  <c r="CL11" i="1"/>
  <c r="CK11" i="1"/>
  <c r="CJ11" i="1"/>
  <c r="CI11" i="1"/>
  <c r="CH11" i="1"/>
  <c r="CG11" i="1"/>
  <c r="CF11" i="1"/>
  <c r="CE11" i="1"/>
  <c r="CD11" i="1"/>
  <c r="CC11" i="1"/>
  <c r="CB11" i="1"/>
  <c r="CA11" i="1"/>
  <c r="BZ11" i="1"/>
  <c r="BQ11" i="1"/>
  <c r="BP11" i="1"/>
  <c r="BO11" i="1"/>
  <c r="BN11" i="1"/>
  <c r="BM11" i="1"/>
  <c r="BL11" i="1"/>
  <c r="BK11" i="1"/>
  <c r="BJ11" i="1"/>
  <c r="BI11" i="1"/>
  <c r="BH11" i="1"/>
  <c r="BG11" i="1"/>
  <c r="BF11" i="1"/>
  <c r="BE11" i="1"/>
  <c r="BD11" i="1"/>
  <c r="BC11" i="1"/>
  <c r="CL10" i="1"/>
  <c r="CK10" i="1"/>
  <c r="CJ10" i="1"/>
  <c r="CI10" i="1"/>
  <c r="CH10" i="1"/>
  <c r="CG10" i="1"/>
  <c r="CF10" i="1"/>
  <c r="CE10" i="1"/>
  <c r="CD10" i="1"/>
  <c r="CC10" i="1"/>
  <c r="CB10" i="1"/>
  <c r="CA10" i="1"/>
  <c r="BZ10" i="1"/>
  <c r="BT10" i="1"/>
  <c r="BQ10" i="1"/>
  <c r="BP10" i="1"/>
  <c r="BO10" i="1"/>
  <c r="BN10" i="1"/>
  <c r="BM10" i="1"/>
  <c r="BL10" i="1"/>
  <c r="BK10" i="1"/>
  <c r="BJ10" i="1"/>
  <c r="BI10" i="1"/>
  <c r="BH10" i="1"/>
  <c r="BG10" i="1"/>
  <c r="BF10" i="1"/>
  <c r="BE10" i="1"/>
  <c r="BD10" i="1"/>
  <c r="BC10" i="1"/>
  <c r="CL9" i="1"/>
  <c r="CK9" i="1"/>
  <c r="CJ9" i="1"/>
  <c r="CI9" i="1"/>
  <c r="CH9" i="1"/>
  <c r="CG9" i="1"/>
  <c r="CF9" i="1"/>
  <c r="CE9" i="1"/>
  <c r="CD9" i="1"/>
  <c r="CC9" i="1"/>
  <c r="CB9" i="1"/>
  <c r="CA9" i="1"/>
  <c r="BZ9" i="1"/>
  <c r="BT9" i="1"/>
  <c r="BQ9" i="1"/>
  <c r="BP9" i="1"/>
  <c r="BO9" i="1"/>
  <c r="BN9" i="1"/>
  <c r="BM9" i="1"/>
  <c r="BL9" i="1"/>
  <c r="BK9" i="1"/>
  <c r="BJ9" i="1"/>
  <c r="BI9" i="1"/>
  <c r="BH9" i="1"/>
  <c r="BG9" i="1"/>
  <c r="BF9" i="1"/>
  <c r="BE9" i="1"/>
  <c r="BD9" i="1"/>
  <c r="BC9" i="1"/>
  <c r="CL8" i="1"/>
  <c r="CK8" i="1"/>
  <c r="CJ8" i="1"/>
  <c r="CI8" i="1"/>
  <c r="CH8" i="1"/>
  <c r="CG8" i="1"/>
  <c r="CF8" i="1"/>
  <c r="CE8" i="1"/>
  <c r="CD8" i="1"/>
  <c r="CC8" i="1"/>
  <c r="CB8" i="1"/>
  <c r="CA8" i="1"/>
  <c r="BZ8" i="1"/>
  <c r="BT8" i="1"/>
  <c r="BQ8" i="1"/>
  <c r="BP8" i="1"/>
  <c r="BO8" i="1"/>
  <c r="BN8" i="1"/>
  <c r="BM8" i="1"/>
  <c r="BL8" i="1"/>
  <c r="BK8" i="1"/>
  <c r="BJ8" i="1"/>
  <c r="BI8" i="1"/>
  <c r="BH8" i="1"/>
  <c r="BG8" i="1"/>
  <c r="BF8" i="1"/>
  <c r="BE8" i="1"/>
  <c r="BD8" i="1"/>
  <c r="BC8" i="1"/>
  <c r="CL7" i="1"/>
  <c r="CK7" i="1"/>
  <c r="CJ7" i="1"/>
  <c r="CI7" i="1"/>
  <c r="CH7" i="1"/>
  <c r="CG7" i="1"/>
  <c r="CF7" i="1"/>
  <c r="CE7" i="1"/>
  <c r="CD7" i="1"/>
  <c r="CC7" i="1"/>
  <c r="CB7" i="1"/>
  <c r="CA7" i="1"/>
  <c r="BZ7" i="1"/>
  <c r="BT7" i="1"/>
  <c r="BQ7" i="1"/>
  <c r="BP7" i="1"/>
  <c r="BO7" i="1"/>
  <c r="BN7" i="1"/>
  <c r="BM7" i="1"/>
  <c r="BL7" i="1"/>
  <c r="BK7" i="1"/>
  <c r="BJ7" i="1"/>
  <c r="BI7" i="1"/>
  <c r="BH7" i="1"/>
  <c r="BG7" i="1"/>
  <c r="BF7" i="1"/>
  <c r="BE7" i="1"/>
  <c r="BD7" i="1"/>
  <c r="BC7" i="1"/>
  <c r="CL6" i="1"/>
  <c r="CK6" i="1"/>
  <c r="CJ6" i="1"/>
  <c r="CI6" i="1"/>
  <c r="CH6" i="1"/>
  <c r="CG6" i="1"/>
  <c r="CF6" i="1"/>
  <c r="CE6" i="1"/>
  <c r="CD6" i="1"/>
  <c r="CC6" i="1"/>
  <c r="CB6" i="1"/>
  <c r="CA6" i="1"/>
  <c r="BZ6" i="1"/>
  <c r="BT6" i="1"/>
  <c r="BQ6" i="1"/>
  <c r="BP6" i="1"/>
  <c r="BO6" i="1"/>
  <c r="BN6" i="1"/>
  <c r="BM6" i="1"/>
  <c r="BL6" i="1"/>
  <c r="BK6" i="1"/>
  <c r="BJ6" i="1"/>
  <c r="BI6" i="1"/>
  <c r="BH6" i="1"/>
  <c r="BG6" i="1"/>
  <c r="BF6" i="1"/>
  <c r="BE6" i="1"/>
  <c r="BD6" i="1"/>
  <c r="BC6" i="1"/>
  <c r="CL5" i="1"/>
  <c r="CK5" i="1"/>
  <c r="CJ5" i="1"/>
  <c r="CI5" i="1"/>
  <c r="CH5" i="1"/>
  <c r="CG5" i="1"/>
  <c r="CF5" i="1"/>
  <c r="CE5" i="1"/>
  <c r="CD5" i="1"/>
  <c r="CC5" i="1"/>
  <c r="CB5" i="1"/>
  <c r="CA5" i="1"/>
  <c r="BZ5" i="1"/>
  <c r="BT5" i="1"/>
  <c r="BQ5" i="1"/>
  <c r="BP5" i="1"/>
  <c r="BO5" i="1"/>
  <c r="BN5" i="1"/>
  <c r="BM5" i="1"/>
  <c r="BL5" i="1"/>
  <c r="BK5" i="1"/>
  <c r="BJ5" i="1"/>
  <c r="BI5" i="1"/>
  <c r="BH5" i="1"/>
  <c r="BG5" i="1"/>
  <c r="BF5" i="1"/>
  <c r="BE5" i="1"/>
  <c r="BD5" i="1"/>
  <c r="BC5" i="1"/>
  <c r="CL4" i="1"/>
  <c r="CK4" i="1"/>
  <c r="CJ4" i="1"/>
  <c r="CI4" i="1"/>
  <c r="CH4" i="1"/>
  <c r="CG4" i="1"/>
  <c r="CF4" i="1"/>
  <c r="CE4" i="1"/>
  <c r="CD4" i="1"/>
  <c r="CC4" i="1"/>
  <c r="CB4" i="1"/>
  <c r="CA4" i="1"/>
  <c r="BZ4" i="1"/>
  <c r="BT4" i="1"/>
  <c r="BQ4" i="1"/>
  <c r="BP4" i="1"/>
  <c r="BO4" i="1"/>
  <c r="BN4" i="1"/>
  <c r="BM4" i="1"/>
  <c r="BL4" i="1"/>
  <c r="BK4" i="1"/>
  <c r="BJ4" i="1"/>
  <c r="BI4" i="1"/>
  <c r="BH4" i="1"/>
  <c r="BG4" i="1"/>
  <c r="BF4" i="1"/>
  <c r="BE4" i="1"/>
  <c r="BD4" i="1"/>
  <c r="BC4" i="1"/>
  <c r="CL3" i="1"/>
  <c r="CK3" i="1"/>
  <c r="CJ3" i="1"/>
  <c r="CI3" i="1"/>
  <c r="CH3" i="1"/>
  <c r="CG3" i="1"/>
  <c r="CF3" i="1"/>
  <c r="CE3" i="1"/>
  <c r="CD3" i="1"/>
  <c r="CC3" i="1"/>
  <c r="CB3" i="1"/>
  <c r="CA3" i="1"/>
  <c r="BZ3" i="1"/>
  <c r="BT3" i="1"/>
  <c r="BQ3" i="1"/>
  <c r="BP3" i="1"/>
  <c r="BO3" i="1"/>
  <c r="BN3" i="1"/>
  <c r="BM3" i="1"/>
  <c r="BL3" i="1"/>
  <c r="BK3" i="1"/>
  <c r="BJ3" i="1"/>
  <c r="BI3" i="1"/>
  <c r="BH3" i="1"/>
  <c r="BG3" i="1"/>
  <c r="BF3" i="1"/>
  <c r="BE3" i="1"/>
  <c r="BD3" i="1"/>
  <c r="BC3" i="1"/>
  <c r="CL2" i="1"/>
  <c r="CK2" i="1"/>
  <c r="CJ2" i="1"/>
  <c r="CI2" i="1"/>
  <c r="CH2" i="1"/>
  <c r="CG2" i="1"/>
  <c r="CF2" i="1"/>
  <c r="CE2" i="1"/>
  <c r="CD2" i="1"/>
  <c r="CC2" i="1"/>
  <c r="CB2" i="1"/>
  <c r="CA2" i="1"/>
  <c r="BZ2" i="1"/>
  <c r="BT2" i="1"/>
  <c r="BQ2" i="1"/>
  <c r="BP2" i="1"/>
  <c r="BO2" i="1"/>
  <c r="BN2" i="1"/>
  <c r="BM2" i="1"/>
  <c r="BL2" i="1"/>
  <c r="BK2" i="1"/>
  <c r="BJ2" i="1"/>
  <c r="BI2" i="1"/>
  <c r="BH2" i="1"/>
  <c r="BG2" i="1"/>
  <c r="BF2" i="1"/>
  <c r="BE2" i="1"/>
  <c r="BD2" i="1"/>
  <c r="BC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Antoine Laboury</author>
  </authors>
  <commentList>
    <comment ref="AG1" authorId="0" shapeId="0" xr:uid="{E2D52809-4299-5343-B295-36DF6D90D503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What's the point to use this data in the analyses ? Is there a clear ecomorphological implication ? </t>
        </r>
      </text>
    </comment>
    <comment ref="F2" authorId="0" shapeId="0" xr:uid="{DF3C389A-AE62-AE45-A8EC-72AAABAEAADF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Based on the right side
</t>
        </r>
      </text>
    </comment>
    <comment ref="H2" authorId="0" shapeId="0" xr:uid="{0BEC3263-8250-9448-891D-8449BCCBE2B8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Based on the right side</t>
        </r>
      </text>
    </comment>
    <comment ref="E3" authorId="0" shapeId="0" xr:uid="{F9254342-FE8F-934E-9407-AB63BE657A86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Based on the left side </t>
        </r>
      </text>
    </comment>
    <comment ref="F3" authorId="0" shapeId="0" xr:uid="{986043BB-1DE6-8C49-8492-F04D612FCBE7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Based on the left side 
</t>
        </r>
        <r>
          <rPr>
            <sz val="10"/>
            <color rgb="FF000000"/>
            <rFont val="Tahoma"/>
            <family val="2"/>
          </rPr>
          <t xml:space="preserve">Estimation
</t>
        </r>
      </text>
    </comment>
    <comment ref="G3" authorId="0" shapeId="0" xr:uid="{0A31839D-361F-3F47-91FE-69BF873D156D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Estimation
</t>
        </r>
      </text>
    </comment>
    <comment ref="AJ3" authorId="0" shapeId="0" xr:uid="{BA05871A-8E8B-6841-923A-08639D779B72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0,624 / 0,286
</t>
        </r>
      </text>
    </comment>
    <comment ref="BR3" authorId="0" shapeId="0" xr:uid="{7A3A54A9-5A3F-6E46-8B36-09A531A7F447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0,624 / 0,286
</t>
        </r>
      </text>
    </comment>
    <comment ref="K5" authorId="0" shapeId="0" xr:uid="{55EE0568-91F2-5643-9E0F-C7DFFB92312E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Estimation + based on the right side
</t>
        </r>
      </text>
    </comment>
    <comment ref="E11" authorId="0" shapeId="0" xr:uid="{F73DCD46-25A9-BE40-B2DB-EE8992E97FC1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Based on the left side 
</t>
        </r>
      </text>
    </comment>
    <comment ref="S11" authorId="0" shapeId="0" xr:uid="{417D9CB7-5883-054C-AA6A-1CD0FCFCB0B9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ESTIMATION
</t>
        </r>
      </text>
    </comment>
    <comment ref="I12" authorId="0" shapeId="0" xr:uid="{FE340B13-8E56-3141-A73D-8390C7927B07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Based on the right side
</t>
        </r>
      </text>
    </comment>
    <comment ref="N12" authorId="0" shapeId="0" xr:uid="{ADA64924-E6B4-4740-AA21-133A2D206511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Based on right side
</t>
        </r>
      </text>
    </comment>
    <comment ref="Q12" authorId="0" shapeId="0" xr:uid="{585D1FC2-DC8C-3F47-9599-52AEDD455397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Based on the left side
</t>
        </r>
      </text>
    </comment>
    <comment ref="R12" authorId="0" shapeId="0" xr:uid="{D85DDF7B-2322-044C-9706-6EF3222B410D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Based on the left side </t>
        </r>
      </text>
    </comment>
    <comment ref="AH12" authorId="0" shapeId="0" xr:uid="{883A0D3D-5A8A-1740-AC36-BD5E0E3AF4D0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3,32/ 1,246
</t>
        </r>
      </text>
    </comment>
    <comment ref="AI12" authorId="0" shapeId="0" xr:uid="{80A24849-BA4E-D740-9593-05FA2BB6AD1F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0,6/ 0,317 
</t>
        </r>
        <r>
          <rPr>
            <sz val="10"/>
            <color rgb="FF000000"/>
            <rFont val="Tahoma"/>
            <family val="2"/>
          </rPr>
          <t xml:space="preserve">0,508/ 0,313 </t>
        </r>
      </text>
    </comment>
    <comment ref="AJ12" authorId="0" shapeId="0" xr:uid="{2445F6F1-CACB-8545-AB6E-B5A3D5545CB1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0,764 / 0,394
</t>
        </r>
        <r>
          <rPr>
            <sz val="10"/>
            <color rgb="FF000000"/>
            <rFont val="Tahoma"/>
            <family val="2"/>
          </rPr>
          <t xml:space="preserve">0,945/ 0,459 
</t>
        </r>
        <r>
          <rPr>
            <sz val="10"/>
            <color rgb="FF000000"/>
            <rFont val="Tahoma"/>
            <family val="2"/>
          </rPr>
          <t xml:space="preserve">0,929/ 0,48
</t>
        </r>
        <r>
          <rPr>
            <sz val="10"/>
            <color rgb="FF000000"/>
            <rFont val="Tahoma"/>
            <family val="2"/>
          </rPr>
          <t xml:space="preserve">0,647/ 0,332 </t>
        </r>
      </text>
    </comment>
    <comment ref="AQ12" authorId="0" shapeId="0" xr:uid="{C475A511-8417-1A4A-8A8E-E36220A480B4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Left humerus
</t>
        </r>
      </text>
    </comment>
    <comment ref="AS12" authorId="0" shapeId="0" xr:uid="{0D5912D8-7491-B544-B030-F81DF3337DB0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Based on the left humerus</t>
        </r>
      </text>
    </comment>
    <comment ref="AT12" authorId="0" shapeId="0" xr:uid="{524B9B61-5874-494E-9064-D23507B3370E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Measured by Cheng et al., 2016
</t>
        </r>
      </text>
    </comment>
    <comment ref="AX12" authorId="0" shapeId="0" xr:uid="{42CD0356-472A-BC4E-9D11-D6FF9313161C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Measured by Cheng et al., 2016
</t>
        </r>
      </text>
    </comment>
    <comment ref="BR12" authorId="0" shapeId="0" xr:uid="{5C29A161-7CC3-5A42-A222-CAFF351FE900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0,764 / 0,394
</t>
        </r>
        <r>
          <rPr>
            <sz val="10"/>
            <color rgb="FF000000"/>
            <rFont val="Tahoma"/>
            <family val="2"/>
          </rPr>
          <t xml:space="preserve">0,945/ 0,459 
</t>
        </r>
        <r>
          <rPr>
            <sz val="10"/>
            <color rgb="FF000000"/>
            <rFont val="Tahoma"/>
            <family val="2"/>
          </rPr>
          <t xml:space="preserve">0,929/ 0,48
</t>
        </r>
        <r>
          <rPr>
            <sz val="10"/>
            <color rgb="FF000000"/>
            <rFont val="Tahoma"/>
            <family val="2"/>
          </rPr>
          <t xml:space="preserve">0,647/ 0,332 </t>
        </r>
      </text>
    </comment>
    <comment ref="AK13" authorId="0" shapeId="0" xr:uid="{5A4188AA-6C51-FE4A-8B06-C8C5331296A1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1,017
</t>
        </r>
        <r>
          <rPr>
            <sz val="10"/>
            <color rgb="FF000000"/>
            <rFont val="Tahoma"/>
            <family val="2"/>
          </rPr>
          <t xml:space="preserve">1,068
</t>
        </r>
      </text>
    </comment>
    <comment ref="N14" authorId="0" shapeId="0" xr:uid="{98A10784-A953-B645-AD80-F44974B4E58A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Based on the right side 
</t>
        </r>
      </text>
    </comment>
    <comment ref="AH14" authorId="0" shapeId="0" xr:uid="{F4156DA9-1072-AA42-AAAA-B3B58AB54076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2,60/ 0,627 --&gt; 4,15
</t>
        </r>
        <r>
          <rPr>
            <sz val="10"/>
            <color rgb="FF000000"/>
            <rFont val="Tahoma"/>
            <family val="2"/>
          </rPr>
          <t>3,67/ 0,77 --&gt; 4,77</t>
        </r>
      </text>
    </comment>
    <comment ref="AJ14" authorId="0" shapeId="0" xr:uid="{7A2BA410-7031-434F-BD1C-4189EF87A522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0,94/ 0,42
</t>
        </r>
      </text>
    </comment>
    <comment ref="AY14" authorId="0" shapeId="0" xr:uid="{52C6C31A-19D2-2C49-A9E9-AD1CAD6481C4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Based on the left forelimb
</t>
        </r>
      </text>
    </comment>
    <comment ref="AZ14" authorId="0" shapeId="0" xr:uid="{68BBE9A8-2F29-8A42-A176-A5084C2BAC4E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Based on the left forelimb
</t>
        </r>
      </text>
    </comment>
    <comment ref="BA14" authorId="0" shapeId="0" xr:uid="{8675AE6A-0ABC-4947-A06C-B30BA7F68D5B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Based on the left hindlimb</t>
        </r>
      </text>
    </comment>
    <comment ref="BB14" authorId="0" shapeId="0" xr:uid="{7CAB555D-FC13-984A-9358-13D237890BD7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Based on the left hindlimb
</t>
        </r>
      </text>
    </comment>
    <comment ref="N15" authorId="0" shapeId="0" xr:uid="{3BCE8807-015A-EB43-9CC3-687639A570FE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Based on the left side 
</t>
        </r>
      </text>
    </comment>
    <comment ref="R15" authorId="0" shapeId="0" xr:uid="{8365B777-138F-C24B-BA2F-2C01A2D22090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Based on the right naris
</t>
        </r>
      </text>
    </comment>
    <comment ref="AH15" authorId="0" shapeId="0" xr:uid="{C82DC2D5-0B2E-AA45-8DEE-69E3067C7D2C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0,854/ 0,351</t>
        </r>
      </text>
    </comment>
    <comment ref="AI15" authorId="0" shapeId="0" xr:uid="{3634CEF3-960A-9647-81B9-EE9250B1BB3E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0,342/0,115
</t>
        </r>
        <r>
          <rPr>
            <sz val="10"/>
            <color rgb="FF000000"/>
            <rFont val="Tahoma"/>
            <family val="2"/>
          </rPr>
          <t xml:space="preserve">0,357/0,165
</t>
        </r>
        <r>
          <rPr>
            <sz val="10"/>
            <color rgb="FF000000"/>
            <rFont val="Tahoma"/>
            <family val="2"/>
          </rPr>
          <t xml:space="preserve">0,285/ 0114 </t>
        </r>
      </text>
    </comment>
    <comment ref="AJ15" authorId="0" shapeId="0" xr:uid="{532027B7-E8E4-6842-B779-36D407971E2C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0,64/ 0,269</t>
        </r>
      </text>
    </comment>
    <comment ref="AQ15" authorId="0" shapeId="0" xr:uid="{50321A29-635D-BB42-B415-64BD98925771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Based on the left humerus
</t>
        </r>
      </text>
    </comment>
    <comment ref="AR15" authorId="0" shapeId="0" xr:uid="{9EBDC706-B80A-9240-8196-C568FBB94B96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Based on the left humerus
</t>
        </r>
      </text>
    </comment>
    <comment ref="AU15" authorId="0" shapeId="0" xr:uid="{AA2CB5D3-F451-834F-B848-24E9FBE43331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Based on the left femur
</t>
        </r>
      </text>
    </comment>
    <comment ref="AV15" authorId="0" shapeId="0" xr:uid="{EF408CDE-3B22-6746-8245-3C40257DEAAF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Based on the right femur
</t>
        </r>
      </text>
    </comment>
    <comment ref="AZ15" authorId="0" shapeId="0" xr:uid="{493117EF-C23F-4340-B5E7-CA00866ECEF2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Based on the left forelimb
</t>
        </r>
      </text>
    </comment>
    <comment ref="BB15" authorId="0" shapeId="0" xr:uid="{B7ABF3A4-5B71-8746-84CA-528A1FB7A8CA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Left hindlimb</t>
        </r>
      </text>
    </comment>
    <comment ref="R16" authorId="0" shapeId="0" xr:uid="{676A753C-782B-4B47-8074-496565CDAEB0}">
      <text>
        <r>
          <rPr>
            <b/>
            <sz val="10"/>
            <color rgb="FF000000"/>
            <rFont val="Calibri"/>
            <family val="2"/>
          </rPr>
          <t>Antoine Laboury: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Only right naris
</t>
        </r>
      </text>
    </comment>
    <comment ref="AK16" authorId="0" shapeId="0" xr:uid="{C5C2F001-EF5D-7445-8B35-FC8341C86459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0,681
</t>
        </r>
        <r>
          <rPr>
            <sz val="10"/>
            <color rgb="FF000000"/>
            <rFont val="Tahoma"/>
            <family val="2"/>
          </rPr>
          <t xml:space="preserve">0,641
</t>
        </r>
        <r>
          <rPr>
            <sz val="10"/>
            <color rgb="FF000000"/>
            <rFont val="Tahoma"/>
            <family val="2"/>
          </rPr>
          <t xml:space="preserve">0,681
</t>
        </r>
        <r>
          <rPr>
            <sz val="10"/>
            <color rgb="FF000000"/>
            <rFont val="Tahoma"/>
            <family val="2"/>
          </rPr>
          <t>0,687</t>
        </r>
      </text>
    </comment>
    <comment ref="AY16" authorId="0" shapeId="0" xr:uid="{02D21948-E22C-B44E-BECC-8BD01B1E0FCE}">
      <text>
        <r>
          <rPr>
            <b/>
            <sz val="10"/>
            <color rgb="FF000000"/>
            <rFont val="Calibri"/>
            <family val="2"/>
          </rPr>
          <t>Antoine Laboury: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Only the right one
</t>
        </r>
      </text>
    </comment>
    <comment ref="AZ16" authorId="0" shapeId="0" xr:uid="{3D6A243C-6EC8-8F45-95F9-662B0321DF66}">
      <text>
        <r>
          <rPr>
            <b/>
            <sz val="10"/>
            <color rgb="FF000000"/>
            <rFont val="Calibri"/>
            <family val="2"/>
          </rPr>
          <t>Antoine Laboury: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Only the right forelimb
</t>
        </r>
      </text>
    </comment>
    <comment ref="BB16" authorId="0" shapeId="0" xr:uid="{56E4C505-FE0E-C04E-80EC-765131AD020F}">
      <text>
        <r>
          <rPr>
            <b/>
            <sz val="10"/>
            <color rgb="FF000000"/>
            <rFont val="Calibri"/>
            <family val="2"/>
          </rPr>
          <t>Antoine Laboury: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Only the right forelimb
</t>
        </r>
      </text>
    </comment>
    <comment ref="R17" authorId="0" shapeId="0" xr:uid="{9CB5B82A-9FA7-EB4B-84C3-28DBD8BFA6EA}">
      <text>
        <r>
          <rPr>
            <b/>
            <sz val="10"/>
            <color rgb="FF000000"/>
            <rFont val="Calibri"/>
            <family val="2"/>
          </rPr>
          <t>Antoine Laboury: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Right naris
</t>
        </r>
      </text>
    </comment>
    <comment ref="AQ17" authorId="0" shapeId="0" xr:uid="{6DA12080-3822-0243-91ED-7D9480529F58}">
      <text>
        <r>
          <rPr>
            <b/>
            <sz val="10"/>
            <color rgb="FF000000"/>
            <rFont val="Calibri"/>
            <family val="2"/>
          </rPr>
          <t>Antoine Laboury: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Left humerus
</t>
        </r>
      </text>
    </comment>
    <comment ref="AR17" authorId="0" shapeId="0" xr:uid="{48D0960C-1ED2-1C4B-B718-DC6CDDD444C6}">
      <text>
        <r>
          <rPr>
            <b/>
            <sz val="10"/>
            <color rgb="FF000000"/>
            <rFont val="Calibri"/>
            <family val="2"/>
          </rPr>
          <t>Antoine Laboury: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Left humerus
</t>
        </r>
      </text>
    </comment>
    <comment ref="E18" authorId="0" shapeId="0" xr:uid="{2F185254-203C-1E41-8B04-944059AC97BD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Based on the left side 
</t>
        </r>
      </text>
    </comment>
    <comment ref="G18" authorId="0" shapeId="0" xr:uid="{1B2DBB04-189D-0343-93CA-9439FFC77134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Based on the width of the left side 
</t>
        </r>
      </text>
    </comment>
    <comment ref="I18" authorId="0" shapeId="0" xr:uid="{C4A58864-BE3F-2E41-9E8D-1C30098824C8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Based on the left side 
</t>
        </r>
        <r>
          <rPr>
            <sz val="10"/>
            <color rgb="FF000000"/>
            <rFont val="Tahoma"/>
            <family val="2"/>
          </rPr>
          <t xml:space="preserve"> </t>
        </r>
      </text>
    </comment>
    <comment ref="L18" authorId="0" shapeId="0" xr:uid="{BA794319-6B75-7346-A7C5-BBAA56BB34F0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Based on the left side
</t>
        </r>
      </text>
    </comment>
    <comment ref="O18" authorId="0" shapeId="0" xr:uid="{0AD32327-B67F-1A41-9FAA-2F4E8F83FC2E}">
      <text>
        <r>
          <rPr>
            <sz val="8"/>
            <color rgb="FF000000"/>
            <rFont val="Calibri"/>
            <family val="2"/>
          </rPr>
          <t>Antoine Laboury:</t>
        </r>
        <r>
          <rPr>
            <sz val="12"/>
            <color rgb="FF211E1E"/>
            <rFont val="Times New Roman"/>
            <family val="1"/>
          </rPr>
          <t xml:space="preserve">
</t>
        </r>
        <r>
          <rPr>
            <sz val="12"/>
            <color rgb="FF211E1E"/>
            <rFont val="Times New Roman"/>
            <family val="1"/>
          </rPr>
          <t xml:space="preserve">Based on the left side
</t>
        </r>
      </text>
    </comment>
    <comment ref="P18" authorId="0" shapeId="0" xr:uid="{205CDB46-0E5D-9C4A-BB99-5037050C3325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Based on the left side
</t>
        </r>
      </text>
    </comment>
    <comment ref="Q18" authorId="0" shapeId="0" xr:uid="{D9EDC086-E29F-7940-B56D-BE9D1995AB03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Based on the left side 
</t>
        </r>
        <r>
          <rPr>
            <sz val="10"/>
            <color rgb="FF000000"/>
            <rFont val="Tahoma"/>
            <family val="2"/>
          </rPr>
          <t xml:space="preserve">
</t>
        </r>
      </text>
    </comment>
    <comment ref="S18" authorId="0" shapeId="0" xr:uid="{D5B7E5BC-D3BF-5242-B6CD-044889330F64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Estimation
</t>
        </r>
        <r>
          <rPr>
            <sz val="10"/>
            <color rgb="FF000000"/>
            <rFont val="Tahoma"/>
            <family val="2"/>
          </rPr>
          <t xml:space="preserve">
</t>
        </r>
      </text>
    </comment>
    <comment ref="AJ18" authorId="0" shapeId="0" xr:uid="{A7C8B26E-A301-C34A-9E2D-AFA7EFF32D69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0,368/0,256
</t>
        </r>
        <r>
          <rPr>
            <sz val="10"/>
            <color rgb="FF000000"/>
            <rFont val="Tahoma"/>
            <family val="2"/>
          </rPr>
          <t xml:space="preserve">0,373/0,325
</t>
        </r>
        <r>
          <rPr>
            <sz val="10"/>
            <color rgb="FF000000"/>
            <rFont val="Tahoma"/>
            <family val="2"/>
          </rPr>
          <t xml:space="preserve">0,464/0,262
</t>
        </r>
        <r>
          <rPr>
            <sz val="10"/>
            <color rgb="FF000000"/>
            <rFont val="Tahoma"/>
            <family val="2"/>
          </rPr>
          <t xml:space="preserve">0,333/0,211
</t>
        </r>
        <r>
          <rPr>
            <sz val="10"/>
            <color rgb="FF000000"/>
            <rFont val="Tahoma"/>
            <family val="2"/>
          </rPr>
          <t>0,439/0,287</t>
        </r>
      </text>
    </comment>
    <comment ref="BB18" authorId="0" shapeId="0" xr:uid="{62F10CFD-BC60-0444-91D1-1D1752A02935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Based on the left hindlimb
</t>
        </r>
      </text>
    </comment>
    <comment ref="BR18" authorId="0" shapeId="0" xr:uid="{DC3A515F-F355-0A4A-8434-24F936578E0D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0,368/0,256
</t>
        </r>
        <r>
          <rPr>
            <sz val="10"/>
            <color rgb="FF000000"/>
            <rFont val="Tahoma"/>
            <family val="2"/>
          </rPr>
          <t xml:space="preserve">0,373/0,325
</t>
        </r>
        <r>
          <rPr>
            <sz val="10"/>
            <color rgb="FF000000"/>
            <rFont val="Tahoma"/>
            <family val="2"/>
          </rPr>
          <t xml:space="preserve">0,464/0,262
</t>
        </r>
        <r>
          <rPr>
            <sz val="10"/>
            <color rgb="FF000000"/>
            <rFont val="Tahoma"/>
            <family val="2"/>
          </rPr>
          <t xml:space="preserve">0,333/0,211
</t>
        </r>
        <r>
          <rPr>
            <sz val="10"/>
            <color rgb="FF000000"/>
            <rFont val="Tahoma"/>
            <family val="2"/>
          </rPr>
          <t>0,439/0,287</t>
        </r>
      </text>
    </comment>
    <comment ref="K19" authorId="0" shapeId="0" xr:uid="{33194ABD-67BD-5045-96BA-DA1364413F80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Based on the left side </t>
        </r>
      </text>
    </comment>
    <comment ref="L19" authorId="0" shapeId="0" xr:uid="{6CEB68B9-EB8B-F24B-9EAF-4D0A179083D0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Based on the left side 
</t>
        </r>
      </text>
    </comment>
    <comment ref="M19" authorId="0" shapeId="0" xr:uid="{307B1308-5ABF-A346-B860-CED7277284D7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Based on the left side </t>
        </r>
      </text>
    </comment>
    <comment ref="N19" authorId="0" shapeId="0" xr:uid="{2CBA7BD5-9045-384A-918D-194289F83C41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Based on the left side </t>
        </r>
      </text>
    </comment>
    <comment ref="AH19" authorId="0" shapeId="0" xr:uid="{5512CD63-8B36-1744-B6EA-C1C165C5EDE7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0,94/ 0,36
</t>
        </r>
        <r>
          <rPr>
            <sz val="10"/>
            <color rgb="FF000000"/>
            <rFont val="Tahoma"/>
            <family val="2"/>
          </rPr>
          <t xml:space="preserve">0,85/ 0,30
</t>
        </r>
        <r>
          <rPr>
            <sz val="10"/>
            <color rgb="FF000000"/>
            <rFont val="Tahoma"/>
            <family val="2"/>
          </rPr>
          <t>0,76/ 0,27</t>
        </r>
      </text>
    </comment>
    <comment ref="AJ19" authorId="0" shapeId="0" xr:uid="{DFD00335-87BD-1B42-B4EE-69FA79CD0EF5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</text>
    </comment>
    <comment ref="AK19" authorId="0" shapeId="0" xr:uid="{3BD6F6D6-BC9A-6244-9142-7D5B0F7AB2DE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0,84
</t>
        </r>
        <r>
          <rPr>
            <sz val="10"/>
            <color rgb="FF000000"/>
            <rFont val="Tahoma"/>
            <family val="2"/>
          </rPr>
          <t xml:space="preserve">0,696
</t>
        </r>
        <r>
          <rPr>
            <sz val="10"/>
            <color rgb="FF000000"/>
            <rFont val="Tahoma"/>
            <family val="2"/>
          </rPr>
          <t>0,73</t>
        </r>
      </text>
    </comment>
    <comment ref="AL19" authorId="0" shapeId="0" xr:uid="{2E4A560E-0678-CE4A-A228-ABF64C383234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0,94/ 0,19</t>
        </r>
      </text>
    </comment>
    <comment ref="I20" authorId="0" shapeId="0" xr:uid="{6D98370A-E5B4-584D-A32B-000388C61D07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Based on the left mandible </t>
        </r>
      </text>
    </comment>
    <comment ref="L20" authorId="0" shapeId="0" xr:uid="{755BA681-6EC0-4843-AE02-F82B0D1BE0DD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Based on the left side </t>
        </r>
      </text>
    </comment>
    <comment ref="Q20" authorId="0" shapeId="0" xr:uid="{22A5991E-2CAB-8643-AE3F-06834D28198D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Based on the left naris </t>
        </r>
      </text>
    </comment>
    <comment ref="R20" authorId="0" shapeId="0" xr:uid="{7494353C-5028-694E-A3CD-F18210A5F566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Based on the left naris </t>
        </r>
      </text>
    </comment>
    <comment ref="T20" authorId="0" shapeId="0" xr:uid="{C4327B19-84C6-824A-9FAC-C2230CFDDF87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Based on the left orbit
</t>
        </r>
      </text>
    </comment>
    <comment ref="X20" authorId="0" shapeId="0" xr:uid="{FF4F0253-DEC3-3649-A679-0A6F393CABD0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Based on the left UTF</t>
        </r>
      </text>
    </comment>
    <comment ref="Y20" authorId="0" shapeId="0" xr:uid="{98D30A4F-F71B-C246-B0CF-E75FA79E7B6A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Based on the left UTF</t>
        </r>
      </text>
    </comment>
    <comment ref="Z20" authorId="0" shapeId="0" xr:uid="{7FD38A4E-DD79-5343-B7B6-D6DA6D0049B2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Based on the left side</t>
        </r>
      </text>
    </comment>
    <comment ref="AJ20" authorId="0" shapeId="0" xr:uid="{6406B458-11D4-994A-BD46-904310F48A40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0,64/ 0,25
</t>
        </r>
        <r>
          <rPr>
            <sz val="10"/>
            <color rgb="FF000000"/>
            <rFont val="Tahoma"/>
            <family val="2"/>
          </rPr>
          <t xml:space="preserve">0,78/ 0,24
</t>
        </r>
        <r>
          <rPr>
            <sz val="10"/>
            <color rgb="FF000000"/>
            <rFont val="Tahoma"/>
            <family val="2"/>
          </rPr>
          <t>0,79/ 0,213</t>
        </r>
      </text>
    </comment>
    <comment ref="AL20" authorId="0" shapeId="0" xr:uid="{D8753422-B2BA-4645-9CF3-B9EE6F5038E6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0,64/ 0,069
</t>
        </r>
        <r>
          <rPr>
            <sz val="10"/>
            <color rgb="FF000000"/>
            <rFont val="Tahoma"/>
            <family val="2"/>
          </rPr>
          <t xml:space="preserve">0,78/ 0,163
</t>
        </r>
        <r>
          <rPr>
            <sz val="10"/>
            <color rgb="FF000000"/>
            <rFont val="Tahoma"/>
            <family val="2"/>
          </rPr>
          <t xml:space="preserve">0,79/ 0,20
</t>
        </r>
      </text>
    </comment>
    <comment ref="F21" authorId="0" shapeId="0" xr:uid="{762C92A7-5896-C44B-B701-4EB30B37DD37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Based on the right side </t>
        </r>
      </text>
    </comment>
    <comment ref="I21" authorId="0" shapeId="0" xr:uid="{68170DA3-B030-E045-8A09-6BD9C7187C5B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Based on the right side</t>
        </r>
      </text>
    </comment>
    <comment ref="AJ21" authorId="0" shapeId="0" xr:uid="{738671FE-AF70-9640-A60D-434B0D991C30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0,45/ 0,15
</t>
        </r>
        <r>
          <rPr>
            <sz val="10"/>
            <color rgb="FF000000"/>
            <rFont val="Tahoma"/>
            <family val="2"/>
          </rPr>
          <t>0,53/ 0,14</t>
        </r>
      </text>
    </comment>
    <comment ref="E22" authorId="0" shapeId="0" xr:uid="{BDD3A250-233C-BF48-9FC3-3F0D18A726DA}">
      <text>
        <r>
          <rPr>
            <b/>
            <sz val="10"/>
            <color rgb="FF000000"/>
            <rFont val="Calibri"/>
            <family val="2"/>
          </rPr>
          <t>Antoine Laboury: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Based on the left mandible
</t>
        </r>
      </text>
    </comment>
    <comment ref="AK22" authorId="0" shapeId="0" xr:uid="{0FD16194-F747-454C-B4B3-392C88953E2A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0,70
</t>
        </r>
        <r>
          <rPr>
            <sz val="10"/>
            <color rgb="FF000000"/>
            <rFont val="Tahoma"/>
            <family val="2"/>
          </rPr>
          <t xml:space="preserve">0,714
</t>
        </r>
        <r>
          <rPr>
            <sz val="10"/>
            <color rgb="FF000000"/>
            <rFont val="Tahoma"/>
            <family val="2"/>
          </rPr>
          <t>0,646</t>
        </r>
      </text>
    </comment>
    <comment ref="AQ22" authorId="0" shapeId="0" xr:uid="{FB577018-BEB7-A749-83B8-9C1EA7CBE06A}">
      <text>
        <r>
          <rPr>
            <b/>
            <sz val="10"/>
            <color rgb="FF000000"/>
            <rFont val="Calibri"/>
            <family val="2"/>
          </rPr>
          <t>Antoine Laboury: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Based on the right humerus
</t>
        </r>
      </text>
    </comment>
    <comment ref="AR22" authorId="0" shapeId="0" xr:uid="{705C6435-AD3A-7F48-91A0-4C5383FEC183}">
      <text>
        <r>
          <rPr>
            <b/>
            <sz val="10"/>
            <color rgb="FF000000"/>
            <rFont val="Calibri"/>
            <family val="2"/>
          </rPr>
          <t>Antoine Laboury: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Based on the left humerus
</t>
        </r>
      </text>
    </comment>
    <comment ref="AU22" authorId="0" shapeId="0" xr:uid="{D6CFAA0E-16AE-2C46-B015-ACEFBC7E037D}">
      <text>
        <r>
          <rPr>
            <b/>
            <sz val="10"/>
            <color rgb="FF000000"/>
            <rFont val="Calibri"/>
            <family val="2"/>
          </rPr>
          <t>Antoine Laboury: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Based on the right femur
</t>
        </r>
      </text>
    </comment>
    <comment ref="AV22" authorId="0" shapeId="0" xr:uid="{5A50395D-20BA-CC4E-812C-43A3E44CE4CB}">
      <text>
        <r>
          <rPr>
            <b/>
            <sz val="10"/>
            <color rgb="FF000000"/>
            <rFont val="Calibri"/>
            <family val="2"/>
          </rPr>
          <t>Antoine Laboury: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Based on the right femur
</t>
        </r>
      </text>
    </comment>
    <comment ref="BA22" authorId="0" shapeId="0" xr:uid="{9B213BB6-DD61-624C-B431-D3585D924AB0}">
      <text>
        <r>
          <rPr>
            <b/>
            <sz val="10"/>
            <color rgb="FF000000"/>
            <rFont val="Calibri"/>
            <family val="2"/>
          </rPr>
          <t>Antoine Laboury: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Based on the right hindlimb
</t>
        </r>
      </text>
    </comment>
    <comment ref="BB22" authorId="0" shapeId="0" xr:uid="{0E04A1C6-8917-8F49-AD99-14757FC3330F}">
      <text>
        <r>
          <rPr>
            <b/>
            <sz val="10"/>
            <color rgb="FF000000"/>
            <rFont val="Calibri"/>
            <family val="2"/>
          </rPr>
          <t>Antoine Laboury: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Based on the right hindlimb
</t>
        </r>
      </text>
    </comment>
    <comment ref="AK23" authorId="0" shapeId="0" xr:uid="{7D25337B-D582-264D-A76E-5D9FA4BA31E1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0,762
</t>
        </r>
        <r>
          <rPr>
            <sz val="10"/>
            <color rgb="FF000000"/>
            <rFont val="Tahoma"/>
            <family val="2"/>
          </rPr>
          <t xml:space="preserve">0,683
</t>
        </r>
        <r>
          <rPr>
            <sz val="10"/>
            <color rgb="FF000000"/>
            <rFont val="Tahoma"/>
            <family val="2"/>
          </rPr>
          <t xml:space="preserve">0,666
</t>
        </r>
        <r>
          <rPr>
            <sz val="10"/>
            <color rgb="FF000000"/>
            <rFont val="Tahoma"/>
            <family val="2"/>
          </rPr>
          <t>0,691</t>
        </r>
      </text>
    </comment>
    <comment ref="AO23" authorId="0" shapeId="0" xr:uid="{3CF40CEB-39DE-084E-9B45-F827A6B47985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Estimation</t>
        </r>
      </text>
    </comment>
    <comment ref="AP23" authorId="0" shapeId="0" xr:uid="{A248596A-4EEB-7F45-9BF0-C10550C25ADF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Estimation
</t>
        </r>
      </text>
    </comment>
    <comment ref="AQ23" authorId="0" shapeId="0" xr:uid="{FCB5389C-D33B-7040-A14E-69BDF3246956}">
      <text>
        <r>
          <rPr>
            <b/>
            <sz val="10"/>
            <color rgb="FF000000"/>
            <rFont val="Calibri"/>
            <family val="2"/>
          </rPr>
          <t>Antoine Laboury: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Based on the right humerus
</t>
        </r>
      </text>
    </comment>
    <comment ref="AR23" authorId="0" shapeId="0" xr:uid="{144E2D7A-F8E7-DB4C-B166-F1788D25DA3A}">
      <text>
        <r>
          <rPr>
            <b/>
            <sz val="10"/>
            <color rgb="FF000000"/>
            <rFont val="Calibri"/>
            <family val="2"/>
          </rPr>
          <t>Antoine Laboury: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Based on the right humerus
</t>
        </r>
      </text>
    </comment>
    <comment ref="AY23" authorId="0" shapeId="0" xr:uid="{C15EB286-A6A4-B842-B00F-46F6AFE0B568}">
      <text>
        <r>
          <rPr>
            <b/>
            <sz val="10"/>
            <color rgb="FF000000"/>
            <rFont val="Calibri"/>
            <family val="2"/>
          </rPr>
          <t>Antoine Laboury: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Based on the right forelimb
</t>
        </r>
      </text>
    </comment>
    <comment ref="AZ23" authorId="0" shapeId="0" xr:uid="{4741BA05-105B-384C-A944-F1557EBB1EA6}">
      <text>
        <r>
          <rPr>
            <b/>
            <sz val="10"/>
            <color rgb="FF000000"/>
            <rFont val="Calibri"/>
            <family val="2"/>
          </rPr>
          <t>Antoine Laboury: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Based on the right
</t>
        </r>
        <r>
          <rPr>
            <sz val="10"/>
            <color rgb="FF000000"/>
            <rFont val="Calibri"/>
            <family val="2"/>
          </rPr>
          <t xml:space="preserve">forelimb
</t>
        </r>
      </text>
    </comment>
    <comment ref="BA23" authorId="0" shapeId="0" xr:uid="{3A5F0277-2173-4E4B-829C-7766CDAB2438}">
      <text>
        <r>
          <rPr>
            <b/>
            <sz val="10"/>
            <color rgb="FF000000"/>
            <rFont val="Calibri"/>
            <family val="2"/>
          </rPr>
          <t>Antoine Laboury: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Based on the left hindlimb
</t>
        </r>
      </text>
    </comment>
    <comment ref="BB23" authorId="0" shapeId="0" xr:uid="{8956791F-6916-074F-96BA-8F20B9B9DBD7}">
      <text>
        <r>
          <rPr>
            <b/>
            <sz val="10"/>
            <color rgb="FF000000"/>
            <rFont val="Calibri"/>
            <family val="2"/>
          </rPr>
          <t>Antoine Laboury: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Based on the left
</t>
        </r>
        <r>
          <rPr>
            <sz val="10"/>
            <color rgb="FF000000"/>
            <rFont val="Calibri"/>
            <family val="2"/>
          </rPr>
          <t xml:space="preserve"> hindlimb
</t>
        </r>
      </text>
    </comment>
    <comment ref="G24" authorId="0" shapeId="0" xr:uid="{E4A505FD-89A7-FF45-A3A0-11B798606E0A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Estimation</t>
        </r>
      </text>
    </comment>
    <comment ref="I24" authorId="0" shapeId="0" xr:uid="{88E6495F-3F63-B741-86DA-1C5645C9D719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Based on the right mandible
</t>
        </r>
      </text>
    </comment>
    <comment ref="J24" authorId="0" shapeId="0" xr:uid="{2180CC34-69F0-4546-9F7A-9B28FF6299B6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Estimation
</t>
        </r>
      </text>
    </comment>
    <comment ref="K24" authorId="0" shapeId="0" xr:uid="{B299A278-C815-8343-B285-AEB5F5586695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Based on the left mandible</t>
        </r>
      </text>
    </comment>
    <comment ref="L24" authorId="0" shapeId="0" xr:uid="{DBEEA8EA-2B14-5E49-840D-448DDABABC5F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Based on the left mandible
</t>
        </r>
      </text>
    </comment>
    <comment ref="M24" authorId="0" shapeId="0" xr:uid="{C5CA96C3-93FA-6D45-8BAC-87FD4E8B21CA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Left mandible
</t>
        </r>
      </text>
    </comment>
    <comment ref="N24" authorId="0" shapeId="0" xr:uid="{F132B0D7-EA86-944D-AE6A-2E677DDF42ED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Based on the left mandible</t>
        </r>
      </text>
    </comment>
    <comment ref="O24" authorId="0" shapeId="0" xr:uid="{3438C5B2-B77D-764B-9702-4C28094450E2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Based on the left mandible
</t>
        </r>
      </text>
    </comment>
    <comment ref="Q24" authorId="0" shapeId="0" xr:uid="{2F531BDA-3172-2F48-94B5-972973E5B484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Estimation
</t>
        </r>
      </text>
    </comment>
    <comment ref="R24" authorId="0" shapeId="0" xr:uid="{ECA34C51-4D1A-A54B-8F73-6128A524A92D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estimation
</t>
        </r>
      </text>
    </comment>
    <comment ref="AH24" authorId="0" shapeId="0" xr:uid="{EAB2B95F-5479-5046-BA51-056954C60162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0,86/ 0,47, --&gt; 1,83
</t>
        </r>
        <r>
          <rPr>
            <sz val="10"/>
            <color rgb="FF000000"/>
            <rFont val="Tahoma"/>
            <family val="2"/>
          </rPr>
          <t>0,78/ 0,43 --&gt; 1,81</t>
        </r>
      </text>
    </comment>
    <comment ref="AI24" authorId="0" shapeId="0" xr:uid="{B09F3B3E-7DE4-D242-BAF3-CB23637C6FBF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0,55/ 0,30 --&gt; 1,83
</t>
        </r>
        <r>
          <rPr>
            <sz val="10"/>
            <color rgb="FF000000"/>
            <rFont val="Tahoma"/>
            <family val="2"/>
          </rPr>
          <t xml:space="preserve">0,78 / 0,42 --&gt; 1,86
</t>
        </r>
      </text>
    </comment>
    <comment ref="AJ24" authorId="0" shapeId="0" xr:uid="{41B784D4-934C-F140-8138-8AE2D8B3103E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0,62/ 0,285 --&gt; 2,18
</t>
        </r>
        <r>
          <rPr>
            <sz val="10"/>
            <color rgb="FF000000"/>
            <rFont val="Tahoma"/>
            <family val="2"/>
          </rPr>
          <t xml:space="preserve">0,62/0,274 --&gt;  2,26
</t>
        </r>
        <r>
          <rPr>
            <sz val="10"/>
            <color rgb="FF000000"/>
            <rFont val="Tahoma"/>
            <family val="2"/>
          </rPr>
          <t xml:space="preserve">0,46/0,207 --&gt; 2,22
</t>
        </r>
      </text>
    </comment>
    <comment ref="AK24" authorId="0" shapeId="0" xr:uid="{55FE9A86-ABCC-9244-B561-59AC73C13B8F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0,86
</t>
        </r>
        <r>
          <rPr>
            <sz val="10"/>
            <color rgb="FF000000"/>
            <rFont val="Tahoma"/>
            <family val="2"/>
          </rPr>
          <t xml:space="preserve">0,78
</t>
        </r>
        <r>
          <rPr>
            <sz val="10"/>
            <color rgb="FF000000"/>
            <rFont val="Tahoma"/>
            <family val="2"/>
          </rPr>
          <t xml:space="preserve">0,55
</t>
        </r>
        <r>
          <rPr>
            <sz val="10"/>
            <color rgb="FF000000"/>
            <rFont val="Tahoma"/>
            <family val="2"/>
          </rPr>
          <t xml:space="preserve">0
</t>
        </r>
        <r>
          <rPr>
            <sz val="10"/>
            <color rgb="FF000000"/>
            <rFont val="Tahoma"/>
            <family val="2"/>
          </rPr>
          <t xml:space="preserve">78
</t>
        </r>
        <r>
          <rPr>
            <sz val="10"/>
            <color rgb="FF000000"/>
            <rFont val="Tahoma"/>
            <family val="2"/>
          </rPr>
          <t xml:space="preserve">0,62
</t>
        </r>
        <r>
          <rPr>
            <sz val="10"/>
            <color rgb="FF000000"/>
            <rFont val="Tahoma"/>
            <family val="2"/>
          </rPr>
          <t xml:space="preserve">0,62
</t>
        </r>
        <r>
          <rPr>
            <sz val="10"/>
            <color rgb="FF000000"/>
            <rFont val="Tahoma"/>
            <family val="2"/>
          </rPr>
          <t>0,46</t>
        </r>
      </text>
    </comment>
    <comment ref="AK25" authorId="0" shapeId="0" xr:uid="{5030A29C-F313-BD4D-A670-C300510143A6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1,436
</t>
        </r>
        <r>
          <rPr>
            <sz val="10"/>
            <color rgb="FF000000"/>
            <rFont val="Tahoma"/>
            <family val="2"/>
          </rPr>
          <t xml:space="preserve">1,108
</t>
        </r>
        <r>
          <rPr>
            <sz val="10"/>
            <color rgb="FF000000"/>
            <rFont val="Tahoma"/>
            <family val="2"/>
          </rPr>
          <t xml:space="preserve">0,911
</t>
        </r>
        <r>
          <rPr>
            <sz val="10"/>
            <color rgb="FF000000"/>
            <rFont val="Tahoma"/>
            <family val="2"/>
          </rPr>
          <t xml:space="preserve">0,817
</t>
        </r>
        <r>
          <rPr>
            <sz val="10"/>
            <color rgb="FF000000"/>
            <rFont val="Tahoma"/>
            <family val="2"/>
          </rPr>
          <t xml:space="preserve">0,918
</t>
        </r>
        <r>
          <rPr>
            <sz val="10"/>
            <color rgb="FF000000"/>
            <rFont val="Tahoma"/>
            <family val="2"/>
          </rPr>
          <t xml:space="preserve">0,922
</t>
        </r>
        <r>
          <rPr>
            <sz val="10"/>
            <color rgb="FF000000"/>
            <rFont val="Tahoma"/>
            <family val="2"/>
          </rPr>
          <t xml:space="preserve">0,795
</t>
        </r>
        <r>
          <rPr>
            <sz val="10"/>
            <color rgb="FF000000"/>
            <rFont val="Tahoma"/>
            <family val="2"/>
          </rPr>
          <t xml:space="preserve">0,92
</t>
        </r>
      </text>
    </comment>
    <comment ref="AK26" authorId="0" shapeId="0" xr:uid="{C045D5A2-7B57-2A46-831D-DE686B58BAA3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1,198
</t>
        </r>
        <r>
          <rPr>
            <sz val="10"/>
            <color rgb="FF000000"/>
            <rFont val="Tahoma"/>
            <family val="2"/>
          </rPr>
          <t xml:space="preserve">1,100
</t>
        </r>
        <r>
          <rPr>
            <sz val="10"/>
            <color rgb="FF000000"/>
            <rFont val="Tahoma"/>
            <family val="2"/>
          </rPr>
          <t xml:space="preserve">1,161
</t>
        </r>
        <r>
          <rPr>
            <sz val="10"/>
            <color rgb="FF000000"/>
            <rFont val="Tahoma"/>
            <family val="2"/>
          </rPr>
          <t>1,076</t>
        </r>
      </text>
    </comment>
    <comment ref="AK27" authorId="0" shapeId="0" xr:uid="{D75796FE-394C-9D46-A790-43C01C613C9E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0,924
</t>
        </r>
        <r>
          <rPr>
            <sz val="10"/>
            <color rgb="FF000000"/>
            <rFont val="Tahoma"/>
            <family val="2"/>
          </rPr>
          <t xml:space="preserve">0,738
</t>
        </r>
        <r>
          <rPr>
            <sz val="10"/>
            <color rgb="FF000000"/>
            <rFont val="Tahoma"/>
            <family val="2"/>
          </rPr>
          <t>0,811</t>
        </r>
      </text>
    </comment>
    <comment ref="AK28" authorId="0" shapeId="0" xr:uid="{93B1294A-E946-D94A-9A2E-7E19EDDAF0F8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0,808
</t>
        </r>
        <r>
          <rPr>
            <sz val="10"/>
            <color rgb="FF000000"/>
            <rFont val="Tahoma"/>
            <family val="2"/>
          </rPr>
          <t>0,822</t>
        </r>
      </text>
    </comment>
    <comment ref="AK29" authorId="0" shapeId="0" xr:uid="{316953ED-5355-F14A-B499-0A52F4847204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1,174
</t>
        </r>
        <r>
          <rPr>
            <sz val="10"/>
            <color rgb="FF000000"/>
            <rFont val="Tahoma"/>
            <family val="2"/>
          </rPr>
          <t xml:space="preserve">1,290
</t>
        </r>
        <r>
          <rPr>
            <sz val="10"/>
            <color rgb="FF000000"/>
            <rFont val="Tahoma"/>
            <family val="2"/>
          </rPr>
          <t xml:space="preserve">1,132
</t>
        </r>
        <r>
          <rPr>
            <sz val="10"/>
            <color rgb="FF000000"/>
            <rFont val="Tahoma"/>
            <family val="2"/>
          </rPr>
          <t>1,104</t>
        </r>
      </text>
    </comment>
    <comment ref="AK30" authorId="0" shapeId="0" xr:uid="{7F3DC7D1-04BA-0449-A667-7A213327365D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0,803
</t>
        </r>
        <r>
          <rPr>
            <sz val="10"/>
            <color rgb="FF000000"/>
            <rFont val="Tahoma"/>
            <family val="2"/>
          </rPr>
          <t xml:space="preserve">0,812
</t>
        </r>
        <r>
          <rPr>
            <sz val="10"/>
            <color rgb="FF000000"/>
            <rFont val="Tahoma"/>
            <family val="2"/>
          </rPr>
          <t xml:space="preserve">0,855
</t>
        </r>
        <r>
          <rPr>
            <sz val="10"/>
            <color rgb="FF000000"/>
            <rFont val="Tahoma"/>
            <family val="2"/>
          </rPr>
          <t xml:space="preserve">1,051
</t>
        </r>
        <r>
          <rPr>
            <sz val="10"/>
            <color rgb="FF000000"/>
            <rFont val="Tahoma"/>
            <family val="2"/>
          </rPr>
          <t xml:space="preserve">0,731
</t>
        </r>
        <r>
          <rPr>
            <sz val="10"/>
            <color rgb="FF000000"/>
            <rFont val="Tahoma"/>
            <family val="2"/>
          </rPr>
          <t>1,200</t>
        </r>
      </text>
    </comment>
    <comment ref="AK31" authorId="0" shapeId="0" xr:uid="{D3E4E876-457E-1E42-B0CA-132C791C6C4D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1,013
</t>
        </r>
        <r>
          <rPr>
            <sz val="10"/>
            <color rgb="FF000000"/>
            <rFont val="Tahoma"/>
            <family val="2"/>
          </rPr>
          <t xml:space="preserve">1,374
</t>
        </r>
        <r>
          <rPr>
            <sz val="10"/>
            <color rgb="FF000000"/>
            <rFont val="Tahoma"/>
            <family val="2"/>
          </rPr>
          <t xml:space="preserve">0,912
</t>
        </r>
        <r>
          <rPr>
            <sz val="10"/>
            <color rgb="FF000000"/>
            <rFont val="Tahoma"/>
            <family val="2"/>
          </rPr>
          <t xml:space="preserve">1,050
</t>
        </r>
        <r>
          <rPr>
            <sz val="10"/>
            <color rgb="FF000000"/>
            <rFont val="Tahoma"/>
            <family val="2"/>
          </rPr>
          <t>1,183</t>
        </r>
      </text>
    </comment>
    <comment ref="AK32" authorId="0" shapeId="0" xr:uid="{E5DB7EB0-FBE7-B348-9416-C5D1AF508BB5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0,743
</t>
        </r>
        <r>
          <rPr>
            <sz val="10"/>
            <color rgb="FF000000"/>
            <rFont val="Tahoma"/>
            <family val="2"/>
          </rPr>
          <t xml:space="preserve">0,811
</t>
        </r>
        <r>
          <rPr>
            <sz val="10"/>
            <color rgb="FF000000"/>
            <rFont val="Tahoma"/>
            <family val="2"/>
          </rPr>
          <t xml:space="preserve">0,835
</t>
        </r>
        <r>
          <rPr>
            <sz val="10"/>
            <color rgb="FF000000"/>
            <rFont val="Tahoma"/>
            <family val="2"/>
          </rPr>
          <t xml:space="preserve">0,857
</t>
        </r>
        <r>
          <rPr>
            <sz val="10"/>
            <color rgb="FF000000"/>
            <rFont val="Tahoma"/>
            <family val="2"/>
          </rPr>
          <t xml:space="preserve">1,006
</t>
        </r>
        <r>
          <rPr>
            <sz val="10"/>
            <color rgb="FF000000"/>
            <rFont val="Tahoma"/>
            <family val="2"/>
          </rPr>
          <t xml:space="preserve">0,876
</t>
        </r>
        <r>
          <rPr>
            <sz val="10"/>
            <color rgb="FF000000"/>
            <rFont val="Tahoma"/>
            <family val="2"/>
          </rPr>
          <t xml:space="preserve">0,702
</t>
        </r>
        <r>
          <rPr>
            <sz val="10"/>
            <color rgb="FF000000"/>
            <rFont val="Tahoma"/>
            <family val="2"/>
          </rPr>
          <t xml:space="preserve">0,804
</t>
        </r>
      </text>
    </comment>
    <comment ref="AK36" authorId="0" shapeId="0" xr:uid="{A33E0A52-88D4-B04D-BB04-FC048A7A02E8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1,041
</t>
        </r>
        <r>
          <rPr>
            <sz val="10"/>
            <color rgb="FF000000"/>
            <rFont val="Tahoma"/>
            <family val="2"/>
          </rPr>
          <t xml:space="preserve">0,957
</t>
        </r>
        <r>
          <rPr>
            <sz val="10"/>
            <color rgb="FF000000"/>
            <rFont val="Tahoma"/>
            <family val="2"/>
          </rPr>
          <t xml:space="preserve">1,021
</t>
        </r>
        <r>
          <rPr>
            <sz val="10"/>
            <color rgb="FF000000"/>
            <rFont val="Tahoma"/>
            <family val="2"/>
          </rPr>
          <t xml:space="preserve">1,275
</t>
        </r>
        <r>
          <rPr>
            <sz val="10"/>
            <color rgb="FF000000"/>
            <rFont val="Tahoma"/>
            <family val="2"/>
          </rPr>
          <t xml:space="preserve">1,341
</t>
        </r>
        <r>
          <rPr>
            <sz val="10"/>
            <color rgb="FF000000"/>
            <rFont val="Tahoma"/>
            <family val="2"/>
          </rPr>
          <t>0,976</t>
        </r>
      </text>
    </comment>
    <comment ref="AK38" authorId="0" shapeId="0" xr:uid="{FD7F775E-C481-584C-876C-2DB779AFF8F0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</text>
    </comment>
    <comment ref="AK39" authorId="0" shapeId="0" xr:uid="{EFC31A3E-E7A9-5047-AD2D-301782B51E9E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0,844
</t>
        </r>
        <r>
          <rPr>
            <sz val="10"/>
            <color rgb="FF000000"/>
            <rFont val="Tahoma"/>
            <family val="2"/>
          </rPr>
          <t xml:space="preserve">0,793
</t>
        </r>
        <r>
          <rPr>
            <sz val="10"/>
            <color rgb="FF000000"/>
            <rFont val="Tahoma"/>
            <family val="2"/>
          </rPr>
          <t xml:space="preserve">0,884
</t>
        </r>
        <r>
          <rPr>
            <sz val="10"/>
            <color rgb="FF000000"/>
            <rFont val="Tahoma"/>
            <family val="2"/>
          </rPr>
          <t xml:space="preserve">0,649
</t>
        </r>
      </text>
    </comment>
    <comment ref="AK42" authorId="0" shapeId="0" xr:uid="{FDD58BFB-8E68-094A-B720-A028B5DCCFB7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0,53
</t>
        </r>
        <r>
          <rPr>
            <sz val="10"/>
            <color rgb="FF000000"/>
            <rFont val="Tahoma"/>
            <family val="2"/>
          </rPr>
          <t xml:space="preserve">0,611
</t>
        </r>
        <r>
          <rPr>
            <sz val="10"/>
            <color rgb="FF000000"/>
            <rFont val="Tahoma"/>
            <family val="2"/>
          </rPr>
          <t xml:space="preserve">0,469
</t>
        </r>
        <r>
          <rPr>
            <sz val="10"/>
            <color rgb="FF000000"/>
            <rFont val="Tahoma"/>
            <family val="2"/>
          </rPr>
          <t xml:space="preserve">0,432
</t>
        </r>
      </text>
    </comment>
    <comment ref="AK43" authorId="0" shapeId="0" xr:uid="{096E27D1-28A8-3B49-99C4-7889263BA8C0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0,684
</t>
        </r>
        <r>
          <rPr>
            <sz val="10"/>
            <color rgb="FF000000"/>
            <rFont val="Tahoma"/>
            <family val="2"/>
          </rPr>
          <t xml:space="preserve">0,633
</t>
        </r>
        <r>
          <rPr>
            <sz val="10"/>
            <color rgb="FF000000"/>
            <rFont val="Tahoma"/>
            <family val="2"/>
          </rPr>
          <t xml:space="preserve">0,554
</t>
        </r>
        <r>
          <rPr>
            <sz val="10"/>
            <color rgb="FF000000"/>
            <rFont val="Tahoma"/>
            <family val="2"/>
          </rPr>
          <t xml:space="preserve">0,724
</t>
        </r>
      </text>
    </comment>
    <comment ref="AK45" authorId="0" shapeId="0" xr:uid="{E4324684-51BF-F145-8602-DFE8D7304DEC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0,515
</t>
        </r>
        <r>
          <rPr>
            <sz val="10"/>
            <color rgb="FF000000"/>
            <rFont val="Tahoma"/>
            <family val="2"/>
          </rPr>
          <t xml:space="preserve">0,501
</t>
        </r>
        <r>
          <rPr>
            <sz val="10"/>
            <color rgb="FF000000"/>
            <rFont val="Tahoma"/>
            <family val="2"/>
          </rPr>
          <t xml:space="preserve">0,521
</t>
        </r>
        <r>
          <rPr>
            <sz val="10"/>
            <color rgb="FF000000"/>
            <rFont val="Tahoma"/>
            <family val="2"/>
          </rPr>
          <t xml:space="preserve">0,580
</t>
        </r>
        <r>
          <rPr>
            <sz val="10"/>
            <color rgb="FF000000"/>
            <rFont val="Tahoma"/>
            <family val="2"/>
          </rPr>
          <t xml:space="preserve">0,424
</t>
        </r>
        <r>
          <rPr>
            <sz val="10"/>
            <color rgb="FF000000"/>
            <rFont val="Tahoma"/>
            <family val="2"/>
          </rPr>
          <t>0,593</t>
        </r>
      </text>
    </comment>
    <comment ref="AK46" authorId="0" shapeId="0" xr:uid="{6E79C4D9-2872-514C-9B84-1F6139DC5935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0,835
</t>
        </r>
        <r>
          <rPr>
            <sz val="10"/>
            <color rgb="FF000000"/>
            <rFont val="Tahoma"/>
            <family val="2"/>
          </rPr>
          <t xml:space="preserve">0,877
</t>
        </r>
        <r>
          <rPr>
            <sz val="10"/>
            <color rgb="FF000000"/>
            <rFont val="Tahoma"/>
            <family val="2"/>
          </rPr>
          <t xml:space="preserve">0,836
</t>
        </r>
        <r>
          <rPr>
            <sz val="10"/>
            <color rgb="FF000000"/>
            <rFont val="Tahoma"/>
            <family val="2"/>
          </rPr>
          <t xml:space="preserve">0,831
</t>
        </r>
      </text>
    </comment>
    <comment ref="AK47" authorId="0" shapeId="0" xr:uid="{E4C31EE5-46EE-A441-9C7C-FE9EC6E1784A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0,620
</t>
        </r>
        <r>
          <rPr>
            <sz val="10"/>
            <color rgb="FF000000"/>
            <rFont val="Tahoma"/>
            <family val="2"/>
          </rPr>
          <t xml:space="preserve">0,749
</t>
        </r>
        <r>
          <rPr>
            <sz val="10"/>
            <color rgb="FF000000"/>
            <rFont val="Tahoma"/>
            <family val="2"/>
          </rPr>
          <t xml:space="preserve">0,636
</t>
        </r>
        <r>
          <rPr>
            <sz val="10"/>
            <color rgb="FF000000"/>
            <rFont val="Tahoma"/>
            <family val="2"/>
          </rPr>
          <t xml:space="preserve">0,698
</t>
        </r>
      </text>
    </comment>
    <comment ref="AK48" authorId="0" shapeId="0" xr:uid="{B9F3418B-5166-AE4B-ADEC-907FDE2BDE87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0,626
</t>
        </r>
        <r>
          <rPr>
            <sz val="10"/>
            <color rgb="FF000000"/>
            <rFont val="Tahoma"/>
            <family val="2"/>
          </rPr>
          <t xml:space="preserve">0,586
</t>
        </r>
        <r>
          <rPr>
            <sz val="10"/>
            <color rgb="FF000000"/>
            <rFont val="Tahoma"/>
            <family val="2"/>
          </rPr>
          <t xml:space="preserve">0,527
</t>
        </r>
        <r>
          <rPr>
            <sz val="10"/>
            <color rgb="FF000000"/>
            <rFont val="Tahoma"/>
            <family val="2"/>
          </rPr>
          <t xml:space="preserve">0,745
</t>
        </r>
        <r>
          <rPr>
            <sz val="10"/>
            <color rgb="FF000000"/>
            <rFont val="Tahoma"/>
            <family val="2"/>
          </rPr>
          <t>0,707</t>
        </r>
      </text>
    </comment>
    <comment ref="AK51" authorId="0" shapeId="0" xr:uid="{DC25BBAD-905C-2949-A642-027EC673A30C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0,611
</t>
        </r>
        <r>
          <rPr>
            <sz val="10"/>
            <color rgb="FF000000"/>
            <rFont val="Tahoma"/>
            <family val="2"/>
          </rPr>
          <t xml:space="preserve">0,677
</t>
        </r>
        <r>
          <rPr>
            <sz val="10"/>
            <color rgb="FF000000"/>
            <rFont val="Tahoma"/>
            <family val="2"/>
          </rPr>
          <t>0,662</t>
        </r>
      </text>
    </comment>
    <comment ref="AK52" authorId="0" shapeId="0" xr:uid="{A46FD6CB-1EB5-5342-8368-74B56265234E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0,740
</t>
        </r>
        <r>
          <rPr>
            <sz val="10"/>
            <color rgb="FF000000"/>
            <rFont val="Tahoma"/>
            <family val="2"/>
          </rPr>
          <t xml:space="preserve">0,673
</t>
        </r>
        <r>
          <rPr>
            <sz val="10"/>
            <color rgb="FF000000"/>
            <rFont val="Tahoma"/>
            <family val="2"/>
          </rPr>
          <t xml:space="preserve">0,764
</t>
        </r>
        <r>
          <rPr>
            <sz val="10"/>
            <color rgb="FF000000"/>
            <rFont val="Tahoma"/>
            <family val="2"/>
          </rPr>
          <t xml:space="preserve">0,799
</t>
        </r>
        <r>
          <rPr>
            <sz val="10"/>
            <color rgb="FF000000"/>
            <rFont val="Tahoma"/>
            <family val="2"/>
          </rPr>
          <t xml:space="preserve">0,743
</t>
        </r>
        <r>
          <rPr>
            <sz val="10"/>
            <color rgb="FF000000"/>
            <rFont val="Tahoma"/>
            <family val="2"/>
          </rPr>
          <t xml:space="preserve">0,708
</t>
        </r>
        <r>
          <rPr>
            <sz val="10"/>
            <color rgb="FF000000"/>
            <rFont val="Tahoma"/>
            <family val="2"/>
          </rPr>
          <t>0,758</t>
        </r>
      </text>
    </comment>
    <comment ref="AK53" authorId="0" shapeId="0" xr:uid="{268239E0-6FE9-E148-BC5C-A50B59CA7FD3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0,514
</t>
        </r>
        <r>
          <rPr>
            <sz val="10"/>
            <color rgb="FF000000"/>
            <rFont val="Tahoma"/>
            <family val="2"/>
          </rPr>
          <t xml:space="preserve">0,612
</t>
        </r>
        <r>
          <rPr>
            <sz val="10"/>
            <color rgb="FF000000"/>
            <rFont val="Tahoma"/>
            <family val="2"/>
          </rPr>
          <t xml:space="preserve">0,528
</t>
        </r>
        <r>
          <rPr>
            <sz val="10"/>
            <color rgb="FF000000"/>
            <rFont val="Tahoma"/>
            <family val="2"/>
          </rPr>
          <t xml:space="preserve">0,699
</t>
        </r>
        <r>
          <rPr>
            <sz val="10"/>
            <color rgb="FF000000"/>
            <rFont val="Tahoma"/>
            <family val="2"/>
          </rPr>
          <t xml:space="preserve">0,633
</t>
        </r>
        <r>
          <rPr>
            <sz val="10"/>
            <color rgb="FF000000"/>
            <rFont val="Tahoma"/>
            <family val="2"/>
          </rPr>
          <t>0,652</t>
        </r>
      </text>
    </comment>
    <comment ref="AK54" authorId="0" shapeId="0" xr:uid="{5EAA0C02-0A36-9940-923B-3A32168F0AB9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0,765
</t>
        </r>
        <r>
          <rPr>
            <sz val="10"/>
            <color rgb="FF000000"/>
            <rFont val="Tahoma"/>
            <family val="2"/>
          </rPr>
          <t xml:space="preserve">0,788
</t>
        </r>
        <r>
          <rPr>
            <sz val="10"/>
            <color rgb="FF000000"/>
            <rFont val="Tahoma"/>
            <family val="2"/>
          </rPr>
          <t xml:space="preserve">0,719
</t>
        </r>
        <r>
          <rPr>
            <sz val="10"/>
            <color rgb="FF000000"/>
            <rFont val="Tahoma"/>
            <family val="2"/>
          </rPr>
          <t xml:space="preserve">0,651
</t>
        </r>
        <r>
          <rPr>
            <sz val="10"/>
            <color rgb="FF000000"/>
            <rFont val="Tahoma"/>
            <family val="2"/>
          </rPr>
          <t xml:space="preserve">0,737
</t>
        </r>
        <r>
          <rPr>
            <sz val="10"/>
            <color rgb="FF000000"/>
            <rFont val="Tahoma"/>
            <family val="2"/>
          </rPr>
          <t xml:space="preserve">0,663
</t>
        </r>
        <r>
          <rPr>
            <sz val="10"/>
            <color rgb="FF000000"/>
            <rFont val="Tahoma"/>
            <family val="2"/>
          </rPr>
          <t xml:space="preserve">0,614
</t>
        </r>
        <r>
          <rPr>
            <sz val="10"/>
            <color rgb="FF000000"/>
            <rFont val="Tahoma"/>
            <family val="2"/>
          </rPr>
          <t>0,638</t>
        </r>
      </text>
    </comment>
    <comment ref="AK55" authorId="0" shapeId="0" xr:uid="{F4511B63-8B3A-9C42-9BB9-B2C846BAEBCC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0,596
</t>
        </r>
        <r>
          <rPr>
            <sz val="10"/>
            <color rgb="FF000000"/>
            <rFont val="Tahoma"/>
            <family val="2"/>
          </rPr>
          <t xml:space="preserve">,615
</t>
        </r>
        <r>
          <rPr>
            <sz val="10"/>
            <color rgb="FF000000"/>
            <rFont val="Tahoma"/>
            <family val="2"/>
          </rPr>
          <t xml:space="preserve">,701
</t>
        </r>
        <r>
          <rPr>
            <sz val="10"/>
            <color rgb="FF000000"/>
            <rFont val="Tahoma"/>
            <family val="2"/>
          </rPr>
          <t xml:space="preserve">0,687
</t>
        </r>
        <r>
          <rPr>
            <sz val="10"/>
            <color rgb="FF000000"/>
            <rFont val="Tahoma"/>
            <family val="2"/>
          </rPr>
          <t xml:space="preserve">0,702
</t>
        </r>
        <r>
          <rPr>
            <sz val="10"/>
            <color rgb="FF000000"/>
            <rFont val="Tahoma"/>
            <family val="2"/>
          </rPr>
          <t>0,660</t>
        </r>
      </text>
    </comment>
    <comment ref="AK56" authorId="0" shapeId="0" xr:uid="{BA4E7F94-0804-E342-86B9-EE8F99142BF0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0,582
</t>
        </r>
        <r>
          <rPr>
            <sz val="10"/>
            <color rgb="FF000000"/>
            <rFont val="Tahoma"/>
            <family val="2"/>
          </rPr>
          <t xml:space="preserve">0,520
</t>
        </r>
        <r>
          <rPr>
            <sz val="10"/>
            <color rgb="FF000000"/>
            <rFont val="Tahoma"/>
            <family val="2"/>
          </rPr>
          <t xml:space="preserve">0,512
</t>
        </r>
        <r>
          <rPr>
            <sz val="10"/>
            <color rgb="FF000000"/>
            <rFont val="Tahoma"/>
            <family val="2"/>
          </rPr>
          <t xml:space="preserve">0,630
</t>
        </r>
        <r>
          <rPr>
            <sz val="10"/>
            <color rgb="FF000000"/>
            <rFont val="Tahoma"/>
            <family val="2"/>
          </rPr>
          <t>0,523</t>
        </r>
      </text>
    </comment>
    <comment ref="AK57" authorId="0" shapeId="0" xr:uid="{34483258-B822-504F-844E-ED6FAAA13AAE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0,605
</t>
        </r>
        <r>
          <rPr>
            <sz val="10"/>
            <color rgb="FF000000"/>
            <rFont val="Tahoma"/>
            <family val="2"/>
          </rPr>
          <t xml:space="preserve">0,567
</t>
        </r>
        <r>
          <rPr>
            <sz val="10"/>
            <color rgb="FF000000"/>
            <rFont val="Tahoma"/>
            <family val="2"/>
          </rPr>
          <t xml:space="preserve">0,609
</t>
        </r>
        <r>
          <rPr>
            <sz val="10"/>
            <color rgb="FF000000"/>
            <rFont val="Tahoma"/>
            <family val="2"/>
          </rPr>
          <t xml:space="preserve">0,618
</t>
        </r>
        <r>
          <rPr>
            <sz val="10"/>
            <color rgb="FF000000"/>
            <rFont val="Tahoma"/>
            <family val="2"/>
          </rPr>
          <t>0,567</t>
        </r>
      </text>
    </comment>
    <comment ref="AK58" authorId="0" shapeId="0" xr:uid="{48925D17-4ECC-6544-9288-AA679A2210F6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0,564
</t>
        </r>
        <r>
          <rPr>
            <sz val="10"/>
            <color rgb="FF000000"/>
            <rFont val="Tahoma"/>
            <family val="2"/>
          </rPr>
          <t xml:space="preserve">0,495
</t>
        </r>
        <r>
          <rPr>
            <sz val="10"/>
            <color rgb="FF000000"/>
            <rFont val="Tahoma"/>
            <family val="2"/>
          </rPr>
          <t xml:space="preserve">0,607
</t>
        </r>
        <r>
          <rPr>
            <sz val="10"/>
            <color rgb="FF000000"/>
            <rFont val="Tahoma"/>
            <family val="2"/>
          </rPr>
          <t xml:space="preserve">0,586
</t>
        </r>
        <r>
          <rPr>
            <sz val="10"/>
            <color rgb="FF000000"/>
            <rFont val="Tahoma"/>
            <family val="2"/>
          </rPr>
          <t>0,532</t>
        </r>
      </text>
    </comment>
    <comment ref="AK59" authorId="0" shapeId="0" xr:uid="{476E9AAE-B3F1-3640-979E-5286CEA11BA6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0,879
</t>
        </r>
        <r>
          <rPr>
            <sz val="10"/>
            <color rgb="FF000000"/>
            <rFont val="Tahoma"/>
            <family val="2"/>
          </rPr>
          <t xml:space="preserve">0,834
</t>
        </r>
        <r>
          <rPr>
            <sz val="10"/>
            <color rgb="FF000000"/>
            <rFont val="Tahoma"/>
            <family val="2"/>
          </rPr>
          <t xml:space="preserve">0,736
</t>
        </r>
        <r>
          <rPr>
            <sz val="10"/>
            <color rgb="FF000000"/>
            <rFont val="Tahoma"/>
            <family val="2"/>
          </rPr>
          <t xml:space="preserve">0,712
</t>
        </r>
        <r>
          <rPr>
            <sz val="10"/>
            <color rgb="FF000000"/>
            <rFont val="Tahoma"/>
            <family val="2"/>
          </rPr>
          <t xml:space="preserve">0,767
</t>
        </r>
        <r>
          <rPr>
            <sz val="10"/>
            <color rgb="FF000000"/>
            <rFont val="Tahoma"/>
            <family val="2"/>
          </rPr>
          <t>0,769</t>
        </r>
      </text>
    </comment>
    <comment ref="AK60" authorId="0" shapeId="0" xr:uid="{6DC39D16-3EFC-244F-A804-9CB48166F4D1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0,755
</t>
        </r>
        <r>
          <rPr>
            <sz val="10"/>
            <color rgb="FF000000"/>
            <rFont val="Tahoma"/>
            <family val="2"/>
          </rPr>
          <t xml:space="preserve">0,649
</t>
        </r>
        <r>
          <rPr>
            <sz val="10"/>
            <color rgb="FF000000"/>
            <rFont val="Tahoma"/>
            <family val="2"/>
          </rPr>
          <t xml:space="preserve">0,712
</t>
        </r>
        <r>
          <rPr>
            <sz val="10"/>
            <color rgb="FF000000"/>
            <rFont val="Tahoma"/>
            <family val="2"/>
          </rPr>
          <t>0,668</t>
        </r>
      </text>
    </comment>
    <comment ref="AK61" authorId="0" shapeId="0" xr:uid="{14F1A76F-FD7F-324D-816B-4D9A9E0F9D0F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0,499
</t>
        </r>
        <r>
          <rPr>
            <sz val="10"/>
            <color rgb="FF000000"/>
            <rFont val="Tahoma"/>
            <family val="2"/>
          </rPr>
          <t xml:space="preserve">0,555
</t>
        </r>
        <r>
          <rPr>
            <sz val="10"/>
            <color rgb="FF000000"/>
            <rFont val="Tahoma"/>
            <family val="2"/>
          </rPr>
          <t xml:space="preserve">0,620
</t>
        </r>
        <r>
          <rPr>
            <sz val="10"/>
            <color rgb="FF000000"/>
            <rFont val="Tahoma"/>
            <family val="2"/>
          </rPr>
          <t xml:space="preserve">0,589
</t>
        </r>
        <r>
          <rPr>
            <sz val="10"/>
            <color rgb="FF000000"/>
            <rFont val="Tahoma"/>
            <family val="2"/>
          </rPr>
          <t xml:space="preserve">0,626
</t>
        </r>
        <r>
          <rPr>
            <sz val="10"/>
            <color rgb="FF000000"/>
            <rFont val="Tahoma"/>
            <family val="2"/>
          </rPr>
          <t xml:space="preserve">0,796
</t>
        </r>
        <r>
          <rPr>
            <sz val="10"/>
            <color rgb="FF000000"/>
            <rFont val="Tahoma"/>
            <family val="2"/>
          </rPr>
          <t xml:space="preserve">0,624
</t>
        </r>
        <r>
          <rPr>
            <sz val="10"/>
            <color rgb="FF000000"/>
            <rFont val="Tahoma"/>
            <family val="2"/>
          </rPr>
          <t>0,4691</t>
        </r>
      </text>
    </comment>
    <comment ref="AK62" authorId="0" shapeId="0" xr:uid="{9720D8AE-DEFB-EE42-90E4-642DE5BCF27A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0,525
</t>
        </r>
        <r>
          <rPr>
            <sz val="10"/>
            <color rgb="FF000000"/>
            <rFont val="Tahoma"/>
            <family val="2"/>
          </rPr>
          <t xml:space="preserve">0,862
</t>
        </r>
        <r>
          <rPr>
            <sz val="10"/>
            <color rgb="FF000000"/>
            <rFont val="Tahoma"/>
            <family val="2"/>
          </rPr>
          <t xml:space="preserve">0,630
</t>
        </r>
        <r>
          <rPr>
            <sz val="10"/>
            <color rgb="FF000000"/>
            <rFont val="Tahoma"/>
            <family val="2"/>
          </rPr>
          <t>0,626</t>
        </r>
      </text>
    </comment>
    <comment ref="AK63" authorId="0" shapeId="0" xr:uid="{1AEFFFC5-77DC-A24C-A19F-B61E1661D01C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0,623
</t>
        </r>
        <r>
          <rPr>
            <sz val="10"/>
            <color rgb="FF000000"/>
            <rFont val="Tahoma"/>
            <family val="2"/>
          </rPr>
          <t xml:space="preserve">0,626
</t>
        </r>
        <r>
          <rPr>
            <sz val="10"/>
            <color rgb="FF000000"/>
            <rFont val="Tahoma"/>
            <family val="2"/>
          </rPr>
          <t xml:space="preserve">0,581
</t>
        </r>
      </text>
    </comment>
    <comment ref="AK64" authorId="0" shapeId="0" xr:uid="{CEFEDFE1-F280-104E-B6CA-0C0B3BF0CAB5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0,647
</t>
        </r>
        <r>
          <rPr>
            <sz val="10"/>
            <color rgb="FF000000"/>
            <rFont val="Tahoma"/>
            <family val="2"/>
          </rPr>
          <t xml:space="preserve">0,459
</t>
        </r>
        <r>
          <rPr>
            <sz val="10"/>
            <color rgb="FF000000"/>
            <rFont val="Tahoma"/>
            <family val="2"/>
          </rPr>
          <t xml:space="preserve">0,478
</t>
        </r>
        <r>
          <rPr>
            <sz val="10"/>
            <color rgb="FF000000"/>
            <rFont val="Tahoma"/>
            <family val="2"/>
          </rPr>
          <t xml:space="preserve">0,466
</t>
        </r>
        <r>
          <rPr>
            <sz val="10"/>
            <color rgb="FF000000"/>
            <rFont val="Tahoma"/>
            <family val="2"/>
          </rPr>
          <t xml:space="preserve">0,527
</t>
        </r>
        <r>
          <rPr>
            <sz val="10"/>
            <color rgb="FF000000"/>
            <rFont val="Tahoma"/>
            <family val="2"/>
          </rPr>
          <t>0,425</t>
        </r>
      </text>
    </comment>
    <comment ref="AK66" authorId="0" shapeId="0" xr:uid="{DD9A4EB0-2652-7741-A878-48314EF79C13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0,630
</t>
        </r>
        <r>
          <rPr>
            <sz val="10"/>
            <color rgb="FF000000"/>
            <rFont val="Tahoma"/>
            <family val="2"/>
          </rPr>
          <t xml:space="preserve">0,548
</t>
        </r>
        <r>
          <rPr>
            <sz val="10"/>
            <color rgb="FF000000"/>
            <rFont val="Tahoma"/>
            <family val="2"/>
          </rPr>
          <t xml:space="preserve">0,603
</t>
        </r>
        <r>
          <rPr>
            <sz val="10"/>
            <color rgb="FF000000"/>
            <rFont val="Tahoma"/>
            <family val="2"/>
          </rPr>
          <t xml:space="preserve">0,800
</t>
        </r>
        <r>
          <rPr>
            <sz val="10"/>
            <color rgb="FF000000"/>
            <rFont val="Tahoma"/>
            <family val="2"/>
          </rPr>
          <t xml:space="preserve">0,738
</t>
        </r>
        <r>
          <rPr>
            <sz val="10"/>
            <color rgb="FF000000"/>
            <rFont val="Tahoma"/>
            <family val="2"/>
          </rPr>
          <t xml:space="preserve">0,604
</t>
        </r>
        <r>
          <rPr>
            <sz val="10"/>
            <color rgb="FF000000"/>
            <rFont val="Tahoma"/>
            <family val="2"/>
          </rPr>
          <t>0,768</t>
        </r>
      </text>
    </comment>
    <comment ref="AK67" authorId="0" shapeId="0" xr:uid="{2FC6F6D9-5254-EC40-9FE2-A63D48DD20CA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0,631
</t>
        </r>
        <r>
          <rPr>
            <sz val="10"/>
            <color rgb="FF000000"/>
            <rFont val="Tahoma"/>
            <family val="2"/>
          </rPr>
          <t xml:space="preserve">0,681
</t>
        </r>
        <r>
          <rPr>
            <sz val="10"/>
            <color rgb="FF000000"/>
            <rFont val="Tahoma"/>
            <family val="2"/>
          </rPr>
          <t xml:space="preserve">0,614
</t>
        </r>
        <r>
          <rPr>
            <sz val="10"/>
            <color rgb="FF000000"/>
            <rFont val="Tahoma"/>
            <family val="2"/>
          </rPr>
          <t xml:space="preserve">0,645
</t>
        </r>
        <r>
          <rPr>
            <sz val="10"/>
            <color rgb="FF000000"/>
            <rFont val="Tahoma"/>
            <family val="2"/>
          </rPr>
          <t>0,685</t>
        </r>
      </text>
    </comment>
    <comment ref="AK68" authorId="0" shapeId="0" xr:uid="{23F9598C-66A6-E641-9E24-603588567E25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0,630
</t>
        </r>
        <r>
          <rPr>
            <sz val="10"/>
            <color rgb="FF000000"/>
            <rFont val="Tahoma"/>
            <family val="2"/>
          </rPr>
          <t xml:space="preserve">0,608
</t>
        </r>
        <r>
          <rPr>
            <sz val="10"/>
            <color rgb="FF000000"/>
            <rFont val="Tahoma"/>
            <family val="2"/>
          </rPr>
          <t xml:space="preserve">0,659
</t>
        </r>
      </text>
    </comment>
    <comment ref="AK69" authorId="0" shapeId="0" xr:uid="{3D7CC562-5940-5147-90C0-723F556ADD01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0,702
</t>
        </r>
        <r>
          <rPr>
            <sz val="10"/>
            <color rgb="FF000000"/>
            <rFont val="Tahoma"/>
            <family val="2"/>
          </rPr>
          <t xml:space="preserve">0,673
</t>
        </r>
        <r>
          <rPr>
            <sz val="10"/>
            <color rgb="FF000000"/>
            <rFont val="Tahoma"/>
            <family val="2"/>
          </rPr>
          <t xml:space="preserve">0,787
</t>
        </r>
        <r>
          <rPr>
            <sz val="10"/>
            <color rgb="FF000000"/>
            <rFont val="Tahoma"/>
            <family val="2"/>
          </rPr>
          <t xml:space="preserve">0,641
</t>
        </r>
        <r>
          <rPr>
            <sz val="10"/>
            <color rgb="FF000000"/>
            <rFont val="Tahoma"/>
            <family val="2"/>
          </rPr>
          <t xml:space="preserve">0,660
</t>
        </r>
      </text>
    </comment>
    <comment ref="AK70" authorId="0" shapeId="0" xr:uid="{0BBF1BE5-95DC-5345-AFB4-F7D97680E82C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0,499
</t>
        </r>
        <r>
          <rPr>
            <sz val="10"/>
            <color rgb="FF000000"/>
            <rFont val="Tahoma"/>
            <family val="2"/>
          </rPr>
          <t xml:space="preserve">0,571
</t>
        </r>
        <r>
          <rPr>
            <sz val="10"/>
            <color rgb="FF000000"/>
            <rFont val="Tahoma"/>
            <family val="2"/>
          </rPr>
          <t xml:space="preserve">0,495
</t>
        </r>
        <r>
          <rPr>
            <sz val="10"/>
            <color rgb="FF000000"/>
            <rFont val="Tahoma"/>
            <family val="2"/>
          </rPr>
          <t xml:space="preserve">0,559
</t>
        </r>
      </text>
    </comment>
    <comment ref="AK71" authorId="0" shapeId="0" xr:uid="{6E00B541-B1AB-254F-81F5-F5226E45A5D2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0,556
</t>
        </r>
        <r>
          <rPr>
            <sz val="10"/>
            <color rgb="FF000000"/>
            <rFont val="Tahoma"/>
            <family val="2"/>
          </rPr>
          <t xml:space="preserve">,679
</t>
        </r>
        <r>
          <rPr>
            <sz val="10"/>
            <color rgb="FF000000"/>
            <rFont val="Tahoma"/>
            <family val="2"/>
          </rPr>
          <t xml:space="preserve">0,726
</t>
        </r>
        <r>
          <rPr>
            <sz val="10"/>
            <color rgb="FF000000"/>
            <rFont val="Tahoma"/>
            <family val="2"/>
          </rPr>
          <t xml:space="preserve">0,597
</t>
        </r>
        <r>
          <rPr>
            <sz val="10"/>
            <color rgb="FF000000"/>
            <rFont val="Tahoma"/>
            <family val="2"/>
          </rPr>
          <t xml:space="preserve">0,599
</t>
        </r>
        <r>
          <rPr>
            <sz val="10"/>
            <color rgb="FF000000"/>
            <rFont val="Tahoma"/>
            <family val="2"/>
          </rPr>
          <t>0,694</t>
        </r>
      </text>
    </comment>
    <comment ref="AK72" authorId="0" shapeId="0" xr:uid="{C05F4F99-133A-BA44-8285-D0A999BA718C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0,781
</t>
        </r>
        <r>
          <rPr>
            <sz val="10"/>
            <color rgb="FF000000"/>
            <rFont val="Tahoma"/>
            <family val="2"/>
          </rPr>
          <t xml:space="preserve">0,787
</t>
        </r>
        <r>
          <rPr>
            <sz val="10"/>
            <color rgb="FF000000"/>
            <rFont val="Tahoma"/>
            <family val="2"/>
          </rPr>
          <t xml:space="preserve">0,764
</t>
        </r>
        <r>
          <rPr>
            <sz val="10"/>
            <color rgb="FF000000"/>
            <rFont val="Tahoma"/>
            <family val="2"/>
          </rPr>
          <t xml:space="preserve">0,757
</t>
        </r>
        <r>
          <rPr>
            <sz val="10"/>
            <color rgb="FF000000"/>
            <rFont val="Tahoma"/>
            <family val="2"/>
          </rPr>
          <t xml:space="preserve">0,682
</t>
        </r>
        <r>
          <rPr>
            <sz val="10"/>
            <color rgb="FF000000"/>
            <rFont val="Tahoma"/>
            <family val="2"/>
          </rPr>
          <t>0,737</t>
        </r>
      </text>
    </comment>
    <comment ref="AK74" authorId="0" shapeId="0" xr:uid="{65F1AD2B-CD8E-F945-B81A-C694CCA43758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0,732
</t>
        </r>
        <r>
          <rPr>
            <sz val="10"/>
            <color rgb="FF000000"/>
            <rFont val="Tahoma"/>
            <family val="2"/>
          </rPr>
          <t xml:space="preserve">0,739
</t>
        </r>
        <r>
          <rPr>
            <sz val="10"/>
            <color rgb="FF000000"/>
            <rFont val="Tahoma"/>
            <family val="2"/>
          </rPr>
          <t xml:space="preserve">0,712
</t>
        </r>
        <r>
          <rPr>
            <sz val="10"/>
            <color rgb="FF000000"/>
            <rFont val="Tahoma"/>
            <family val="2"/>
          </rPr>
          <t xml:space="preserve">0,781
</t>
        </r>
        <r>
          <rPr>
            <sz val="10"/>
            <color rgb="FF000000"/>
            <rFont val="Tahoma"/>
            <family val="2"/>
          </rPr>
          <t xml:space="preserve">0,653
</t>
        </r>
        <r>
          <rPr>
            <sz val="10"/>
            <color rgb="FF000000"/>
            <rFont val="Tahoma"/>
            <family val="2"/>
          </rPr>
          <t>0,781</t>
        </r>
      </text>
    </comment>
    <comment ref="AK75" authorId="0" shapeId="0" xr:uid="{A573C250-F5A3-A84F-A8B3-88FFACBC1A25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0,824
</t>
        </r>
        <r>
          <rPr>
            <sz val="10"/>
            <color rgb="FF000000"/>
            <rFont val="Tahoma"/>
            <family val="2"/>
          </rPr>
          <t xml:space="preserve">0,609
</t>
        </r>
        <r>
          <rPr>
            <sz val="10"/>
            <color rgb="FF000000"/>
            <rFont val="Tahoma"/>
            <family val="2"/>
          </rPr>
          <t xml:space="preserve">0,593
</t>
        </r>
        <r>
          <rPr>
            <sz val="10"/>
            <color rgb="FF000000"/>
            <rFont val="Tahoma"/>
            <family val="2"/>
          </rPr>
          <t xml:space="preserve">0,714
</t>
        </r>
        <r>
          <rPr>
            <sz val="10"/>
            <color rgb="FF000000"/>
            <rFont val="Tahoma"/>
            <family val="2"/>
          </rPr>
          <t xml:space="preserve">0,699
</t>
        </r>
        <r>
          <rPr>
            <sz val="10"/>
            <color rgb="FF000000"/>
            <rFont val="Tahoma"/>
            <family val="2"/>
          </rPr>
          <t xml:space="preserve">,703
</t>
        </r>
        <r>
          <rPr>
            <sz val="10"/>
            <color rgb="FF000000"/>
            <rFont val="Tahoma"/>
            <family val="2"/>
          </rPr>
          <t xml:space="preserve">0,723
</t>
        </r>
      </text>
    </comment>
    <comment ref="AK76" authorId="0" shapeId="0" xr:uid="{159F9EA6-B73B-8441-958B-9520CE5B3532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0,852
</t>
        </r>
        <r>
          <rPr>
            <sz val="10"/>
            <color rgb="FF000000"/>
            <rFont val="Tahoma"/>
            <family val="2"/>
          </rPr>
          <t xml:space="preserve">,714
</t>
        </r>
        <r>
          <rPr>
            <sz val="10"/>
            <color rgb="FF000000"/>
            <rFont val="Tahoma"/>
            <family val="2"/>
          </rPr>
          <t xml:space="preserve">0,64
</t>
        </r>
      </text>
    </comment>
    <comment ref="AK77" authorId="0" shapeId="0" xr:uid="{A78803E7-8027-DE48-8EF7-B85D7EF61FDE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0,681
</t>
        </r>
        <r>
          <rPr>
            <sz val="10"/>
            <color rgb="FF000000"/>
            <rFont val="Tahoma"/>
            <family val="2"/>
          </rPr>
          <t xml:space="preserve">0,748
</t>
        </r>
        <r>
          <rPr>
            <sz val="10"/>
            <color rgb="FF000000"/>
            <rFont val="Tahoma"/>
            <family val="2"/>
          </rPr>
          <t xml:space="preserve">0,653
</t>
        </r>
        <r>
          <rPr>
            <sz val="10"/>
            <color rgb="FF000000"/>
            <rFont val="Tahoma"/>
            <family val="2"/>
          </rPr>
          <t xml:space="preserve">0,702
</t>
        </r>
        <r>
          <rPr>
            <sz val="10"/>
            <color rgb="FF000000"/>
            <rFont val="Tahoma"/>
            <family val="2"/>
          </rPr>
          <t xml:space="preserve">0,669
</t>
        </r>
        <r>
          <rPr>
            <sz val="10"/>
            <color rgb="FF000000"/>
            <rFont val="Tahoma"/>
            <family val="2"/>
          </rPr>
          <t xml:space="preserve">0,728
</t>
        </r>
        <r>
          <rPr>
            <sz val="10"/>
            <color rgb="FF000000"/>
            <rFont val="Tahoma"/>
            <family val="2"/>
          </rPr>
          <t>0,627</t>
        </r>
      </text>
    </comment>
    <comment ref="AK78" authorId="0" shapeId="0" xr:uid="{B13E7F92-DA8F-A343-B94E-D36CA0FF8FF3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0,709
</t>
        </r>
        <r>
          <rPr>
            <sz val="10"/>
            <color rgb="FF000000"/>
            <rFont val="Tahoma"/>
            <family val="2"/>
          </rPr>
          <t xml:space="preserve">0,668
</t>
        </r>
        <r>
          <rPr>
            <sz val="10"/>
            <color rgb="FF000000"/>
            <rFont val="Tahoma"/>
            <family val="2"/>
          </rPr>
          <t xml:space="preserve">0,706
</t>
        </r>
      </text>
    </comment>
    <comment ref="AK80" authorId="0" shapeId="0" xr:uid="{F5FE9EE3-0D85-A848-98D8-AD4E971D201B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0,649
</t>
        </r>
        <r>
          <rPr>
            <sz val="10"/>
            <color rgb="FF000000"/>
            <rFont val="Tahoma"/>
            <family val="2"/>
          </rPr>
          <t xml:space="preserve">0,561
</t>
        </r>
        <r>
          <rPr>
            <sz val="10"/>
            <color rgb="FF000000"/>
            <rFont val="Tahoma"/>
            <family val="2"/>
          </rPr>
          <t xml:space="preserve">0,610
</t>
        </r>
        <r>
          <rPr>
            <sz val="10"/>
            <color rgb="FF000000"/>
            <rFont val="Tahoma"/>
            <family val="2"/>
          </rPr>
          <t>0,637</t>
        </r>
      </text>
    </comment>
    <comment ref="AK81" authorId="0" shapeId="0" xr:uid="{11FB5F60-F0A3-F849-801E-DB72CA75E590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0,642
</t>
        </r>
        <r>
          <rPr>
            <sz val="10"/>
            <color rgb="FF000000"/>
            <rFont val="Tahoma"/>
            <family val="2"/>
          </rPr>
          <t xml:space="preserve">0,753
</t>
        </r>
        <r>
          <rPr>
            <sz val="10"/>
            <color rgb="FF000000"/>
            <rFont val="Tahoma"/>
            <family val="2"/>
          </rPr>
          <t xml:space="preserve">,794
</t>
        </r>
        <r>
          <rPr>
            <sz val="10"/>
            <color rgb="FF000000"/>
            <rFont val="Tahoma"/>
            <family val="2"/>
          </rPr>
          <t xml:space="preserve">,690
</t>
        </r>
        <r>
          <rPr>
            <sz val="10"/>
            <color rgb="FF000000"/>
            <rFont val="Tahoma"/>
            <family val="2"/>
          </rPr>
          <t xml:space="preserve">0,770
</t>
        </r>
      </text>
    </comment>
    <comment ref="AK82" authorId="0" shapeId="0" xr:uid="{EDF6DA2A-B459-6340-BD60-B6C2156699A1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0,799
</t>
        </r>
        <r>
          <rPr>
            <sz val="10"/>
            <color rgb="FF000000"/>
            <rFont val="Tahoma"/>
            <family val="2"/>
          </rPr>
          <t xml:space="preserve">0,848
</t>
        </r>
        <r>
          <rPr>
            <sz val="10"/>
            <color rgb="FF000000"/>
            <rFont val="Tahoma"/>
            <family val="2"/>
          </rPr>
          <t xml:space="preserve">0,711
</t>
        </r>
      </text>
    </comment>
    <comment ref="AK83" authorId="0" shapeId="0" xr:uid="{71773E5D-BDE0-A446-B7D2-8974D679BB87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0,574
</t>
        </r>
        <r>
          <rPr>
            <sz val="10"/>
            <color rgb="FF000000"/>
            <rFont val="Tahoma"/>
            <family val="2"/>
          </rPr>
          <t xml:space="preserve">0,572
</t>
        </r>
        <r>
          <rPr>
            <sz val="10"/>
            <color rgb="FF000000"/>
            <rFont val="Tahoma"/>
            <family val="2"/>
          </rPr>
          <t xml:space="preserve">0,562
</t>
        </r>
        <r>
          <rPr>
            <sz val="10"/>
            <color rgb="FF000000"/>
            <rFont val="Tahoma"/>
            <family val="2"/>
          </rPr>
          <t xml:space="preserve">0,492
</t>
        </r>
        <r>
          <rPr>
            <sz val="10"/>
            <color rgb="FF000000"/>
            <rFont val="Tahoma"/>
            <family val="2"/>
          </rPr>
          <t xml:space="preserve">0,581
</t>
        </r>
        <r>
          <rPr>
            <sz val="10"/>
            <color rgb="FF000000"/>
            <rFont val="Tahoma"/>
            <family val="2"/>
          </rPr>
          <t xml:space="preserve">0,588
</t>
        </r>
      </text>
    </comment>
    <comment ref="AK87" authorId="0" shapeId="0" xr:uid="{D41CC05D-1FB0-DB4E-A17C-EC6F6CA7FDDE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0,629
</t>
        </r>
        <r>
          <rPr>
            <sz val="10"/>
            <color rgb="FF000000"/>
            <rFont val="Tahoma"/>
            <family val="2"/>
          </rPr>
          <t xml:space="preserve">0,870
</t>
        </r>
        <r>
          <rPr>
            <sz val="10"/>
            <color rgb="FF000000"/>
            <rFont val="Tahoma"/>
            <family val="2"/>
          </rPr>
          <t xml:space="preserve">0,719
</t>
        </r>
        <r>
          <rPr>
            <sz val="10"/>
            <color rgb="FF000000"/>
            <rFont val="Tahoma"/>
            <family val="2"/>
          </rPr>
          <t xml:space="preserve">0,606
</t>
        </r>
        <r>
          <rPr>
            <sz val="10"/>
            <color rgb="FF000000"/>
            <rFont val="Tahoma"/>
            <family val="2"/>
          </rPr>
          <t xml:space="preserve">0,733
</t>
        </r>
        <r>
          <rPr>
            <sz val="10"/>
            <color rgb="FF000000"/>
            <rFont val="Tahoma"/>
            <family val="2"/>
          </rPr>
          <t>0,630</t>
        </r>
      </text>
    </comment>
    <comment ref="AK88" authorId="0" shapeId="0" xr:uid="{74F52DED-4F89-AE4B-9960-E459B029D11F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0,601
</t>
        </r>
        <r>
          <rPr>
            <sz val="10"/>
            <color rgb="FF000000"/>
            <rFont val="Tahoma"/>
            <family val="2"/>
          </rPr>
          <t xml:space="preserve">0,561
</t>
        </r>
        <r>
          <rPr>
            <sz val="10"/>
            <color rgb="FF000000"/>
            <rFont val="Tahoma"/>
            <family val="2"/>
          </rPr>
          <t xml:space="preserve">0,656
</t>
        </r>
      </text>
    </comment>
    <comment ref="AK89" authorId="0" shapeId="0" xr:uid="{F8D4E66D-6384-4644-B253-B1AAC8EE268C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0,484
</t>
        </r>
        <r>
          <rPr>
            <sz val="10"/>
            <color rgb="FF000000"/>
            <rFont val="Tahoma"/>
            <family val="2"/>
          </rPr>
          <t xml:space="preserve">0,441
</t>
        </r>
        <r>
          <rPr>
            <sz val="10"/>
            <color rgb="FF000000"/>
            <rFont val="Tahoma"/>
            <family val="2"/>
          </rPr>
          <t xml:space="preserve">0,430
</t>
        </r>
        <r>
          <rPr>
            <sz val="10"/>
            <color rgb="FF000000"/>
            <rFont val="Tahoma"/>
            <family val="2"/>
          </rPr>
          <t xml:space="preserve">0,486
</t>
        </r>
        <r>
          <rPr>
            <sz val="10"/>
            <color rgb="FF000000"/>
            <rFont val="Tahoma"/>
            <family val="2"/>
          </rPr>
          <t>0,470</t>
        </r>
      </text>
    </comment>
    <comment ref="AK91" authorId="0" shapeId="0" xr:uid="{D76ABD6F-3642-F346-96FA-063D37B917AB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0,666
</t>
        </r>
        <r>
          <rPr>
            <sz val="10"/>
            <color rgb="FF000000"/>
            <rFont val="Tahoma"/>
            <family val="2"/>
          </rPr>
          <t xml:space="preserve">0,817
</t>
        </r>
        <r>
          <rPr>
            <sz val="10"/>
            <color rgb="FF000000"/>
            <rFont val="Tahoma"/>
            <family val="2"/>
          </rPr>
          <t xml:space="preserve">0,841
</t>
        </r>
        <r>
          <rPr>
            <sz val="10"/>
            <color rgb="FF000000"/>
            <rFont val="Tahoma"/>
            <family val="2"/>
          </rPr>
          <t>0,80</t>
        </r>
      </text>
    </comment>
    <comment ref="AK92" authorId="0" shapeId="0" xr:uid="{1DE1AF6E-1FE8-D843-B848-D8B04642B562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0,776
</t>
        </r>
        <r>
          <rPr>
            <sz val="10"/>
            <color rgb="FF000000"/>
            <rFont val="Tahoma"/>
            <family val="2"/>
          </rPr>
          <t xml:space="preserve">0,746
</t>
        </r>
        <r>
          <rPr>
            <sz val="10"/>
            <color rgb="FF000000"/>
            <rFont val="Tahoma"/>
            <family val="2"/>
          </rPr>
          <t xml:space="preserve">0,808
</t>
        </r>
        <r>
          <rPr>
            <sz val="10"/>
            <color rgb="FF000000"/>
            <rFont val="Tahoma"/>
            <family val="2"/>
          </rPr>
          <t xml:space="preserve">0,787
</t>
        </r>
        <r>
          <rPr>
            <sz val="10"/>
            <color rgb="FF000000"/>
            <rFont val="Tahoma"/>
            <family val="2"/>
          </rPr>
          <t>0,735</t>
        </r>
      </text>
    </comment>
    <comment ref="AK93" authorId="0" shapeId="0" xr:uid="{63769CC7-9895-0241-9A86-44CAD5BDF51E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0,694
</t>
        </r>
        <r>
          <rPr>
            <sz val="10"/>
            <color rgb="FF000000"/>
            <rFont val="Tahoma"/>
            <family val="2"/>
          </rPr>
          <t xml:space="preserve">0,750
</t>
        </r>
        <r>
          <rPr>
            <sz val="10"/>
            <color rgb="FF000000"/>
            <rFont val="Tahoma"/>
            <family val="2"/>
          </rPr>
          <t xml:space="preserve">0,685
</t>
        </r>
        <r>
          <rPr>
            <sz val="10"/>
            <color rgb="FF000000"/>
            <rFont val="Tahoma"/>
            <family val="2"/>
          </rPr>
          <t xml:space="preserve">0,652
</t>
        </r>
        <r>
          <rPr>
            <sz val="10"/>
            <color rgb="FF000000"/>
            <rFont val="Tahoma"/>
            <family val="2"/>
          </rPr>
          <t>0,607</t>
        </r>
      </text>
    </comment>
    <comment ref="AK95" authorId="0" shapeId="0" xr:uid="{9F7951E0-9036-0E45-BC4B-BD95AC8CA58F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0,558
</t>
        </r>
        <r>
          <rPr>
            <sz val="10"/>
            <color rgb="FF000000"/>
            <rFont val="Tahoma"/>
            <family val="2"/>
          </rPr>
          <t xml:space="preserve">0,586
</t>
        </r>
        <r>
          <rPr>
            <sz val="10"/>
            <color rgb="FF000000"/>
            <rFont val="Tahoma"/>
            <family val="2"/>
          </rPr>
          <t xml:space="preserve">0,594
</t>
        </r>
        <r>
          <rPr>
            <sz val="10"/>
            <color rgb="FF000000"/>
            <rFont val="Tahoma"/>
            <family val="2"/>
          </rPr>
          <t xml:space="preserve">0,616
</t>
        </r>
        <r>
          <rPr>
            <sz val="10"/>
            <color rgb="FF000000"/>
            <rFont val="Tahoma"/>
            <family val="2"/>
          </rPr>
          <t xml:space="preserve">0,655
</t>
        </r>
      </text>
    </comment>
    <comment ref="AK97" authorId="0" shapeId="0" xr:uid="{F3797D10-6439-9D45-B9F5-675E9F1DCC93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0,690
</t>
        </r>
        <r>
          <rPr>
            <sz val="10"/>
            <color rgb="FF000000"/>
            <rFont val="Tahoma"/>
            <family val="2"/>
          </rPr>
          <t xml:space="preserve">0,742
</t>
        </r>
        <r>
          <rPr>
            <sz val="10"/>
            <color rgb="FF000000"/>
            <rFont val="Tahoma"/>
            <family val="2"/>
          </rPr>
          <t>0,704</t>
        </r>
      </text>
    </comment>
    <comment ref="AK98" authorId="0" shapeId="0" xr:uid="{40AEAE47-D5C9-FD4B-92B6-77041CBE4228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0,533
</t>
        </r>
        <r>
          <rPr>
            <sz val="10"/>
            <color rgb="FF000000"/>
            <rFont val="Tahoma"/>
            <family val="2"/>
          </rPr>
          <t xml:space="preserve">0,618
</t>
        </r>
        <r>
          <rPr>
            <sz val="10"/>
            <color rgb="FF000000"/>
            <rFont val="Tahoma"/>
            <family val="2"/>
          </rPr>
          <t xml:space="preserve">0,559
</t>
        </r>
        <r>
          <rPr>
            <sz val="10"/>
            <color rgb="FF000000"/>
            <rFont val="Tahoma"/>
            <family val="2"/>
          </rPr>
          <t xml:space="preserve">0,618
</t>
        </r>
        <r>
          <rPr>
            <sz val="10"/>
            <color rgb="FF000000"/>
            <rFont val="Tahoma"/>
            <family val="2"/>
          </rPr>
          <t>0,516</t>
        </r>
      </text>
    </comment>
    <comment ref="AK99" authorId="0" shapeId="0" xr:uid="{B7B256DB-2CD7-744C-A22A-E371892D8138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0,596
</t>
        </r>
        <r>
          <rPr>
            <sz val="10"/>
            <color rgb="FF000000"/>
            <rFont val="Tahoma"/>
            <family val="2"/>
          </rPr>
          <t xml:space="preserve">0,613
</t>
        </r>
        <r>
          <rPr>
            <sz val="10"/>
            <color rgb="FF000000"/>
            <rFont val="Tahoma"/>
            <family val="2"/>
          </rPr>
          <t xml:space="preserve">0,662
</t>
        </r>
        <r>
          <rPr>
            <sz val="10"/>
            <color rgb="FF000000"/>
            <rFont val="Tahoma"/>
            <family val="2"/>
          </rPr>
          <t>0,657</t>
        </r>
      </text>
    </comment>
    <comment ref="E100" authorId="0" shapeId="0" xr:uid="{B0765C18-9761-1940-9654-1F69042F0C41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Estimation
</t>
        </r>
      </text>
    </comment>
    <comment ref="G100" authorId="0" shapeId="0" xr:uid="{D0C61530-0EB0-024B-B335-2B40D3D9F34D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Based on the right side </t>
        </r>
      </text>
    </comment>
    <comment ref="T100" authorId="0" shapeId="0" xr:uid="{38C1920B-1EFF-C34B-ADB9-9F2AFD2CAAAA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Based on the right orbit
</t>
        </r>
      </text>
    </comment>
    <comment ref="U100" authorId="0" shapeId="0" xr:uid="{1749D108-1649-7A4F-81EA-B28941A4D6C6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Based on the right orbit
</t>
        </r>
      </text>
    </comment>
    <comment ref="V100" authorId="0" shapeId="0" xr:uid="{BC825E6A-0A64-FB40-9A39-FA703BEFB7B6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Based on both sides
</t>
        </r>
      </text>
    </comment>
    <comment ref="X100" authorId="0" shapeId="0" xr:uid="{9C2F2EFE-F081-8F40-A626-06850029C67B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Based on the right utf</t>
        </r>
      </text>
    </comment>
    <comment ref="Y100" authorId="0" shapeId="0" xr:uid="{DC5E3CB7-0446-6F4C-8B88-ADF587C30E20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Based on the right UTF
</t>
        </r>
      </text>
    </comment>
    <comment ref="Z100" authorId="0" shapeId="0" xr:uid="{82109836-2581-C94B-BC7C-2AD8725B519B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Based on the right side
</t>
        </r>
      </text>
    </comment>
    <comment ref="AK100" authorId="0" shapeId="0" xr:uid="{92B018B6-4E5D-9245-B4B2-C13571DF7B62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1,060
</t>
        </r>
        <r>
          <rPr>
            <sz val="10"/>
            <color rgb="FF000000"/>
            <rFont val="Tahoma"/>
            <family val="2"/>
          </rPr>
          <t xml:space="preserve">1,202
</t>
        </r>
        <r>
          <rPr>
            <sz val="10"/>
            <color rgb="FF000000"/>
            <rFont val="Tahoma"/>
            <family val="2"/>
          </rPr>
          <t xml:space="preserve">1,071
</t>
        </r>
        <r>
          <rPr>
            <sz val="10"/>
            <color rgb="FF000000"/>
            <rFont val="Tahoma"/>
            <family val="2"/>
          </rPr>
          <t xml:space="preserve">1,535
</t>
        </r>
        <r>
          <rPr>
            <sz val="10"/>
            <color rgb="FF000000"/>
            <rFont val="Tahoma"/>
            <family val="2"/>
          </rPr>
          <t>1,168</t>
        </r>
      </text>
    </comment>
    <comment ref="BX100" authorId="0" shapeId="0" xr:uid="{6677E69C-7D54-E24E-B803-537CEFE7E142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some maxillary teeth are bigger and fang-like but these are not real fangs as in Nothosaurus
</t>
        </r>
      </text>
    </comment>
    <comment ref="F101" authorId="0" shapeId="0" xr:uid="{61849956-8F87-DB49-BBC1-E7DD9529299B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Based on the left side 
</t>
        </r>
      </text>
    </comment>
    <comment ref="G101" authorId="0" shapeId="0" xr:uid="{C74697BA-69A0-3540-9EEB-1EC44CBE6332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Estimation</t>
        </r>
      </text>
    </comment>
    <comment ref="H101" authorId="0" shapeId="0" xr:uid="{BAC19FB5-8A26-A841-96D9-EF9C0F3B8F5C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Based on the right orbit
</t>
        </r>
      </text>
    </comment>
    <comment ref="I101" authorId="0" shapeId="0" xr:uid="{D1D0EA7A-6CE5-FD4B-B99B-DF225FB05268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Based on the left side </t>
        </r>
      </text>
    </comment>
    <comment ref="L101" authorId="0" shapeId="0" xr:uid="{6BDA67ED-24ED-FF46-8A69-61A7E07CF594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Based on the left side</t>
        </r>
      </text>
    </comment>
    <comment ref="Q101" authorId="0" shapeId="0" xr:uid="{57D7A5EE-4A06-0E4A-ABC7-0A1CDF76BB46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Based on the left side</t>
        </r>
      </text>
    </comment>
    <comment ref="R101" authorId="0" shapeId="0" xr:uid="{8797E26B-57B4-CA4A-B08F-ECA65396F4D0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Based on the right naris</t>
        </r>
      </text>
    </comment>
    <comment ref="X101" authorId="0" shapeId="0" xr:uid="{897AD5E5-685B-D64D-858E-F5516F157171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based on the rigth UTF</t>
        </r>
      </text>
    </comment>
    <comment ref="Y101" authorId="0" shapeId="0" xr:uid="{46AB80E6-18A3-C846-9793-8AF98434A25D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Based on the right UTF
</t>
        </r>
      </text>
    </comment>
    <comment ref="Z101" authorId="0" shapeId="0" xr:uid="{6655E8B0-A9B3-AB48-A986-D8C53C7859CA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Based on the right side </t>
        </r>
      </text>
    </comment>
    <comment ref="AH101" authorId="0" shapeId="0" xr:uid="{5A4C4CE2-D006-C749-8FCE-1B85E41B6261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1,10 / 0,37
</t>
        </r>
        <r>
          <rPr>
            <sz val="10"/>
            <color rgb="FF000000"/>
            <rFont val="Tahoma"/>
            <family val="2"/>
          </rPr>
          <t xml:space="preserve">1,079/ 0,32
</t>
        </r>
        <r>
          <rPr>
            <sz val="10"/>
            <color rgb="FF000000"/>
            <rFont val="Tahoma"/>
            <family val="2"/>
          </rPr>
          <t>1,096/ 0,317</t>
        </r>
      </text>
    </comment>
    <comment ref="AJ101" authorId="0" shapeId="0" xr:uid="{FA8B731A-5E8A-6A44-A967-89910D23D55A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1,096/ 0,317
</t>
        </r>
        <r>
          <rPr>
            <sz val="10"/>
            <color rgb="FF000000"/>
            <rFont val="Tahoma"/>
            <family val="2"/>
          </rPr>
          <t xml:space="preserve">1,079/ 0,32
</t>
        </r>
        <r>
          <rPr>
            <sz val="10"/>
            <color rgb="FF000000"/>
            <rFont val="Tahoma"/>
            <family val="2"/>
          </rPr>
          <t xml:space="preserve">0,82/ 0,33
</t>
        </r>
        <r>
          <rPr>
            <sz val="10"/>
            <color rgb="FF000000"/>
            <rFont val="Tahoma"/>
            <family val="2"/>
          </rPr>
          <t xml:space="preserve">1,10 / 0,37
</t>
        </r>
      </text>
    </comment>
    <comment ref="AK101" authorId="0" shapeId="0" xr:uid="{2EC9863A-486D-2947-82A5-09E14FF182D3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0,812
</t>
        </r>
        <r>
          <rPr>
            <sz val="10"/>
            <color rgb="FF000000"/>
            <rFont val="Tahoma"/>
            <family val="2"/>
          </rPr>
          <t xml:space="preserve">0,820
</t>
        </r>
        <r>
          <rPr>
            <sz val="10"/>
            <color rgb="FF000000"/>
            <rFont val="Tahoma"/>
            <family val="2"/>
          </rPr>
          <t xml:space="preserve">0,927
</t>
        </r>
        <r>
          <rPr>
            <sz val="10"/>
            <color rgb="FF000000"/>
            <rFont val="Tahoma"/>
            <family val="2"/>
          </rPr>
          <t xml:space="preserve">0,749
</t>
        </r>
      </text>
    </comment>
    <comment ref="AL101" authorId="0" shapeId="0" xr:uid="{7284F397-B815-0A42-A933-4363AB122F83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1,096/ 0,43 
</t>
        </r>
        <r>
          <rPr>
            <sz val="10"/>
            <color rgb="FF000000"/>
            <rFont val="Tahoma"/>
            <family val="2"/>
          </rPr>
          <t xml:space="preserve">1,079/ 0,52 
</t>
        </r>
        <r>
          <rPr>
            <sz val="10"/>
            <color rgb="FF000000"/>
            <rFont val="Tahoma"/>
            <family val="2"/>
          </rPr>
          <t xml:space="preserve">0,82/ 0,36
</t>
        </r>
        <r>
          <rPr>
            <sz val="10"/>
            <color rgb="FF000000"/>
            <rFont val="Tahoma"/>
            <family val="2"/>
          </rPr>
          <t xml:space="preserve">1,10/ 0,47
</t>
        </r>
      </text>
    </comment>
    <comment ref="AQ101" authorId="0" shapeId="0" xr:uid="{F2D72726-300C-3F4A-AA4E-03144EA18EEE}">
      <text>
        <r>
          <rPr>
            <b/>
            <sz val="10"/>
            <color rgb="FF000000"/>
            <rFont val="Tahoma"/>
            <family val="2"/>
          </rPr>
          <t xml:space="preserve">Antoine Laboury:
</t>
        </r>
        <r>
          <rPr>
            <sz val="10"/>
            <color rgb="FF000000"/>
            <rFont val="Tahoma"/>
            <family val="2"/>
          </rPr>
          <t>Based on the right humerus</t>
        </r>
      </text>
    </comment>
    <comment ref="AR101" authorId="0" shapeId="0" xr:uid="{F6703712-DFD0-0346-A35C-466384D85C52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Based on the right humerus</t>
        </r>
      </text>
    </comment>
    <comment ref="AU101" authorId="0" shapeId="0" xr:uid="{9E0176B8-241C-3549-B633-9DD04ABDBB17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Based on the right femur </t>
        </r>
      </text>
    </comment>
    <comment ref="AV101" authorId="0" shapeId="0" xr:uid="{07EAA4A8-2BB9-064E-ACD6-331EAAEBD238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Based on the right femur 
</t>
        </r>
      </text>
    </comment>
    <comment ref="AZ101" authorId="0" shapeId="0" xr:uid="{F9F9EF08-7AD9-D14C-8C8D-E33D99378265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Based on the left forelimb
</t>
        </r>
      </text>
    </comment>
    <comment ref="BB101" authorId="0" shapeId="0" xr:uid="{33424C98-A060-C145-8441-B47A67039180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Based on the right femur </t>
        </r>
      </text>
    </comment>
    <comment ref="O102" authorId="0" shapeId="0" xr:uid="{5E78C2AA-398E-604B-B60B-2F88778B1A16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Based on left mandible</t>
        </r>
      </text>
    </comment>
    <comment ref="R102" authorId="0" shapeId="0" xr:uid="{D759FF40-8165-1D48-A905-3215225FCD98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Estimation
</t>
        </r>
      </text>
    </comment>
    <comment ref="AK102" authorId="0" shapeId="0" xr:uid="{6155851C-4640-D14F-9DE8-E6473B1744A8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1,092
</t>
        </r>
        <r>
          <rPr>
            <sz val="10"/>
            <color rgb="FF000000"/>
            <rFont val="Tahoma"/>
            <family val="2"/>
          </rPr>
          <t xml:space="preserve">1,063
</t>
        </r>
        <r>
          <rPr>
            <sz val="10"/>
            <color rgb="FF000000"/>
            <rFont val="Tahoma"/>
            <family val="2"/>
          </rPr>
          <t xml:space="preserve">1,06
</t>
        </r>
        <r>
          <rPr>
            <sz val="10"/>
            <color rgb="FF000000"/>
            <rFont val="Tahoma"/>
            <family val="2"/>
          </rPr>
          <t>1,027</t>
        </r>
      </text>
    </comment>
    <comment ref="AK104" authorId="0" shapeId="0" xr:uid="{57694528-A7DC-124B-9485-246934F46C1F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1,01
</t>
        </r>
        <r>
          <rPr>
            <sz val="10"/>
            <color rgb="FF000000"/>
            <rFont val="Tahoma"/>
            <family val="2"/>
          </rPr>
          <t>1,059</t>
        </r>
      </text>
    </comment>
    <comment ref="AV104" authorId="0" shapeId="0" xr:uid="{5311F8FE-0FA2-1146-9AF9-EADA492E10AF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Based on the left femur </t>
        </r>
      </text>
    </comment>
    <comment ref="AK105" authorId="0" shapeId="0" xr:uid="{6C88A941-FF89-0644-8BB6-EFB50DF95046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1,322
</t>
        </r>
        <r>
          <rPr>
            <sz val="10"/>
            <color rgb="FF000000"/>
            <rFont val="Tahoma"/>
            <family val="2"/>
          </rPr>
          <t xml:space="preserve">1,037
</t>
        </r>
        <r>
          <rPr>
            <sz val="10"/>
            <color rgb="FF000000"/>
            <rFont val="Tahoma"/>
            <family val="2"/>
          </rPr>
          <t xml:space="preserve">0,987
</t>
        </r>
        <r>
          <rPr>
            <sz val="10"/>
            <color rgb="FF000000"/>
            <rFont val="Tahoma"/>
            <family val="2"/>
          </rPr>
          <t xml:space="preserve">0,942
</t>
        </r>
        <r>
          <rPr>
            <sz val="10"/>
            <color rgb="FF000000"/>
            <rFont val="Tahoma"/>
            <family val="2"/>
          </rPr>
          <t>1,222</t>
        </r>
      </text>
    </comment>
    <comment ref="P108" authorId="0" shapeId="0" xr:uid="{8CB466D8-E312-6D46-BAEC-F97DBCD1F422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Based on the left side 
</t>
        </r>
      </text>
    </comment>
    <comment ref="S108" authorId="0" shapeId="0" xr:uid="{333757AC-9CE9-AF4E-860D-FF29E871AB5E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Estimation based on the right side of the skull --&gt; width of the right side multiplied by 2 to have the total width
</t>
        </r>
      </text>
    </comment>
    <comment ref="AK108" authorId="0" shapeId="0" xr:uid="{072839A8-4F82-6B49-BEFE-041527E88EB2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1,423
</t>
        </r>
        <r>
          <rPr>
            <sz val="10"/>
            <color rgb="FF000000"/>
            <rFont val="Tahoma"/>
            <family val="2"/>
          </rPr>
          <t xml:space="preserve">1,470
</t>
        </r>
        <r>
          <rPr>
            <sz val="10"/>
            <color rgb="FF000000"/>
            <rFont val="Tahoma"/>
            <family val="2"/>
          </rPr>
          <t xml:space="preserve">1,452
</t>
        </r>
        <r>
          <rPr>
            <sz val="10"/>
            <color rgb="FF000000"/>
            <rFont val="Tahoma"/>
            <family val="2"/>
          </rPr>
          <t xml:space="preserve">1,324
</t>
        </r>
        <r>
          <rPr>
            <sz val="10"/>
            <color rgb="FF000000"/>
            <rFont val="Tahoma"/>
            <family val="2"/>
          </rPr>
          <t xml:space="preserve">1,405
</t>
        </r>
        <r>
          <rPr>
            <sz val="10"/>
            <color rgb="FF000000"/>
            <rFont val="Tahoma"/>
            <family val="2"/>
          </rPr>
          <t xml:space="preserve">1,309
</t>
        </r>
      </text>
    </comment>
    <comment ref="AQ108" authorId="0" shapeId="0" xr:uid="{540AE2EB-8237-C842-AF63-F6E323ABB05F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Based on the left humerus
</t>
        </r>
      </text>
    </comment>
    <comment ref="AR108" authorId="0" shapeId="0" xr:uid="{13B9342D-24DA-614A-8DBE-B5886A47C033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Based on the left humerus
</t>
        </r>
        <r>
          <rPr>
            <sz val="10"/>
            <color rgb="FF000000"/>
            <rFont val="Tahoma"/>
            <family val="2"/>
          </rPr>
          <t xml:space="preserve">
</t>
        </r>
      </text>
    </comment>
    <comment ref="AU108" authorId="0" shapeId="0" xr:uid="{48425B12-3522-594A-8437-F1C57748B342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Based on left femur
</t>
        </r>
      </text>
    </comment>
    <comment ref="AV108" authorId="0" shapeId="0" xr:uid="{42DEE9C8-128D-7F4A-827B-4F119D016C04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Based on the left femur 
</t>
        </r>
      </text>
    </comment>
    <comment ref="AK109" authorId="0" shapeId="0" xr:uid="{A5C4CD17-0096-C14A-80EE-1E6A2684027A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0,813
</t>
        </r>
        <r>
          <rPr>
            <sz val="10"/>
            <color rgb="FF000000"/>
            <rFont val="Tahoma"/>
            <family val="2"/>
          </rPr>
          <t xml:space="preserve">0,821
</t>
        </r>
        <r>
          <rPr>
            <sz val="10"/>
            <color rgb="FF000000"/>
            <rFont val="Tahoma"/>
            <family val="2"/>
          </rPr>
          <t xml:space="preserve">0,666
</t>
        </r>
        <r>
          <rPr>
            <sz val="10"/>
            <color rgb="FF000000"/>
            <rFont val="Tahoma"/>
            <family val="2"/>
          </rPr>
          <t>0,783</t>
        </r>
      </text>
    </comment>
    <comment ref="AK110" authorId="0" shapeId="0" xr:uid="{F4FC6EF7-6FDD-B847-BFDD-77DCFFA3A728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0,813
</t>
        </r>
        <r>
          <rPr>
            <sz val="10"/>
            <color rgb="FF000000"/>
            <rFont val="Tahoma"/>
            <family val="2"/>
          </rPr>
          <t xml:space="preserve">0,763
</t>
        </r>
        <r>
          <rPr>
            <sz val="10"/>
            <color rgb="FF000000"/>
            <rFont val="Tahoma"/>
            <family val="2"/>
          </rPr>
          <t xml:space="preserve">0,889
</t>
        </r>
        <r>
          <rPr>
            <sz val="10"/>
            <color rgb="FF000000"/>
            <rFont val="Tahoma"/>
            <family val="2"/>
          </rPr>
          <t xml:space="preserve">0,771
</t>
        </r>
        <r>
          <rPr>
            <sz val="10"/>
            <color rgb="FF000000"/>
            <rFont val="Tahoma"/>
            <family val="2"/>
          </rPr>
          <t xml:space="preserve">0,727
</t>
        </r>
        <r>
          <rPr>
            <sz val="10"/>
            <color rgb="FF000000"/>
            <rFont val="Tahoma"/>
            <family val="2"/>
          </rPr>
          <t xml:space="preserve">0,818
</t>
        </r>
        <r>
          <rPr>
            <sz val="10"/>
            <color rgb="FF000000"/>
            <rFont val="Tahoma"/>
            <family val="2"/>
          </rPr>
          <t>0,702</t>
        </r>
      </text>
    </comment>
    <comment ref="AK112" authorId="0" shapeId="0" xr:uid="{A32E02BF-7EE0-FC4B-A19A-F59458F4A677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1,108
</t>
        </r>
        <r>
          <rPr>
            <sz val="10"/>
            <color rgb="FF000000"/>
            <rFont val="Tahoma"/>
            <family val="2"/>
          </rPr>
          <t xml:space="preserve">0,828
</t>
        </r>
        <r>
          <rPr>
            <sz val="10"/>
            <color rgb="FF000000"/>
            <rFont val="Tahoma"/>
            <family val="2"/>
          </rPr>
          <t xml:space="preserve">1,048
</t>
        </r>
        <r>
          <rPr>
            <sz val="10"/>
            <color rgb="FF000000"/>
            <rFont val="Tahoma"/>
            <family val="2"/>
          </rPr>
          <t>0,968</t>
        </r>
      </text>
    </comment>
    <comment ref="AK113" authorId="0" shapeId="0" xr:uid="{EEB172D6-841F-F846-BE0E-E34CAA06E23D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0,798
</t>
        </r>
        <r>
          <rPr>
            <sz val="10"/>
            <color rgb="FF000000"/>
            <rFont val="Tahoma"/>
            <family val="2"/>
          </rPr>
          <t xml:space="preserve">0,775
</t>
        </r>
        <r>
          <rPr>
            <sz val="10"/>
            <color rgb="FF000000"/>
            <rFont val="Tahoma"/>
            <family val="2"/>
          </rPr>
          <t xml:space="preserve">0,799
</t>
        </r>
        <r>
          <rPr>
            <sz val="10"/>
            <color rgb="FF000000"/>
            <rFont val="Tahoma"/>
            <family val="2"/>
          </rPr>
          <t>0,747</t>
        </r>
      </text>
    </comment>
    <comment ref="AK114" authorId="0" shapeId="0" xr:uid="{7451A84B-1A33-C743-8A4D-862588648380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0,923
</t>
        </r>
        <r>
          <rPr>
            <sz val="10"/>
            <color rgb="FF000000"/>
            <rFont val="Tahoma"/>
            <family val="2"/>
          </rPr>
          <t xml:space="preserve">0,963
</t>
        </r>
        <r>
          <rPr>
            <sz val="10"/>
            <color rgb="FF000000"/>
            <rFont val="Tahoma"/>
            <family val="2"/>
          </rPr>
          <t xml:space="preserve">0,923
</t>
        </r>
        <r>
          <rPr>
            <sz val="10"/>
            <color rgb="FF000000"/>
            <rFont val="Tahoma"/>
            <family val="2"/>
          </rPr>
          <t xml:space="preserve">0,960
</t>
        </r>
        <r>
          <rPr>
            <sz val="10"/>
            <color rgb="FF000000"/>
            <rFont val="Tahoma"/>
            <family val="2"/>
          </rPr>
          <t xml:space="preserve">0,926
</t>
        </r>
      </text>
    </comment>
    <comment ref="AK115" authorId="0" shapeId="0" xr:uid="{8831FE33-9AFF-8341-A755-EE51F6424FBE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0,921
</t>
        </r>
        <r>
          <rPr>
            <sz val="10"/>
            <color rgb="FF000000"/>
            <rFont val="Tahoma"/>
            <family val="2"/>
          </rPr>
          <t xml:space="preserve">1,012
</t>
        </r>
        <r>
          <rPr>
            <sz val="10"/>
            <color rgb="FF000000"/>
            <rFont val="Tahoma"/>
            <family val="2"/>
          </rPr>
          <t xml:space="preserve">0,963
</t>
        </r>
        <r>
          <rPr>
            <sz val="10"/>
            <color rgb="FF000000"/>
            <rFont val="Tahoma"/>
            <family val="2"/>
          </rPr>
          <t xml:space="preserve">0,988
</t>
        </r>
        <r>
          <rPr>
            <sz val="10"/>
            <color rgb="FF000000"/>
            <rFont val="Tahoma"/>
            <family val="2"/>
          </rPr>
          <t xml:space="preserve">0,994
</t>
        </r>
        <r>
          <rPr>
            <sz val="10"/>
            <color rgb="FF000000"/>
            <rFont val="Tahoma"/>
            <family val="2"/>
          </rPr>
          <t>1,002</t>
        </r>
      </text>
    </comment>
    <comment ref="AK116" authorId="0" shapeId="0" xr:uid="{18902A0F-7149-FE44-BE35-598E68D96486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1,174
</t>
        </r>
        <r>
          <rPr>
            <sz val="10"/>
            <color rgb="FF000000"/>
            <rFont val="Tahoma"/>
            <family val="2"/>
          </rPr>
          <t xml:space="preserve">1,254
</t>
        </r>
        <r>
          <rPr>
            <sz val="10"/>
            <color rgb="FF000000"/>
            <rFont val="Tahoma"/>
            <family val="2"/>
          </rPr>
          <t xml:space="preserve">1,378
</t>
        </r>
        <r>
          <rPr>
            <sz val="10"/>
            <color rgb="FF000000"/>
            <rFont val="Tahoma"/>
            <family val="2"/>
          </rPr>
          <t xml:space="preserve">1,197
</t>
        </r>
        <r>
          <rPr>
            <sz val="10"/>
            <color rgb="FF000000"/>
            <rFont val="Tahoma"/>
            <family val="2"/>
          </rPr>
          <t xml:space="preserve">0,907
</t>
        </r>
        <r>
          <rPr>
            <sz val="10"/>
            <color rgb="FF000000"/>
            <rFont val="Tahoma"/>
            <family val="2"/>
          </rPr>
          <t>1,102</t>
        </r>
      </text>
    </comment>
    <comment ref="AK118" authorId="0" shapeId="0" xr:uid="{B9090F0A-3B42-2B4C-971C-DCC989E19D28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1,519
</t>
        </r>
        <r>
          <rPr>
            <sz val="10"/>
            <color rgb="FF000000"/>
            <rFont val="Tahoma"/>
            <family val="2"/>
          </rPr>
          <t xml:space="preserve">1,231
</t>
        </r>
        <r>
          <rPr>
            <sz val="10"/>
            <color rgb="FF000000"/>
            <rFont val="Tahoma"/>
            <family val="2"/>
          </rPr>
          <t xml:space="preserve">1,679
</t>
        </r>
        <r>
          <rPr>
            <sz val="10"/>
            <color rgb="FF000000"/>
            <rFont val="Tahoma"/>
            <family val="2"/>
          </rPr>
          <t xml:space="preserve">1,076
</t>
        </r>
        <r>
          <rPr>
            <sz val="10"/>
            <color rgb="FF000000"/>
            <rFont val="Tahoma"/>
            <family val="2"/>
          </rPr>
          <t xml:space="preserve">1,488
</t>
        </r>
        <r>
          <rPr>
            <sz val="10"/>
            <color rgb="FF000000"/>
            <rFont val="Tahoma"/>
            <family val="2"/>
          </rPr>
          <t xml:space="preserve">1,408
</t>
        </r>
        <r>
          <rPr>
            <sz val="10"/>
            <color rgb="FF000000"/>
            <rFont val="Tahoma"/>
            <family val="2"/>
          </rPr>
          <t xml:space="preserve">1,178
</t>
        </r>
        <r>
          <rPr>
            <sz val="10"/>
            <color rgb="FF000000"/>
            <rFont val="Tahoma"/>
            <family val="2"/>
          </rPr>
          <t xml:space="preserve">1,135
</t>
        </r>
        <r>
          <rPr>
            <sz val="10"/>
            <color rgb="FF000000"/>
            <rFont val="Tahoma"/>
            <family val="2"/>
          </rPr>
          <t xml:space="preserve">1,657
</t>
        </r>
      </text>
    </comment>
    <comment ref="AK119" authorId="0" shapeId="0" xr:uid="{17CD241E-F236-5B45-9EB6-7A54C91BE4E0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1,183
</t>
        </r>
        <r>
          <rPr>
            <sz val="10"/>
            <color rgb="FF000000"/>
            <rFont val="Tahoma"/>
            <family val="2"/>
          </rPr>
          <t xml:space="preserve">1,069
</t>
        </r>
        <r>
          <rPr>
            <sz val="10"/>
            <color rgb="FF000000"/>
            <rFont val="Tahoma"/>
            <family val="2"/>
          </rPr>
          <t xml:space="preserve">0,694
</t>
        </r>
        <r>
          <rPr>
            <sz val="10"/>
            <color rgb="FF000000"/>
            <rFont val="Tahoma"/>
            <family val="2"/>
          </rPr>
          <t xml:space="preserve">0,714
</t>
        </r>
        <r>
          <rPr>
            <sz val="10"/>
            <color rgb="FF000000"/>
            <rFont val="Tahoma"/>
            <family val="2"/>
          </rPr>
          <t xml:space="preserve">0,642
</t>
        </r>
        <r>
          <rPr>
            <sz val="10"/>
            <color rgb="FF000000"/>
            <rFont val="Tahoma"/>
            <family val="2"/>
          </rPr>
          <t xml:space="preserve">0,983
</t>
        </r>
        <r>
          <rPr>
            <sz val="10"/>
            <color rgb="FF000000"/>
            <rFont val="Tahoma"/>
            <family val="2"/>
          </rPr>
          <t xml:space="preserve">1,029
</t>
        </r>
        <r>
          <rPr>
            <sz val="10"/>
            <color rgb="FF000000"/>
            <rFont val="Tahoma"/>
            <family val="2"/>
          </rPr>
          <t xml:space="preserve">0,971
</t>
        </r>
        <r>
          <rPr>
            <sz val="10"/>
            <color rgb="FF000000"/>
            <rFont val="Tahoma"/>
            <family val="2"/>
          </rPr>
          <t xml:space="preserve">0,869
</t>
        </r>
        <r>
          <rPr>
            <sz val="10"/>
            <color rgb="FF000000"/>
            <rFont val="Tahoma"/>
            <family val="2"/>
          </rPr>
          <t xml:space="preserve">0,947
</t>
        </r>
        <r>
          <rPr>
            <sz val="10"/>
            <color rgb="FF000000"/>
            <rFont val="Tahoma"/>
            <family val="2"/>
          </rPr>
          <t xml:space="preserve">0,972
</t>
        </r>
        <r>
          <rPr>
            <sz val="10"/>
            <color rgb="FF000000"/>
            <rFont val="Tahoma"/>
            <family val="2"/>
          </rPr>
          <t>0,838</t>
        </r>
      </text>
    </comment>
    <comment ref="N120" authorId="0" shapeId="0" xr:uid="{759E708C-C369-DC40-9BCF-C48946E182E2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ESTIMATION</t>
        </r>
      </text>
    </comment>
    <comment ref="AT120" authorId="0" shapeId="0" xr:uid="{A5D96061-371E-A149-9E07-2A91B00B5838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Measurement from Jiang et al., 2008
</t>
        </r>
      </text>
    </comment>
    <comment ref="AX120" authorId="0" shapeId="0" xr:uid="{E09834B1-AD96-DF42-8CD9-CC057330D382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Measurement from Jiang et al., 2008
</t>
        </r>
      </text>
    </comment>
    <comment ref="N121" authorId="0" shapeId="0" xr:uid="{8073965E-8AB6-3541-BDDF-5824A2040056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ESTIMATION</t>
        </r>
      </text>
    </comment>
    <comment ref="AI121" authorId="0" shapeId="0" xr:uid="{3A421247-3549-754A-B5B4-08ACDECB1F12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0,818/ 0,77 --&gt; 1,06</t>
        </r>
      </text>
    </comment>
    <comment ref="AJ121" authorId="0" shapeId="0" xr:uid="{B8EF042A-D86A-1340-B5AA-CD8A5EF5AC22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0,818/ 0,77 --&gt; 1,06
</t>
        </r>
        <r>
          <rPr>
            <sz val="10"/>
            <color rgb="FF000000"/>
            <rFont val="Tahoma"/>
            <family val="2"/>
          </rPr>
          <t xml:space="preserve">0,632/ 0,516 --&gt;  1,22
</t>
        </r>
        <r>
          <rPr>
            <sz val="10"/>
            <color rgb="FF000000"/>
            <rFont val="Tahoma"/>
            <family val="2"/>
          </rPr>
          <t xml:space="preserve">0,546/ 0,409 --&gt; 1,335
</t>
        </r>
        <r>
          <rPr>
            <sz val="10"/>
            <color rgb="FF000000"/>
            <rFont val="Tahoma"/>
            <family val="2"/>
          </rPr>
          <t>0,612/ 0,480 --&gt; 1,275</t>
        </r>
      </text>
    </comment>
    <comment ref="AQ121" authorId="0" shapeId="0" xr:uid="{856B5DE6-3BB3-AC44-A1DE-EA8BBC941ADB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Based on the right humerus
</t>
        </r>
      </text>
    </comment>
    <comment ref="AR121" authorId="0" shapeId="0" xr:uid="{6EA4DD35-6184-1842-97B7-FD0DAAAC1CAA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Based on the right humerus
</t>
        </r>
      </text>
    </comment>
    <comment ref="AU121" authorId="0" shapeId="0" xr:uid="{59071D1D-18EB-F847-A60F-2957BD958B9C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Based on the right hindlimb
</t>
        </r>
      </text>
    </comment>
    <comment ref="AV121" authorId="0" shapeId="0" xr:uid="{781A35C8-469A-E342-9D0F-AFEA77BB3430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Based on the right hindlimb
</t>
        </r>
      </text>
    </comment>
    <comment ref="AY121" authorId="0" shapeId="0" xr:uid="{C343730A-B23C-374E-88C4-828291CDF62B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Based on the right forelimb</t>
        </r>
      </text>
    </comment>
    <comment ref="AZ121" authorId="0" shapeId="0" xr:uid="{1DA3C113-2CE6-CF4D-BAEB-CC03CF671E0B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Based on the right forelimb</t>
        </r>
      </text>
    </comment>
    <comment ref="BA121" authorId="0" shapeId="0" xr:uid="{CD5EC2BF-CD39-EE44-89FC-A44C66D88584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Based on the right hindlimb
</t>
        </r>
      </text>
    </comment>
    <comment ref="BB121" authorId="0" shapeId="0" xr:uid="{4A0D16C5-9BF0-D04C-846B-CB9A356303DD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Based on the right hindlimb 
</t>
        </r>
      </text>
    </comment>
    <comment ref="I122" authorId="0" shapeId="0" xr:uid="{7EE7F0F9-A6A9-9646-9696-7C01614AFEEB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Estimation because overlapped by the quadrate
</t>
        </r>
      </text>
    </comment>
    <comment ref="F123" authorId="0" shapeId="0" xr:uid="{CE238101-3AF6-C144-B30B-DC803D8E60B3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ESTIMATION</t>
        </r>
      </text>
    </comment>
    <comment ref="K123" authorId="0" shapeId="0" xr:uid="{502E2A61-0607-F047-A553-2CA32A0CCB1D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ESTIMATION</t>
        </r>
      </text>
    </comment>
    <comment ref="L123" authorId="0" shapeId="0" xr:uid="{EE8A5165-0B35-DB4F-B8B4-78F916700F25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ESTIMATION
</t>
        </r>
      </text>
    </comment>
    <comment ref="AH123" authorId="0" shapeId="0" xr:uid="{9144105C-F6B3-0947-BFFA-AA1D67B6C2BE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0,832/  0,583 --&gt; 1,427
</t>
        </r>
        <r>
          <rPr>
            <sz val="10"/>
            <color rgb="FF000000"/>
            <rFont val="Tahoma"/>
            <family val="2"/>
          </rPr>
          <t xml:space="preserve">0,705/ 0,524 --&gt; 1,345
</t>
        </r>
        <r>
          <rPr>
            <sz val="10"/>
            <color rgb="FF000000"/>
            <rFont val="Tahoma"/>
            <family val="2"/>
          </rPr>
          <t xml:space="preserve">0,89/ 0,594 --&gt; 1,498
</t>
        </r>
        <r>
          <rPr>
            <sz val="10"/>
            <color rgb="FF000000"/>
            <rFont val="Tahoma"/>
            <family val="2"/>
          </rPr>
          <t xml:space="preserve">0,88/ 0,494 --&gt; 1,781
</t>
        </r>
        <r>
          <rPr>
            <sz val="10"/>
            <color rgb="FF000000"/>
            <rFont val="Tahoma"/>
            <family val="2"/>
          </rPr>
          <t>0,784/ 0,484 --&gt; 1,612</t>
        </r>
      </text>
    </comment>
    <comment ref="AI123" authorId="0" shapeId="0" xr:uid="{28CE162E-9668-4642-BCC4-9188CD022A42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1,123/ 0,815 --&gt; 1,378
</t>
        </r>
        <r>
          <rPr>
            <sz val="10"/>
            <color rgb="FF000000"/>
            <rFont val="Tahoma"/>
            <family val="2"/>
          </rPr>
          <t>1,049/0,80 --&gt; 1,311</t>
        </r>
      </text>
    </comment>
    <comment ref="AJ123" authorId="0" shapeId="0" xr:uid="{593826E3-E681-4542-A82D-BDFA5AEBA04D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0,832/  0,583 --&gt; 1,427
</t>
        </r>
        <r>
          <rPr>
            <sz val="10"/>
            <color rgb="FF000000"/>
            <rFont val="Tahoma"/>
            <family val="2"/>
          </rPr>
          <t xml:space="preserve">0,705/ 0,524 --&gt; 1,345
</t>
        </r>
        <r>
          <rPr>
            <sz val="10"/>
            <color rgb="FF000000"/>
            <rFont val="Tahoma"/>
            <family val="2"/>
          </rPr>
          <t xml:space="preserve">0,89/ 0,594 --&gt; 1,498
</t>
        </r>
        <r>
          <rPr>
            <sz val="10"/>
            <color rgb="FF000000"/>
            <rFont val="Tahoma"/>
            <family val="2"/>
          </rPr>
          <t xml:space="preserve">0,88/ 0,494 --&gt; 1,781
</t>
        </r>
        <r>
          <rPr>
            <sz val="10"/>
            <color rgb="FF000000"/>
            <rFont val="Tahoma"/>
            <family val="2"/>
          </rPr>
          <t>0,784/ 0,484 --&gt; 1,612</t>
        </r>
      </text>
    </comment>
    <comment ref="AN123" authorId="0" shapeId="0" xr:uid="{DBE544D7-D44B-564A-BE7C-04683E34FC5E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ESTIMATION</t>
        </r>
      </text>
    </comment>
    <comment ref="AT123" authorId="0" shapeId="0" xr:uid="{0EC80F72-BA82-6242-978C-2D81A11D8569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Measurement from Wu et al., 2011
</t>
        </r>
      </text>
    </comment>
    <comment ref="BR123" authorId="0" shapeId="0" xr:uid="{A81ED0F9-E448-AF49-BB37-4656C12B6719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0,832/  0,583 --&gt; 1,427
</t>
        </r>
        <r>
          <rPr>
            <sz val="10"/>
            <color rgb="FF000000"/>
            <rFont val="Tahoma"/>
            <family val="2"/>
          </rPr>
          <t xml:space="preserve">0,705/ 0,524 --&gt; 1,345
</t>
        </r>
        <r>
          <rPr>
            <sz val="10"/>
            <color rgb="FF000000"/>
            <rFont val="Tahoma"/>
            <family val="2"/>
          </rPr>
          <t xml:space="preserve">0,89/ 0,594 --&gt; 1,498
</t>
        </r>
        <r>
          <rPr>
            <sz val="10"/>
            <color rgb="FF000000"/>
            <rFont val="Tahoma"/>
            <family val="2"/>
          </rPr>
          <t xml:space="preserve">0,88/ 0,494 --&gt; 1,781
</t>
        </r>
        <r>
          <rPr>
            <sz val="10"/>
            <color rgb="FF000000"/>
            <rFont val="Tahoma"/>
            <family val="2"/>
          </rPr>
          <t>0,784/ 0,484 --&gt; 1,612</t>
        </r>
      </text>
    </comment>
    <comment ref="AK124" authorId="0" shapeId="0" xr:uid="{EC99101E-0BA0-954F-94CA-1DE121DAE0BD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2,39
</t>
        </r>
        <r>
          <rPr>
            <sz val="10"/>
            <color rgb="FF000000"/>
            <rFont val="Tahoma"/>
            <family val="2"/>
          </rPr>
          <t>2,48</t>
        </r>
      </text>
    </comment>
    <comment ref="AT124" authorId="0" shapeId="0" xr:uid="{494960D5-692F-3243-B557-A8B291517FA2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Measurement made by Shang et al., 2020</t>
        </r>
      </text>
    </comment>
    <comment ref="AX124" authorId="0" shapeId="0" xr:uid="{8065D2BD-80C0-5141-8CC1-6BD98BAC1DCF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Measurement from Shang et al., 2020</t>
        </r>
      </text>
    </comment>
    <comment ref="AY124" authorId="0" shapeId="0" xr:uid="{D6786A6F-0498-BC4D-BA10-4577CDCB61AE}">
      <text>
        <r>
          <rPr>
            <b/>
            <sz val="10"/>
            <color rgb="FF000000"/>
            <rFont val="Calibri"/>
            <family val="2"/>
          </rPr>
          <t>Antoine Laboury: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Only the left forefin
</t>
        </r>
      </text>
    </comment>
    <comment ref="AZ124" authorId="0" shapeId="0" xr:uid="{C7F523CB-6965-5641-8150-5437EA36F95D}">
      <text>
        <r>
          <rPr>
            <b/>
            <sz val="10"/>
            <color rgb="FF000000"/>
            <rFont val="Calibri"/>
            <family val="2"/>
          </rPr>
          <t>Antoine Laboury: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Only the left forelimb
</t>
        </r>
      </text>
    </comment>
    <comment ref="BA124" authorId="0" shapeId="0" xr:uid="{25E57A67-6A32-2043-87BC-6C8E1FCE05B3}">
      <text>
        <r>
          <rPr>
            <b/>
            <sz val="10"/>
            <color rgb="FF000000"/>
            <rFont val="Calibri"/>
            <family val="2"/>
          </rPr>
          <t>Antoine Laboury: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Only the left hindlimb
</t>
        </r>
      </text>
    </comment>
    <comment ref="BB124" authorId="0" shapeId="0" xr:uid="{7D67DE57-A1DD-A44F-AB65-0AB042B2CDCF}">
      <text>
        <r>
          <rPr>
            <b/>
            <sz val="10"/>
            <color rgb="FF000000"/>
            <rFont val="Calibri"/>
            <family val="2"/>
          </rPr>
          <t>Antoine Laboury: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Only the left hindlimb
</t>
        </r>
      </text>
    </comment>
    <comment ref="AK125" authorId="0" shapeId="0" xr:uid="{19173947-D038-F34E-9667-9E5EB2DEFEA4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2,642
</t>
        </r>
        <r>
          <rPr>
            <sz val="10"/>
            <color rgb="FF000000"/>
            <rFont val="Tahoma"/>
            <family val="2"/>
          </rPr>
          <t xml:space="preserve">2,819
</t>
        </r>
        <r>
          <rPr>
            <sz val="10"/>
            <color rgb="FF000000"/>
            <rFont val="Tahoma"/>
            <family val="2"/>
          </rPr>
          <t xml:space="preserve">2,219
</t>
        </r>
        <r>
          <rPr>
            <sz val="10"/>
            <color rgb="FF000000"/>
            <rFont val="Tahoma"/>
            <family val="2"/>
          </rPr>
          <t>2,114</t>
        </r>
      </text>
    </comment>
    <comment ref="AK127" authorId="0" shapeId="0" xr:uid="{A5AB5A61-4C4D-FF42-945F-475B89007546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2,171
</t>
        </r>
        <r>
          <rPr>
            <sz val="10"/>
            <color rgb="FF000000"/>
            <rFont val="Tahoma"/>
            <family val="2"/>
          </rPr>
          <t xml:space="preserve">2,051
</t>
        </r>
        <r>
          <rPr>
            <sz val="10"/>
            <color rgb="FF000000"/>
            <rFont val="Tahoma"/>
            <family val="2"/>
          </rPr>
          <t xml:space="preserve">1,768
</t>
        </r>
        <r>
          <rPr>
            <sz val="10"/>
            <color rgb="FF000000"/>
            <rFont val="Tahoma"/>
            <family val="2"/>
          </rPr>
          <t xml:space="preserve">1,877
</t>
        </r>
      </text>
    </comment>
    <comment ref="AH128" authorId="0" shapeId="0" xr:uid="{FC90F67B-68A7-354D-A2F5-0CAFA2A40F5D}">
      <text>
        <r>
          <rPr>
            <b/>
            <sz val="10"/>
            <color rgb="FF000000"/>
            <rFont val="Calibri"/>
            <family val="2"/>
          </rPr>
          <t>Antoine Laboury: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Fangs are broken </t>
        </r>
      </text>
    </comment>
    <comment ref="AK128" authorId="0" shapeId="0" xr:uid="{491BE937-292D-7840-ADA3-15FFA208F4B1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2,532
</t>
        </r>
        <r>
          <rPr>
            <sz val="10"/>
            <color rgb="FF000000"/>
            <rFont val="Tahoma"/>
            <family val="2"/>
          </rPr>
          <t>2,470</t>
        </r>
      </text>
    </comment>
    <comment ref="AH129" authorId="0" shapeId="0" xr:uid="{C7422C48-5918-404F-9AF8-3FCF9B127AAF}">
      <text>
        <r>
          <rPr>
            <b/>
            <sz val="10"/>
            <color rgb="FF000000"/>
            <rFont val="Calibri"/>
            <family val="2"/>
          </rPr>
          <t>Antoine Laboury: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Fangs are broken </t>
        </r>
      </text>
    </comment>
    <comment ref="AK129" authorId="0" shapeId="0" xr:uid="{D771D71C-9F5E-AD44-AE5D-D1AA64040BAB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5,749
</t>
        </r>
        <r>
          <rPr>
            <sz val="10"/>
            <color rgb="FF000000"/>
            <rFont val="Tahoma"/>
            <family val="2"/>
          </rPr>
          <t xml:space="preserve">6,451
</t>
        </r>
        <r>
          <rPr>
            <sz val="10"/>
            <color rgb="FF000000"/>
            <rFont val="Tahoma"/>
            <family val="2"/>
          </rPr>
          <t xml:space="preserve">5,163
</t>
        </r>
        <r>
          <rPr>
            <sz val="10"/>
            <color rgb="FF000000"/>
            <rFont val="Tahoma"/>
            <family val="2"/>
          </rPr>
          <t>4,459</t>
        </r>
      </text>
    </comment>
    <comment ref="AK131" authorId="0" shapeId="0" xr:uid="{98CF3116-0985-7147-A999-8B7B4B9F4616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1,593
</t>
        </r>
        <r>
          <rPr>
            <sz val="10"/>
            <color rgb="FF000000"/>
            <rFont val="Tahoma"/>
            <family val="2"/>
          </rPr>
          <t xml:space="preserve">1,979
</t>
        </r>
        <r>
          <rPr>
            <sz val="10"/>
            <color rgb="FF000000"/>
            <rFont val="Tahoma"/>
            <family val="2"/>
          </rPr>
          <t>2,043</t>
        </r>
      </text>
    </comment>
    <comment ref="AK132" authorId="0" shapeId="0" xr:uid="{9FE665B2-21E8-BB49-835F-99D5AD29F823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2,69
</t>
        </r>
        <r>
          <rPr>
            <sz val="10"/>
            <color rgb="FF000000"/>
            <rFont val="Tahoma"/>
            <family val="2"/>
          </rPr>
          <t xml:space="preserve">2,57
</t>
        </r>
      </text>
    </comment>
    <comment ref="AK133" authorId="0" shapeId="0" xr:uid="{0528E6F8-3E4F-5B4C-BCEC-2A831A1D23C7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2,360
</t>
        </r>
        <r>
          <rPr>
            <sz val="10"/>
            <color rgb="FF000000"/>
            <rFont val="Tahoma"/>
            <family val="2"/>
          </rPr>
          <t xml:space="preserve">2,155
</t>
        </r>
        <r>
          <rPr>
            <sz val="10"/>
            <color rgb="FF000000"/>
            <rFont val="Tahoma"/>
            <family val="2"/>
          </rPr>
          <t xml:space="preserve">2,337
</t>
        </r>
      </text>
    </comment>
    <comment ref="BY133" authorId="0" shapeId="0" xr:uid="{A0EE6F0F-1601-C645-BE5A-EE42241525F8}">
      <text>
        <r>
          <rPr>
            <b/>
            <sz val="10"/>
            <color rgb="FF000000"/>
            <rFont val="Calibri"/>
            <family val="2"/>
          </rPr>
          <t>Antoine Laboury: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Mainly on fangs
</t>
        </r>
      </text>
    </comment>
    <comment ref="E134" authorId="0" shapeId="0" xr:uid="{988EEC78-618F-7F4A-A3C7-E45F3D7A05DF}">
      <text>
        <r>
          <rPr>
            <b/>
            <sz val="10"/>
            <color rgb="FF000000"/>
            <rFont val="Calibri"/>
            <family val="2"/>
          </rPr>
          <t>Antoine Laboury: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Based on the right mandible
</t>
        </r>
        <r>
          <rPr>
            <sz val="10"/>
            <color rgb="FF000000"/>
            <rFont val="Calibri"/>
            <family val="2"/>
          </rPr>
          <t xml:space="preserve"> </t>
        </r>
      </text>
    </comment>
    <comment ref="AN134" authorId="0" shapeId="0" xr:uid="{758F03BB-6AD7-2F41-A669-53C7E81BAE07}">
      <text>
        <r>
          <rPr>
            <b/>
            <sz val="10"/>
            <color rgb="FF000000"/>
            <rFont val="Calibri"/>
            <family val="2"/>
          </rPr>
          <t>Antoine Laboury: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>Estimation !</t>
        </r>
      </text>
    </comment>
    <comment ref="AT134" authorId="0" shapeId="0" xr:uid="{2F73422E-5FDD-DD47-B376-6AF0008B8C76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Based on Jiang et al., 2006</t>
        </r>
      </text>
    </comment>
    <comment ref="F135" authorId="0" shapeId="0" xr:uid="{6BB7E986-D552-D44D-B341-8A2F55358D4E}">
      <text>
        <r>
          <rPr>
            <b/>
            <sz val="10"/>
            <color rgb="FF000000"/>
            <rFont val="Calibri"/>
            <family val="2"/>
          </rPr>
          <t>Antoine Laboury: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Based on the right side
</t>
        </r>
      </text>
    </comment>
    <comment ref="AA135" authorId="0" shapeId="0" xr:uid="{E3873855-F127-F24B-A9DA-A2F7693625B3}">
      <text>
        <r>
          <rPr>
            <b/>
            <sz val="10"/>
            <color rgb="FF000000"/>
            <rFont val="Calibri"/>
            <family val="2"/>
          </rPr>
          <t>Antoine Laboury: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Spoon-shaped according the authors
</t>
        </r>
      </text>
    </comment>
    <comment ref="AK135" authorId="0" shapeId="0" xr:uid="{01461EC4-9BFC-1944-8887-4329071D21AD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2,12
</t>
        </r>
        <r>
          <rPr>
            <sz val="10"/>
            <color rgb="FF000000"/>
            <rFont val="Tahoma"/>
            <family val="2"/>
          </rPr>
          <t xml:space="preserve">2,08
</t>
        </r>
        <r>
          <rPr>
            <sz val="10"/>
            <color rgb="FF000000"/>
            <rFont val="Tahoma"/>
            <family val="2"/>
          </rPr>
          <t>2,01</t>
        </r>
      </text>
    </comment>
    <comment ref="AT135" authorId="0" shapeId="0" xr:uid="{AF614DA8-71A6-F446-9D24-CCC219444194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From Rieppel et al., 2003
</t>
        </r>
      </text>
    </comment>
    <comment ref="BU135" authorId="0" shapeId="0" xr:uid="{EC7585A4-C396-0043-8B92-F7C3B039DBDE}">
      <text>
        <r>
          <rPr>
            <b/>
            <sz val="10"/>
            <color rgb="FF000000"/>
            <rFont val="Calibri"/>
            <family val="2"/>
          </rPr>
          <t>Antoine Laboury: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Spoon-shaped according the authors
</t>
        </r>
      </text>
    </comment>
    <comment ref="BY135" authorId="0" shapeId="0" xr:uid="{44EB3C09-79A4-9B43-B625-2F80A576B7BA}">
      <text>
        <r>
          <rPr>
            <b/>
            <sz val="10"/>
            <color rgb="FF000000"/>
            <rFont val="Calibri"/>
            <family val="2"/>
          </rPr>
          <t>Antoine Laboury: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Mainly on fangs
</t>
        </r>
      </text>
    </comment>
    <comment ref="AK136" authorId="0" shapeId="0" xr:uid="{F73413EF-2D48-DE48-9BC3-7F4DE8BBC2B7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1,938
</t>
        </r>
        <r>
          <rPr>
            <sz val="10"/>
            <color rgb="FF000000"/>
            <rFont val="Tahoma"/>
            <family val="2"/>
          </rPr>
          <t>2,08</t>
        </r>
      </text>
    </comment>
    <comment ref="AO136" authorId="0" shapeId="0" xr:uid="{7C23AE9C-A6B1-5647-A2B4-318FDEEDFC29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ESTIMATION --&gt; some part of the trunk is missing </t>
        </r>
      </text>
    </comment>
    <comment ref="AT136" authorId="0" shapeId="0" xr:uid="{06AF0967-534D-FE41-B00A-D3C0B1CC27A6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Based on the measurements made by Lin et al., 2017
</t>
        </r>
      </text>
    </comment>
    <comment ref="AV136" authorId="0" shapeId="0" xr:uid="{B3CBB169-BC71-7344-8B0A-B881B8D28DCE}">
      <text>
        <r>
          <rPr>
            <b/>
            <sz val="10"/>
            <color rgb="FF000000"/>
            <rFont val="Calibri"/>
            <family val="2"/>
          </rPr>
          <t>Antoine Laboury: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Left one 
</t>
        </r>
      </text>
    </comment>
    <comment ref="AX136" authorId="0" shapeId="0" xr:uid="{AF96081C-B68C-E04A-8490-260A48190E5A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Based on the measurements made by Lin et al., 2017
</t>
        </r>
      </text>
    </comment>
    <comment ref="AY136" authorId="0" shapeId="0" xr:uid="{6015B8D7-A2EF-6444-9FD6-9D58214ED72E}">
      <text>
        <r>
          <rPr>
            <b/>
            <sz val="10"/>
            <color rgb="FF000000"/>
            <rFont val="Calibri"/>
            <family val="2"/>
          </rPr>
          <t>Antoine Laboury: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Based on right forelimb
</t>
        </r>
        <r>
          <rPr>
            <sz val="10"/>
            <color rgb="FF000000"/>
            <rFont val="Calibri"/>
            <family val="2"/>
          </rPr>
          <t xml:space="preserve">
</t>
        </r>
      </text>
    </comment>
    <comment ref="AZ136" authorId="0" shapeId="0" xr:uid="{F13FD8EB-29A3-844B-94BF-766B43585B60}">
      <text>
        <r>
          <rPr>
            <b/>
            <sz val="10"/>
            <color rgb="FF000000"/>
            <rFont val="Calibri"/>
            <family val="2"/>
          </rPr>
          <t>Antoine Laboury: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Based in the right forelimb
</t>
        </r>
      </text>
    </comment>
    <comment ref="BY136" authorId="0" shapeId="0" xr:uid="{C96694CD-83A6-0341-B6A3-58A73E1FA034}">
      <text>
        <r>
          <rPr>
            <b/>
            <sz val="10"/>
            <color rgb="FF000000"/>
            <rFont val="Calibri"/>
            <family val="2"/>
          </rPr>
          <t>Antoine Laboury: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Mainly on fangs
</t>
        </r>
      </text>
    </comment>
    <comment ref="I137" authorId="0" shapeId="0" xr:uid="{BA70AEDC-9054-DB4E-BE84-38FB8331207F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Based on the right side
</t>
        </r>
      </text>
    </comment>
    <comment ref="AJ137" authorId="0" shapeId="0" xr:uid="{96CA3774-D734-E140-93D8-6DADB62EAF3B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0,69/0,283
</t>
        </r>
      </text>
    </comment>
    <comment ref="F138" authorId="0" shapeId="0" xr:uid="{78D09EFE-3C1C-824F-9985-70F7C4933BEB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Based on the left side of the skull
</t>
        </r>
      </text>
    </comment>
    <comment ref="P138" authorId="0" shapeId="0" xr:uid="{C4255AB1-B665-3242-8851-E650B380BB41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Based on the left side</t>
        </r>
      </text>
    </comment>
    <comment ref="R138" authorId="0" shapeId="0" xr:uid="{72A5C9FD-DC44-1442-8162-1EFFF3769508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Based on the left naris</t>
        </r>
      </text>
    </comment>
    <comment ref="T138" authorId="0" shapeId="0" xr:uid="{76F46BBF-4ED4-2740-B384-334C0C327601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Based on the left orbit
</t>
        </r>
      </text>
    </comment>
    <comment ref="U138" authorId="0" shapeId="0" xr:uid="{A60D849D-E353-424A-9F33-65A8255D2ECE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Based on Klein &amp; Albers, 2009
</t>
        </r>
      </text>
    </comment>
    <comment ref="X138" authorId="0" shapeId="0" xr:uid="{B2C7CBFE-2A94-9544-8DBD-BAAE2DB68FA7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Based on the left UTF</t>
        </r>
      </text>
    </comment>
    <comment ref="Y138" authorId="0" shapeId="0" xr:uid="{88B9DE35-39B2-BE4D-B4FD-8E502728D4A9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The UTF are too lateraly compressed </t>
        </r>
      </text>
    </comment>
    <comment ref="AH138" authorId="0" shapeId="0" xr:uid="{A96693E2-DE73-AC4C-BF42-050C80837101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3,84(1)/ 0,99(1)
</t>
        </r>
        <r>
          <rPr>
            <sz val="10"/>
            <color rgb="FF000000"/>
            <rFont val="Tahoma"/>
            <family val="2"/>
          </rPr>
          <t xml:space="preserve">2,95(2)/ 0,96(2)
</t>
        </r>
      </text>
    </comment>
    <comment ref="AI138" authorId="0" shapeId="0" xr:uid="{F8BE2627-4B61-AA42-923E-9120247C5FD2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0,962/ 0,457 
</t>
        </r>
        <r>
          <rPr>
            <sz val="10"/>
            <color rgb="FF000000"/>
            <rFont val="Tahoma"/>
            <family val="2"/>
          </rPr>
          <t xml:space="preserve">1,22/ 0,686
</t>
        </r>
        <r>
          <rPr>
            <sz val="10"/>
            <color rgb="FF000000"/>
            <rFont val="Tahoma"/>
            <family val="2"/>
          </rPr>
          <t xml:space="preserve">0,781/ 0,438
</t>
        </r>
      </text>
    </comment>
    <comment ref="AJ138" authorId="0" shapeId="0" xr:uid="{96F9D4D0-8F4A-B946-ADE2-E443A3DF5312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1,45(1)/ 0,56(1)
</t>
        </r>
        <r>
          <rPr>
            <sz val="10"/>
            <color rgb="FF000000"/>
            <rFont val="Tahoma"/>
            <family val="2"/>
          </rPr>
          <t xml:space="preserve">1,02(2)/ 0,47(2)
</t>
        </r>
        <r>
          <rPr>
            <sz val="10"/>
            <color rgb="FF000000"/>
            <rFont val="Tahoma"/>
            <family val="2"/>
          </rPr>
          <t xml:space="preserve">1,20(3)/ 0,57(3)
</t>
        </r>
        <r>
          <rPr>
            <sz val="10"/>
            <color rgb="FF000000"/>
            <rFont val="Tahoma"/>
            <family val="2"/>
          </rPr>
          <t xml:space="preserve">0,73(4)/ 0,30(4)
</t>
        </r>
      </text>
    </comment>
    <comment ref="AL138" authorId="0" shapeId="0" xr:uid="{7C3F463A-98EC-434F-8361-126412BED996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Not really sure about that</t>
        </r>
      </text>
    </comment>
    <comment ref="AJ139" authorId="0" shapeId="0" xr:uid="{6BEA3C19-29F6-BC4B-A328-287DB7DE488C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4,95/ 1,61 --&gt; 3,07
</t>
        </r>
        <r>
          <rPr>
            <sz val="10"/>
            <color rgb="FF000000"/>
            <rFont val="Tahoma"/>
            <family val="2"/>
          </rPr>
          <t xml:space="preserve">4,83/ 2,046 --&gt; 2,36
</t>
        </r>
        <r>
          <rPr>
            <sz val="10"/>
            <color rgb="FF000000"/>
            <rFont val="Tahoma"/>
            <family val="2"/>
          </rPr>
          <t xml:space="preserve">5,63/ 2,396 --&gt; 2,35
</t>
        </r>
        <r>
          <rPr>
            <sz val="10"/>
            <color rgb="FF000000"/>
            <rFont val="Tahoma"/>
            <family val="2"/>
          </rPr>
          <t>2,28/ 1,23 --&gt; 1,85</t>
        </r>
      </text>
    </comment>
    <comment ref="AK139" authorId="0" shapeId="0" xr:uid="{45505A91-684B-6049-B2B4-11CE2BB80594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4,95
</t>
        </r>
        <r>
          <rPr>
            <sz val="10"/>
            <color rgb="FF000000"/>
            <rFont val="Tahoma"/>
            <family val="2"/>
          </rPr>
          <t xml:space="preserve">4,83
</t>
        </r>
        <r>
          <rPr>
            <sz val="10"/>
            <color rgb="FF000000"/>
            <rFont val="Tahoma"/>
            <family val="2"/>
          </rPr>
          <t xml:space="preserve">5,63
</t>
        </r>
      </text>
    </comment>
    <comment ref="AQ139" authorId="0" shapeId="0" xr:uid="{B496C290-24EB-E24F-8D48-D21158205B96}">
      <text>
        <r>
          <rPr>
            <b/>
            <sz val="10"/>
            <color rgb="FF000000"/>
            <rFont val="Calibri"/>
            <family val="2"/>
          </rPr>
          <t>Antoine Laboury: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Based on left humerus
</t>
        </r>
      </text>
    </comment>
    <comment ref="AR139" authorId="0" shapeId="0" xr:uid="{D6D6C94D-9041-1F4E-BC5F-8ACBA016B139}">
      <text>
        <r>
          <rPr>
            <b/>
            <sz val="10"/>
            <color rgb="FF000000"/>
            <rFont val="Calibri"/>
            <family val="2"/>
          </rPr>
          <t>Antoine Laboury: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Based on left humerus
</t>
        </r>
      </text>
    </comment>
    <comment ref="AT139" authorId="0" shapeId="0" xr:uid="{D764B104-8A55-AD44-9F69-D7E7618F0FE5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measurements from the Ji et al., 2014
</t>
        </r>
      </text>
    </comment>
    <comment ref="AU139" authorId="0" shapeId="0" xr:uid="{F7F73C8E-C14D-3647-B889-24612B5F688F}">
      <text>
        <r>
          <rPr>
            <b/>
            <sz val="10"/>
            <color rgb="FF000000"/>
            <rFont val="Calibri"/>
            <family val="2"/>
          </rPr>
          <t>Antoine Laboury: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Based on right femur
</t>
        </r>
      </text>
    </comment>
    <comment ref="AV139" authorId="0" shapeId="0" xr:uid="{18E812C1-C67C-0C41-9261-84F94D28856D}">
      <text>
        <r>
          <rPr>
            <b/>
            <sz val="10"/>
            <color rgb="FF000000"/>
            <rFont val="Calibri"/>
            <family val="2"/>
          </rPr>
          <t>Antoine Laboury: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Based on right femur
</t>
        </r>
      </text>
    </comment>
    <comment ref="AY139" authorId="0" shapeId="0" xr:uid="{488CD37C-DF59-1C40-9028-7BD8770D9482}">
      <text>
        <r>
          <rPr>
            <b/>
            <sz val="10"/>
            <color rgb="FF000000"/>
            <rFont val="Calibri"/>
            <family val="2"/>
          </rPr>
          <t>Antoine Laboury: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Based on the left forelimb
</t>
        </r>
      </text>
    </comment>
    <comment ref="AZ139" authorId="0" shapeId="0" xr:uid="{3B424E24-F774-114B-9017-FDEE510BC4A2}">
      <text>
        <r>
          <rPr>
            <b/>
            <sz val="10"/>
            <color rgb="FF000000"/>
            <rFont val="Calibri"/>
            <family val="2"/>
          </rPr>
          <t>Antoine Laboury: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Based on the left forelimb
</t>
        </r>
      </text>
    </comment>
    <comment ref="BA139" authorId="0" shapeId="0" xr:uid="{1B768B23-DF01-A24B-80B4-30EC83BFE939}">
      <text>
        <r>
          <rPr>
            <b/>
            <sz val="10"/>
            <color rgb="FF000000"/>
            <rFont val="Calibri"/>
            <family val="2"/>
          </rPr>
          <t>Antoine Laboury: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Based on the left hindlimb
</t>
        </r>
      </text>
    </comment>
    <comment ref="BB139" authorId="0" shapeId="0" xr:uid="{B9451969-9DAE-8945-B09E-2ADCB2045259}">
      <text>
        <r>
          <rPr>
            <b/>
            <sz val="10"/>
            <color rgb="FF000000"/>
            <rFont val="Calibri"/>
            <family val="2"/>
          </rPr>
          <t>Antoine Laboury: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Based on the right hindlimb
</t>
        </r>
      </text>
    </comment>
    <comment ref="AK140" authorId="0" shapeId="0" xr:uid="{475B18E3-2FFD-094A-850A-AC907BA4DC14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4,986
</t>
        </r>
        <r>
          <rPr>
            <sz val="10"/>
            <color rgb="FF000000"/>
            <rFont val="Tahoma"/>
            <family val="2"/>
          </rPr>
          <t xml:space="preserve">5,072
</t>
        </r>
        <r>
          <rPr>
            <sz val="10"/>
            <color rgb="FF000000"/>
            <rFont val="Tahoma"/>
            <family val="2"/>
          </rPr>
          <t xml:space="preserve">5,072
</t>
        </r>
        <r>
          <rPr>
            <sz val="10"/>
            <color rgb="FF000000"/>
            <rFont val="Tahoma"/>
            <family val="2"/>
          </rPr>
          <t xml:space="preserve">5,045
</t>
        </r>
        <r>
          <rPr>
            <sz val="10"/>
            <color rgb="FF000000"/>
            <rFont val="Tahoma"/>
            <family val="2"/>
          </rPr>
          <t xml:space="preserve">4,672
</t>
        </r>
        <r>
          <rPr>
            <sz val="10"/>
            <color rgb="FF000000"/>
            <rFont val="Tahoma"/>
            <family val="2"/>
          </rPr>
          <t xml:space="preserve">5,886
</t>
        </r>
        <r>
          <rPr>
            <sz val="10"/>
            <color rgb="FF000000"/>
            <rFont val="Tahoma"/>
            <family val="2"/>
          </rPr>
          <t>5,141</t>
        </r>
      </text>
    </comment>
    <comment ref="AL140" authorId="0" shapeId="0" xr:uid="{E336A4C4-159E-1846-B52D-47FC79A87DDC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Not really sure due to the inclinaison of the teeth</t>
        </r>
      </text>
    </comment>
    <comment ref="BS140" authorId="0" shapeId="0" xr:uid="{1F165A19-BF67-F542-A234-0FD0A0C76377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Not really sure due to the inclinaison of the teeth</t>
        </r>
      </text>
    </comment>
    <comment ref="E141" authorId="0" shapeId="0" xr:uid="{963E0B1F-9F33-1B47-8A82-6D2F108A09C2}">
      <text>
        <r>
          <rPr>
            <b/>
            <sz val="10"/>
            <color rgb="FF000000"/>
            <rFont val="Tahoma"/>
            <family val="2"/>
          </rPr>
          <t xml:space="preserve">Antoine Laboury:
</t>
        </r>
        <r>
          <rPr>
            <sz val="10"/>
            <color rgb="FF000000"/>
            <rFont val="Tahoma"/>
            <family val="2"/>
          </rPr>
          <t xml:space="preserve">Based on the right mandible
</t>
        </r>
      </text>
    </comment>
    <comment ref="I141" authorId="0" shapeId="0" xr:uid="{AC349955-6D59-3246-9242-FF5C0897A83D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Based on the right retroarticular process
</t>
        </r>
      </text>
    </comment>
    <comment ref="N141" authorId="0" shapeId="0" xr:uid="{B7A16B8D-0F08-9A45-B83E-4D5A12B28F63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Estimation
</t>
        </r>
      </text>
    </comment>
    <comment ref="AH141" authorId="0" shapeId="0" xr:uid="{4477876D-43C6-0548-8F74-647B6587AEDC}">
      <text>
        <r>
          <rPr>
            <b/>
            <sz val="10"/>
            <color indexed="81"/>
            <rFont val="Calibri"/>
            <family val="2"/>
          </rPr>
          <t xml:space="preserve">Antoine Laboury:
The anterior part of the dentition is not complete so the fangs are damaged
</t>
        </r>
      </text>
    </comment>
    <comment ref="AK141" authorId="0" shapeId="0" xr:uid="{FE3F694E-0983-4B4B-B234-B9454865EC33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2,379
</t>
        </r>
        <r>
          <rPr>
            <sz val="10"/>
            <color rgb="FF000000"/>
            <rFont val="Tahoma"/>
            <family val="2"/>
          </rPr>
          <t xml:space="preserve">2,382
</t>
        </r>
        <r>
          <rPr>
            <sz val="10"/>
            <color rgb="FF000000"/>
            <rFont val="Tahoma"/>
            <family val="2"/>
          </rPr>
          <t xml:space="preserve">2,707
</t>
        </r>
        <r>
          <rPr>
            <sz val="10"/>
            <color rgb="FF000000"/>
            <rFont val="Tahoma"/>
            <family val="2"/>
          </rPr>
          <t xml:space="preserve">2,692
</t>
        </r>
      </text>
    </comment>
    <comment ref="AR141" authorId="0" shapeId="0" xr:uid="{02B32190-091E-4045-B327-CD94340A9E1E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Based on the left humerus
</t>
        </r>
      </text>
    </comment>
    <comment ref="AU141" authorId="0" shapeId="0" xr:uid="{F207CAA2-37F4-4C45-A0E7-563E5D3D7908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Based on the left femur
</t>
        </r>
      </text>
    </comment>
    <comment ref="AV141" authorId="0" shapeId="0" xr:uid="{C036DC99-0E03-6B42-B910-ABF0D66E218C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Based on the left femur </t>
        </r>
      </text>
    </comment>
    <comment ref="AY141" authorId="0" shapeId="0" xr:uid="{F7F6BE3C-8417-2345-858A-17FE35AF5D69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Based on the left forelimb</t>
        </r>
      </text>
    </comment>
    <comment ref="AZ141" authorId="0" shapeId="0" xr:uid="{4649805A-D8CB-E549-BF42-5DA45C7EB111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Based on left forelimb</t>
        </r>
      </text>
    </comment>
    <comment ref="BB141" authorId="0" shapeId="0" xr:uid="{42CE4324-C58F-6646-8EF5-839EEA5FA45B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Based on the left hindlimb</t>
        </r>
      </text>
    </comment>
    <comment ref="BY141" authorId="0" shapeId="0" xr:uid="{AA801414-5F59-CE4D-A0D7-2CD4D8F97AEF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Just very fine striations -&gt; nor really prominent</t>
        </r>
      </text>
    </comment>
    <comment ref="O142" authorId="0" shapeId="0" xr:uid="{84B137ED-D2E3-384C-89F7-9A48C0E828B8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estimation
</t>
        </r>
      </text>
    </comment>
    <comment ref="V142" authorId="0" shapeId="0" xr:uid="{4A04E8C8-A72D-344D-AD4C-A7AEBEC3FC5D}">
      <text>
        <r>
          <rPr>
            <b/>
            <sz val="10"/>
            <color rgb="FF000000"/>
            <rFont val="Calibri"/>
            <family val="2"/>
          </rPr>
          <t>Antoine Laboury: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Need to check on real specimen
</t>
        </r>
      </text>
    </comment>
    <comment ref="AH142" authorId="0" shapeId="0" xr:uid="{FB2935D5-CDC8-4A42-BE8B-BADA0A7B5E35}">
      <text>
        <r>
          <rPr>
            <b/>
            <sz val="10"/>
            <color rgb="FF000000"/>
            <rFont val="Calibri"/>
            <family val="2"/>
          </rPr>
          <t>Antoine Laboury: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Height of the longest fang
</t>
        </r>
      </text>
    </comment>
    <comment ref="C143" authorId="0" shapeId="0" xr:uid="{04CDE75E-27D4-B34E-8E50-C6D402E5A415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Lower jaw</t>
        </r>
      </text>
    </comment>
    <comment ref="K143" authorId="0" shapeId="0" xr:uid="{AA63B55C-B8C5-7049-B973-FFFA2344A303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Based on the left mandible</t>
        </r>
      </text>
    </comment>
    <comment ref="L143" authorId="0" shapeId="0" xr:uid="{0D07D23D-28EB-CE4A-87C1-358DEAD974A5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Based on the left mandible
</t>
        </r>
      </text>
    </comment>
    <comment ref="M143" authorId="0" shapeId="0" xr:uid="{EB87633E-B1CF-8C4B-B9CA-1DB3453FB6F5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Based on the left mandible</t>
        </r>
      </text>
    </comment>
    <comment ref="AH143" authorId="0" shapeId="0" xr:uid="{89C34FDB-E9A7-BF43-81F6-D0F9B096FFE8}">
      <text>
        <r>
          <rPr>
            <b/>
            <sz val="10"/>
            <color rgb="FF000000"/>
            <rFont val="Calibri"/>
            <family val="2"/>
          </rPr>
          <t>Antoine Laboury: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Not complete but just to have an indication on the indice </t>
        </r>
      </text>
    </comment>
    <comment ref="AK143" authorId="0" shapeId="0" xr:uid="{F7DCC1F8-373D-8F45-BDF1-7C7474E8F06F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6,164
</t>
        </r>
        <r>
          <rPr>
            <sz val="10"/>
            <color rgb="FF000000"/>
            <rFont val="Tahoma"/>
            <family val="2"/>
          </rPr>
          <t xml:space="preserve">6,578
</t>
        </r>
        <r>
          <rPr>
            <sz val="10"/>
            <color rgb="FF000000"/>
            <rFont val="Tahoma"/>
            <family val="2"/>
          </rPr>
          <t xml:space="preserve">6,270
</t>
        </r>
        <r>
          <rPr>
            <sz val="10"/>
            <color rgb="FF000000"/>
            <rFont val="Tahoma"/>
            <family val="2"/>
          </rPr>
          <t>5,807</t>
        </r>
      </text>
    </comment>
    <comment ref="C144" authorId="0" shapeId="0" xr:uid="{32F8BEB7-8827-AD4C-B58E-1EC406708062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Attention ! Part of the snout is missing and reconstruction</t>
        </r>
      </text>
    </comment>
    <comment ref="F144" authorId="0" shapeId="0" xr:uid="{7387C0DD-6073-C64A-97E7-3EFDA0F9F9E8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estimation + based on the right side
</t>
        </r>
      </text>
    </comment>
    <comment ref="H144" authorId="0" shapeId="0" xr:uid="{73AC2484-7292-7145-971D-F052B471BEDE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Estimation
</t>
        </r>
      </text>
    </comment>
    <comment ref="Q144" authorId="0" shapeId="0" xr:uid="{1AB5F857-680D-D348-8813-CF3F56F4E0DE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estimation
</t>
        </r>
      </text>
    </comment>
    <comment ref="R144" authorId="0" shapeId="0" xr:uid="{CA981F42-1D2C-6F4D-979D-011D907403BB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Based on the right naris</t>
        </r>
      </text>
    </comment>
    <comment ref="Y144" authorId="0" shapeId="0" xr:uid="{E791DCA3-043E-7E4A-9CCE-4BC0F0165BDE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Estimation by inferring the border of the UTF
</t>
        </r>
      </text>
    </comment>
    <comment ref="E145" authorId="0" shapeId="0" xr:uid="{7E6F766E-040E-CE41-912F-41CB340E1694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Based on the left mandible
</t>
        </r>
      </text>
    </comment>
    <comment ref="I145" authorId="0" shapeId="0" xr:uid="{66EDA3DF-9BCB-F747-A0CF-015D6E2A5644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Based on the right mandible
</t>
        </r>
      </text>
    </comment>
    <comment ref="L145" authorId="0" shapeId="0" xr:uid="{60FB2801-F70E-F74A-A3E9-95F963F62F67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Based on the right mandible
</t>
        </r>
      </text>
    </comment>
    <comment ref="M145" authorId="0" shapeId="0" xr:uid="{0CFBF9F8-504B-9844-BB20-AE1B58132707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Based on the right mandible</t>
        </r>
      </text>
    </comment>
    <comment ref="AK145" authorId="0" shapeId="0" xr:uid="{1B579D10-616E-F24D-A545-7AEF3D2FB343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9,52763
</t>
        </r>
        <r>
          <rPr>
            <sz val="10"/>
            <color rgb="FF000000"/>
            <rFont val="Tahoma"/>
            <family val="2"/>
          </rPr>
          <t xml:space="preserve">9,1153
</t>
        </r>
        <r>
          <rPr>
            <sz val="10"/>
            <color rgb="FF000000"/>
            <rFont val="Tahoma"/>
            <family val="2"/>
          </rPr>
          <t xml:space="preserve">7,757
</t>
        </r>
        <r>
          <rPr>
            <sz val="10"/>
            <color rgb="FF000000"/>
            <rFont val="Tahoma"/>
            <family val="2"/>
          </rPr>
          <t>8,15667</t>
        </r>
      </text>
    </comment>
    <comment ref="BY145" authorId="0" shapeId="0" xr:uid="{D877B2C3-5039-5D41-A974-E6B2A4183674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Enamel is too bdly preserved
</t>
        </r>
      </text>
    </comment>
    <comment ref="C146" authorId="0" shapeId="0" xr:uid="{BA0A5877-F98F-FB46-85F1-2788E73F7D03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Femur</t>
        </r>
      </text>
    </comment>
    <comment ref="C147" authorId="0" shapeId="0" xr:uid="{EC9ECC54-0614-2D4C-9ECB-3C9FABFFF9D4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Humerus</t>
        </r>
      </text>
    </comment>
    <comment ref="C148" authorId="0" shapeId="0" xr:uid="{A127EF8B-7BFA-4449-803C-88747898D12E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Humerus
</t>
        </r>
      </text>
    </comment>
    <comment ref="T150" authorId="0" shapeId="0" xr:uid="{C97E3F4E-DC79-1540-A27C-4A8BE456694E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Based on the right orbit</t>
        </r>
      </text>
    </comment>
    <comment ref="U150" authorId="0" shapeId="0" xr:uid="{31DFAE32-3B45-1F41-92E4-33090A7C66ED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Based on the right orbit
</t>
        </r>
      </text>
    </comment>
    <comment ref="AK150" authorId="0" shapeId="0" xr:uid="{6AB290A9-1CF8-1549-AEDB-CEE98F36568B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3,281
</t>
        </r>
        <r>
          <rPr>
            <sz val="10"/>
            <color rgb="FF000000"/>
            <rFont val="Tahoma"/>
            <family val="2"/>
          </rPr>
          <t>3,204</t>
        </r>
      </text>
    </comment>
    <comment ref="AN150" authorId="0" shapeId="0" xr:uid="{97A5AB10-C19B-7D4F-82EB-D2130A660A61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Estimation
</t>
        </r>
      </text>
    </comment>
    <comment ref="N152" authorId="0" shapeId="0" xr:uid="{B3656424-D27B-6A4E-B4C3-0A60A1AFC261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Based on the left side 
</t>
        </r>
      </text>
    </comment>
    <comment ref="Q152" authorId="0" shapeId="0" xr:uid="{0B358B3A-02C6-0D4A-B3BA-78A80123C1EA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Based on the right side
</t>
        </r>
      </text>
    </comment>
    <comment ref="R152" authorId="0" shapeId="0" xr:uid="{D16DBA1A-481C-0547-974A-433CFD0C4A5E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Based on the right side </t>
        </r>
      </text>
    </comment>
    <comment ref="T152" authorId="0" shapeId="0" xr:uid="{795703E3-B01B-474F-A6A5-3AB159785CC4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Based on the right orbit
</t>
        </r>
      </text>
    </comment>
    <comment ref="U152" authorId="0" shapeId="0" xr:uid="{F8AA31E4-054A-BB44-9879-3CE7C881E279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Based on the right orbit</t>
        </r>
      </text>
    </comment>
    <comment ref="AH152" authorId="0" shapeId="0" xr:uid="{3485C71F-F54D-4845-9F60-5C49CFEC85EB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3,839/ 1,452
</t>
        </r>
      </text>
    </comment>
    <comment ref="AI152" authorId="0" shapeId="0" xr:uid="{29D86616-DAF8-FD47-993F-77B8FD561408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0,850/ 0,536
</t>
        </r>
        <r>
          <rPr>
            <sz val="10"/>
            <color rgb="FF000000"/>
            <rFont val="Tahoma"/>
            <family val="2"/>
          </rPr>
          <t xml:space="preserve">1,158/ 0,558 </t>
        </r>
      </text>
    </comment>
    <comment ref="AJ152" authorId="0" shapeId="0" xr:uid="{46DBB68F-E274-5743-BC92-4703DD5F7691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1,158/ 0,558
</t>
        </r>
      </text>
    </comment>
    <comment ref="BR152" authorId="0" shapeId="0" xr:uid="{F3A374B0-9B6B-7848-AD99-1D2897F823C3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1,158/ 0,558
</t>
        </r>
      </text>
    </comment>
    <comment ref="F153" authorId="0" shapeId="0" xr:uid="{EFB2BD3B-17C4-1942-A281-5A3C6437025C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Based on the right side 
</t>
        </r>
      </text>
    </comment>
    <comment ref="H153" authorId="0" shapeId="0" xr:uid="{D724FAC4-53B4-B448-80CB-E81AB7600C65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Based on the right side
</t>
        </r>
      </text>
    </comment>
    <comment ref="Q153" authorId="0" shapeId="0" xr:uid="{26E172C3-4AA8-CA47-A6AB-2E37E929FFDA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Based on the right side
</t>
        </r>
      </text>
    </comment>
    <comment ref="R153" authorId="0" shapeId="0" xr:uid="{CDC23413-A6D5-624A-A86F-B454BAA2689C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Based on the right side 
</t>
        </r>
      </text>
    </comment>
    <comment ref="T153" authorId="0" shapeId="0" xr:uid="{B9764450-4E67-5944-A15A-3671B2B7B6D2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Right orbit</t>
        </r>
      </text>
    </comment>
    <comment ref="U153" authorId="0" shapeId="0" xr:uid="{8048B71E-CB2D-8C46-A7B9-0968616EC0E4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Right orbit 
</t>
        </r>
      </text>
    </comment>
    <comment ref="AH153" authorId="0" shapeId="0" xr:uid="{67F30C5C-D898-C344-A682-815CA367D40F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9,12/ 3,169
</t>
        </r>
        <r>
          <rPr>
            <sz val="10"/>
            <color rgb="FF000000"/>
            <rFont val="Tahoma"/>
            <family val="2"/>
          </rPr>
          <t xml:space="preserve">8,988/ 2,78
</t>
        </r>
      </text>
    </comment>
    <comment ref="AJ153" authorId="0" shapeId="0" xr:uid="{F245C519-C169-6B4A-A3C4-AB0260F09C77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2,44/ 0,96
</t>
        </r>
        <r>
          <rPr>
            <sz val="10"/>
            <color rgb="FF000000"/>
            <rFont val="Tahoma"/>
            <family val="2"/>
          </rPr>
          <t xml:space="preserve">2,728/ 1,322 
</t>
        </r>
        <r>
          <rPr>
            <sz val="10"/>
            <color rgb="FF000000"/>
            <rFont val="Tahoma"/>
            <family val="2"/>
          </rPr>
          <t>2,868/ 1,299</t>
        </r>
      </text>
    </comment>
    <comment ref="BR153" authorId="0" shapeId="0" xr:uid="{8F99E84E-9587-0A4B-8FA5-725DB91A527B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2,44/ 0,96
</t>
        </r>
        <r>
          <rPr>
            <sz val="10"/>
            <color rgb="FF000000"/>
            <rFont val="Tahoma"/>
            <family val="2"/>
          </rPr>
          <t xml:space="preserve">2,728/ 1,322 
</t>
        </r>
        <r>
          <rPr>
            <sz val="10"/>
            <color rgb="FF000000"/>
            <rFont val="Tahoma"/>
            <family val="2"/>
          </rPr>
          <t>2,868/ 1,299</t>
        </r>
      </text>
    </comment>
    <comment ref="S154" authorId="0" shapeId="0" xr:uid="{534E60AC-2356-2345-9116-1EDEA55735EB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Estimation based on the left side
</t>
        </r>
      </text>
    </comment>
    <comment ref="AH154" authorId="0" shapeId="0" xr:uid="{FF01E435-40D8-404B-AA54-B985E8BEF665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5,975/ 1,87 --&gt; 3,196 
</t>
        </r>
        <r>
          <rPr>
            <sz val="10"/>
            <color rgb="FF000000"/>
            <rFont val="Tahoma"/>
            <family val="2"/>
          </rPr>
          <t>7,298/ 2,281 --&gt; 3,199</t>
        </r>
      </text>
    </comment>
    <comment ref="AJ154" authorId="0" shapeId="0" xr:uid="{99BC2994-3A96-744F-8383-A8E73A28FD34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2,356/ 0,937 --&gt; 2,514
</t>
        </r>
        <r>
          <rPr>
            <sz val="10"/>
            <color rgb="FF000000"/>
            <rFont val="Tahoma"/>
            <family val="2"/>
          </rPr>
          <t xml:space="preserve">1,99/ 0,887 --&gt; 2,243
</t>
        </r>
        <r>
          <rPr>
            <sz val="10"/>
            <color rgb="FF000000"/>
            <rFont val="Tahoma"/>
            <family val="2"/>
          </rPr>
          <t xml:space="preserve">2,459/ 0,961 --&gt; 2,56
</t>
        </r>
        <r>
          <rPr>
            <sz val="10"/>
            <color rgb="FF000000"/>
            <rFont val="Tahoma"/>
            <family val="2"/>
          </rPr>
          <t>2,359/ 1,056 --&gt; 2,233</t>
        </r>
      </text>
    </comment>
    <comment ref="Q155" authorId="0" shapeId="0" xr:uid="{5A2260A0-8B47-BB4F-9F97-3E810CCC100B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Based on the left side 
</t>
        </r>
      </text>
    </comment>
    <comment ref="R155" authorId="0" shapeId="0" xr:uid="{C95944A6-CEDC-9D46-8883-E8F1FF3BF532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Based on the left side
</t>
        </r>
      </text>
    </comment>
    <comment ref="H156" authorId="0" shapeId="0" xr:uid="{AE89DC70-0629-BD42-B9FB-E0B2C646AE2A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Based on the left side
</t>
        </r>
      </text>
    </comment>
    <comment ref="N156" authorId="0" shapeId="0" xr:uid="{8FAEDB20-8839-3945-804D-2D978C5FFF4A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Based on the left side 
</t>
        </r>
      </text>
    </comment>
    <comment ref="AH156" authorId="0" shapeId="0" xr:uid="{0B45C767-69D2-9743-B2CB-6DC9A1628EE1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6,939/ 2,288</t>
        </r>
      </text>
    </comment>
    <comment ref="AI156" authorId="0" shapeId="0" xr:uid="{4A5A2D67-DF49-224F-944C-AB79B611C0CC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1,982/ 0,93
</t>
        </r>
      </text>
    </comment>
    <comment ref="AJ156" authorId="0" shapeId="0" xr:uid="{A9762E96-A813-C24A-95EF-D7646F555A2B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2,356/ 0,987
</t>
        </r>
        <r>
          <rPr>
            <sz val="10"/>
            <color rgb="FF000000"/>
            <rFont val="Tahoma"/>
            <family val="2"/>
          </rPr>
          <t>1,982/ 0,93</t>
        </r>
      </text>
    </comment>
    <comment ref="BR156" authorId="0" shapeId="0" xr:uid="{46F2C5D5-7216-4346-ABBB-0CB6F3337B63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2,356/ 0,987
</t>
        </r>
        <r>
          <rPr>
            <sz val="10"/>
            <color rgb="FF000000"/>
            <rFont val="Tahoma"/>
            <family val="2"/>
          </rPr>
          <t>1,982/ 0,93</t>
        </r>
      </text>
    </comment>
    <comment ref="E157" authorId="0" shapeId="0" xr:uid="{11CC8A38-3FBC-944D-9584-7D441FAD2065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ESTIMATION
</t>
        </r>
      </text>
    </comment>
    <comment ref="J157" authorId="0" shapeId="0" xr:uid="{2EF332BE-9E9A-734D-9C12-407C3FC4F665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Estimation 
</t>
        </r>
      </text>
    </comment>
    <comment ref="AH157" authorId="0" shapeId="0" xr:uid="{1ACC2773-7F1F-B34B-9AF1-A5101DE6F925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8,244/ 2,775
</t>
        </r>
      </text>
    </comment>
    <comment ref="AI157" authorId="0" shapeId="0" xr:uid="{B678FD25-3BBD-5F47-B0FE-ABEB0A83A57A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2,044/ 0,962 --&gt; 2,125
</t>
        </r>
        <r>
          <rPr>
            <sz val="10"/>
            <color rgb="FF000000"/>
            <rFont val="Tahoma"/>
            <family val="2"/>
          </rPr>
          <t xml:space="preserve">2,169/ 0,89 --&gt; 2,437
</t>
        </r>
        <r>
          <rPr>
            <sz val="10"/>
            <color rgb="FF000000"/>
            <rFont val="Tahoma"/>
            <family val="2"/>
          </rPr>
          <t xml:space="preserve">2,443/ 0,988 --&gt; 2,473
</t>
        </r>
        <r>
          <rPr>
            <sz val="10"/>
            <color rgb="FF000000"/>
            <rFont val="Tahoma"/>
            <family val="2"/>
          </rPr>
          <t xml:space="preserve">
</t>
        </r>
      </text>
    </comment>
    <comment ref="AJ157" authorId="0" shapeId="0" xr:uid="{28224794-F1D2-3C40-8CC6-EC13A7DEBB8D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2,337/ 1,224
</t>
        </r>
        <r>
          <rPr>
            <sz val="10"/>
            <color rgb="FF000000"/>
            <rFont val="Tahoma"/>
            <family val="2"/>
          </rPr>
          <t xml:space="preserve">2,52/ 1,249
</t>
        </r>
        <r>
          <rPr>
            <sz val="10"/>
            <color rgb="FF000000"/>
            <rFont val="Tahoma"/>
            <family val="2"/>
          </rPr>
          <t xml:space="preserve">2,619/ 1,267
</t>
        </r>
        <r>
          <rPr>
            <sz val="10"/>
            <color rgb="FF000000"/>
            <rFont val="Tahoma"/>
            <family val="2"/>
          </rPr>
          <t xml:space="preserve">2,169/ 1,122 
</t>
        </r>
        <r>
          <rPr>
            <sz val="10"/>
            <color rgb="FF000000"/>
            <rFont val="Tahoma"/>
            <family val="2"/>
          </rPr>
          <t xml:space="preserve">2,774/ 1,446
</t>
        </r>
        <r>
          <rPr>
            <sz val="10"/>
            <color rgb="FF000000"/>
            <rFont val="Tahoma"/>
            <family val="2"/>
          </rPr>
          <t xml:space="preserve">2,044/ 0,962 
</t>
        </r>
        <r>
          <rPr>
            <sz val="10"/>
            <color rgb="FF000000"/>
            <rFont val="Tahoma"/>
            <family val="2"/>
          </rPr>
          <t xml:space="preserve">2,169/ 0,89 </t>
        </r>
      </text>
    </comment>
    <comment ref="BR157" authorId="0" shapeId="0" xr:uid="{DDFECFFF-66A3-BB44-BFB9-3454156EEEC1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2,337/ 1,224
</t>
        </r>
        <r>
          <rPr>
            <sz val="10"/>
            <color rgb="FF000000"/>
            <rFont val="Tahoma"/>
            <family val="2"/>
          </rPr>
          <t xml:space="preserve">2,52/ 1,249
</t>
        </r>
        <r>
          <rPr>
            <sz val="10"/>
            <color rgb="FF000000"/>
            <rFont val="Tahoma"/>
            <family val="2"/>
          </rPr>
          <t xml:space="preserve">2,619/ 1,267
</t>
        </r>
        <r>
          <rPr>
            <sz val="10"/>
            <color rgb="FF000000"/>
            <rFont val="Tahoma"/>
            <family val="2"/>
          </rPr>
          <t xml:space="preserve">2,169/ 1,122 
</t>
        </r>
        <r>
          <rPr>
            <sz val="10"/>
            <color rgb="FF000000"/>
            <rFont val="Tahoma"/>
            <family val="2"/>
          </rPr>
          <t xml:space="preserve">2,774/ 1,446
</t>
        </r>
        <r>
          <rPr>
            <sz val="10"/>
            <color rgb="FF000000"/>
            <rFont val="Tahoma"/>
            <family val="2"/>
          </rPr>
          <t xml:space="preserve">2,044/ 0,962 
</t>
        </r>
        <r>
          <rPr>
            <sz val="10"/>
            <color rgb="FF000000"/>
            <rFont val="Tahoma"/>
            <family val="2"/>
          </rPr>
          <t xml:space="preserve">2,169/ 0,89 </t>
        </r>
      </text>
    </comment>
    <comment ref="AK158" authorId="0" shapeId="0" xr:uid="{8DBE45B8-CA69-8543-854E-9794DC86382F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4,93103
</t>
        </r>
        <r>
          <rPr>
            <sz val="10"/>
            <color rgb="FF000000"/>
            <rFont val="Tahoma"/>
            <family val="2"/>
          </rPr>
          <t xml:space="preserve">4,77229
</t>
        </r>
        <r>
          <rPr>
            <sz val="10"/>
            <color rgb="FF000000"/>
            <rFont val="Tahoma"/>
            <family val="2"/>
          </rPr>
          <t xml:space="preserve">4,82212
</t>
        </r>
        <r>
          <rPr>
            <sz val="10"/>
            <color rgb="FF000000"/>
            <rFont val="Tahoma"/>
            <family val="2"/>
          </rPr>
          <t xml:space="preserve">4,70797
</t>
        </r>
        <r>
          <rPr>
            <sz val="10"/>
            <color rgb="FF000000"/>
            <rFont val="Tahoma"/>
            <family val="2"/>
          </rPr>
          <t>4,91582</t>
        </r>
      </text>
    </comment>
    <comment ref="Z159" authorId="0" shapeId="0" xr:uid="{FB1FCDEF-59CF-564F-8A2D-E0886CF1D8A5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Based on the right side</t>
        </r>
      </text>
    </comment>
    <comment ref="AG160" authorId="0" shapeId="0" xr:uid="{50575C82-15DE-0645-B693-537C29AE7CFA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Mainly on fangs
</t>
        </r>
      </text>
    </comment>
    <comment ref="AK160" authorId="0" shapeId="0" xr:uid="{6B9F3FEA-3403-B44F-9E96-6402D2774F37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6,548
</t>
        </r>
        <r>
          <rPr>
            <sz val="10"/>
            <color rgb="FF000000"/>
            <rFont val="Tahoma"/>
            <family val="2"/>
          </rPr>
          <t xml:space="preserve">6,133
</t>
        </r>
        <r>
          <rPr>
            <sz val="10"/>
            <color rgb="FF000000"/>
            <rFont val="Tahoma"/>
            <family val="2"/>
          </rPr>
          <t xml:space="preserve">7,42
</t>
        </r>
        <r>
          <rPr>
            <sz val="10"/>
            <color rgb="FF000000"/>
            <rFont val="Tahoma"/>
            <family val="2"/>
          </rPr>
          <t xml:space="preserve">7,06
</t>
        </r>
        <r>
          <rPr>
            <sz val="10"/>
            <color rgb="FF000000"/>
            <rFont val="Tahoma"/>
            <family val="2"/>
          </rPr>
          <t xml:space="preserve">7,014
</t>
        </r>
        <r>
          <rPr>
            <sz val="10"/>
            <color rgb="FF000000"/>
            <rFont val="Tahoma"/>
            <family val="2"/>
          </rPr>
          <t>6,6915</t>
        </r>
      </text>
    </comment>
    <comment ref="BY160" authorId="0" shapeId="0" xr:uid="{25D7383D-010C-5F43-B2DE-1E5D8438AF40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Mainly on fangs
</t>
        </r>
      </text>
    </comment>
    <comment ref="G161" authorId="0" shapeId="0" xr:uid="{A150FF73-979A-F946-85A3-563811977CCA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too flattened</t>
        </r>
      </text>
    </comment>
    <comment ref="P161" authorId="0" shapeId="0" xr:uid="{213F88F2-EA55-A04D-B93E-299DA0D6B2A3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The skull is dorso-vnetrally flattened
</t>
        </r>
      </text>
    </comment>
    <comment ref="Q161" authorId="0" shapeId="0" xr:uid="{55FDAA56-6620-4140-A0F6-ECA80CB5F55C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Based on the right naris</t>
        </r>
      </text>
    </comment>
    <comment ref="R161" authorId="0" shapeId="0" xr:uid="{38AE0346-4FB4-374E-8321-E545F6261B0B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Based on the right naris
</t>
        </r>
      </text>
    </comment>
    <comment ref="S161" authorId="0" shapeId="0" xr:uid="{33B8959C-E9B4-F941-8EDF-711C7DE98DC5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Distortion of the skull so the measure would not be correct</t>
        </r>
      </text>
    </comment>
    <comment ref="T161" authorId="0" shapeId="0" xr:uid="{2A1F87AB-2FD5-FA4A-9A79-952F5F99F132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Based on right orbit</t>
        </r>
      </text>
    </comment>
    <comment ref="U161" authorId="0" shapeId="0" xr:uid="{25B2B076-FE93-344A-8AE3-65C423C1B178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Based on the right orbit</t>
        </r>
      </text>
    </comment>
    <comment ref="X161" authorId="0" shapeId="0" xr:uid="{FD6E37A0-9E2E-9B4C-92D6-39B7B8B04F7A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Based on right UTF</t>
        </r>
      </text>
    </comment>
    <comment ref="Y161" authorId="0" shapeId="0" xr:uid="{E40CDEB0-B10A-434F-A495-6BFA2C5268B9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Based on right UTF</t>
        </r>
      </text>
    </comment>
    <comment ref="Z161" authorId="0" shapeId="0" xr:uid="{AD36F013-75A1-324D-B30E-A22E080E2798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Based on rigth side</t>
        </r>
      </text>
    </comment>
    <comment ref="AD161" authorId="0" shapeId="0" xr:uid="{8DD7B326-F922-8049-A92C-C0BFD208BE44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Based on the alveoli
</t>
        </r>
      </text>
    </comment>
    <comment ref="BW161" authorId="0" shapeId="0" xr:uid="{AA6FF715-9C04-F845-B040-0AF4094FBB8A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Based on the alveoli
</t>
        </r>
      </text>
    </comment>
    <comment ref="F162" authorId="0" shapeId="0" xr:uid="{938C9D7A-7F15-554A-BCE3-35B29A3F740B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Only based on the rigth side as the quadrate condyle is preserved and has not been reconstructed</t>
        </r>
      </text>
    </comment>
    <comment ref="W162" authorId="0" shapeId="0" xr:uid="{3269A154-ADBC-6A4D-A587-58B51CBF04A8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NA —&gt; reconstructed part</t>
        </r>
      </text>
    </comment>
    <comment ref="X162" authorId="0" shapeId="0" xr:uid="{55089605-A487-E442-8095-16D33B828C29}">
      <text>
        <r>
          <rPr>
            <b/>
            <sz val="10"/>
            <color rgb="FF000000"/>
            <rFont val="Tahoma"/>
            <family val="2"/>
          </rPr>
          <t>Antoine Laboury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NA —&gt; recontructed part
</t>
        </r>
      </text>
    </comment>
    <comment ref="Y162" authorId="0" shapeId="0" xr:uid="{DEBF9122-81C3-E747-8579-F27272DCC72E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NA —&gt; reconstructed part</t>
        </r>
      </text>
    </comment>
    <comment ref="G164" authorId="0" shapeId="0" xr:uid="{9D17DABC-8591-B843-8BCE-121AC334E646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posterior end of the quadrate </t>
        </r>
      </text>
    </comment>
    <comment ref="AK164" authorId="0" shapeId="0" xr:uid="{4E24A2BF-CBAA-6C45-8161-2C848449F14D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11,0689
</t>
        </r>
        <r>
          <rPr>
            <sz val="10"/>
            <color rgb="FF000000"/>
            <rFont val="Tahoma"/>
            <family val="2"/>
          </rPr>
          <t xml:space="preserve">13,696
</t>
        </r>
        <r>
          <rPr>
            <sz val="10"/>
            <color rgb="FF000000"/>
            <rFont val="Tahoma"/>
            <family val="2"/>
          </rPr>
          <t xml:space="preserve">11,01
</t>
        </r>
        <r>
          <rPr>
            <sz val="10"/>
            <color rgb="FF000000"/>
            <rFont val="Tahoma"/>
            <family val="2"/>
          </rPr>
          <t>10,7539</t>
        </r>
      </text>
    </comment>
    <comment ref="G165" authorId="0" shapeId="0" xr:uid="{68581A9D-18EC-1A4E-9933-44E52759356E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Posterior end of the quadrate
</t>
        </r>
      </text>
    </comment>
    <comment ref="AK165" authorId="0" shapeId="0" xr:uid="{CC85806B-2CA7-A44C-861A-E6E071CD4166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10,317
</t>
        </r>
        <r>
          <rPr>
            <sz val="10"/>
            <color rgb="FF000000"/>
            <rFont val="Tahoma"/>
            <family val="2"/>
          </rPr>
          <t>10,7215</t>
        </r>
      </text>
    </comment>
    <comment ref="AK166" authorId="0" shapeId="0" xr:uid="{A51D108C-23A4-0E4B-841B-C6B22FE669DE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10,0356
</t>
        </r>
        <r>
          <rPr>
            <sz val="10"/>
            <color rgb="FF000000"/>
            <rFont val="Tahoma"/>
            <family val="2"/>
          </rPr>
          <t>11,6906</t>
        </r>
      </text>
    </comment>
    <comment ref="AK167" authorId="0" shapeId="0" xr:uid="{0A21056F-F8B9-964A-B2F1-C9B27D08166F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6,86163
</t>
        </r>
        <r>
          <rPr>
            <sz val="10"/>
            <color rgb="FF000000"/>
            <rFont val="Tahoma"/>
            <family val="2"/>
          </rPr>
          <t xml:space="preserve">7,87868
</t>
        </r>
        <r>
          <rPr>
            <sz val="10"/>
            <color rgb="FF000000"/>
            <rFont val="Tahoma"/>
            <family val="2"/>
          </rPr>
          <t>8,01441</t>
        </r>
      </text>
    </comment>
    <comment ref="G168" authorId="0" shapeId="0" xr:uid="{8EC267D3-0803-3940-A29A-5A7C87989151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Posterior end of the quadrate
</t>
        </r>
      </text>
    </comment>
    <comment ref="V168" authorId="0" shapeId="0" xr:uid="{469ADA6D-45E5-1B4C-8138-A83E4D53FA25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Based on the left side</t>
        </r>
      </text>
    </comment>
    <comment ref="AK168" authorId="0" shapeId="0" xr:uid="{C32D67B8-B9B3-A14A-9796-533ED6F93CFE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12,3909
</t>
        </r>
        <r>
          <rPr>
            <sz val="10"/>
            <color rgb="FF000000"/>
            <rFont val="Tahoma"/>
            <family val="2"/>
          </rPr>
          <t xml:space="preserve">10,3789
</t>
        </r>
        <r>
          <rPr>
            <sz val="10"/>
            <color rgb="FF000000"/>
            <rFont val="Tahoma"/>
            <family val="2"/>
          </rPr>
          <t>9,92203</t>
        </r>
      </text>
    </comment>
    <comment ref="G169" authorId="0" shapeId="0" xr:uid="{FFDA0969-0F48-D54B-B6EC-DB91165F6CA1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Posterior end of the quadrate
</t>
        </r>
      </text>
    </comment>
    <comment ref="P169" authorId="0" shapeId="0" xr:uid="{77078240-2B91-824F-A52B-178BC471A892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Because reconstruction of the major part of the snout
</t>
        </r>
      </text>
    </comment>
    <comment ref="V169" authorId="0" shapeId="0" xr:uid="{C11A82A3-0785-4B44-8DD1-854E0662CBF7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Based on the left side </t>
        </r>
      </text>
    </comment>
    <comment ref="AK169" authorId="0" shapeId="0" xr:uid="{697D1C3A-D831-7849-B86B-A1F6BC20BA7B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9,17801
</t>
        </r>
        <r>
          <rPr>
            <sz val="10"/>
            <color rgb="FF000000"/>
            <rFont val="Tahoma"/>
            <family val="2"/>
          </rPr>
          <t>8,78386</t>
        </r>
      </text>
    </comment>
    <comment ref="E170" authorId="0" shapeId="0" xr:uid="{43C2B7D8-D639-A642-9CF3-8F20B5972171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Based on the left side because the rigth retroarticular process has been reconstructed
</t>
        </r>
      </text>
    </comment>
    <comment ref="I170" authorId="0" shapeId="0" xr:uid="{2AB9F30A-D2CD-2E4F-BAD3-CD4EF6466B5C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Based on the left side because the rigth retroarticular process has been reconstructed
</t>
        </r>
      </text>
    </comment>
    <comment ref="L170" authorId="0" shapeId="0" xr:uid="{D3F19635-8935-9F4F-8467-077AB67D493D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Based on the left side because the rigth retroarticular process has been reconstructed
</t>
        </r>
      </text>
    </comment>
    <comment ref="M170" authorId="0" shapeId="0" xr:uid="{10B29257-EA61-F543-B83C-4A09A2B6E5FF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Based on the left side because the rigth retroarticular process has been reconstructed
</t>
        </r>
      </text>
    </comment>
    <comment ref="N170" authorId="0" shapeId="0" xr:uid="{72CFBAE3-302D-5242-9D1B-EA9D817C0F46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Based on the left side because the rigth retroarticular process has been reconstructed
</t>
        </r>
      </text>
    </comment>
    <comment ref="AK170" authorId="0" shapeId="0" xr:uid="{F8D72BC9-649A-F545-820E-D74D052FD316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13,2335
</t>
        </r>
        <r>
          <rPr>
            <sz val="10"/>
            <color rgb="FF000000"/>
            <rFont val="Tahoma"/>
            <family val="2"/>
          </rPr>
          <t xml:space="preserve">12,4604 --&gt; 12,368
</t>
        </r>
        <r>
          <rPr>
            <sz val="10"/>
            <color rgb="FF000000"/>
            <rFont val="Tahoma"/>
            <family val="2"/>
          </rPr>
          <t xml:space="preserve">11,4099
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7,32565
</t>
        </r>
        <r>
          <rPr>
            <sz val="10"/>
            <color rgb="FF000000"/>
            <rFont val="Tahoma"/>
            <family val="2"/>
          </rPr>
          <t xml:space="preserve">7,1967 --&gt; 7,26
</t>
        </r>
      </text>
    </comment>
    <comment ref="AQ172" authorId="0" shapeId="0" xr:uid="{20A4AAB1-CA45-5A4B-8F35-A99FEC34DF0F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Based on left humerus
</t>
        </r>
      </text>
    </comment>
    <comment ref="AR172" authorId="0" shapeId="0" xr:uid="{12435F6B-0128-204B-939B-82071F959470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Based on left humerus</t>
        </r>
      </text>
    </comment>
    <comment ref="AK176" authorId="0" shapeId="0" xr:uid="{F9C9F8E9-E779-754B-953C-FE16B8526A19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12,265
</t>
        </r>
        <r>
          <rPr>
            <sz val="10"/>
            <color rgb="FF000000"/>
            <rFont val="Tahoma"/>
            <family val="2"/>
          </rPr>
          <t xml:space="preserve">11,8588
</t>
        </r>
        <r>
          <rPr>
            <sz val="10"/>
            <color rgb="FF000000"/>
            <rFont val="Tahoma"/>
            <family val="2"/>
          </rPr>
          <t xml:space="preserve">11,4825
</t>
        </r>
        <r>
          <rPr>
            <sz val="10"/>
            <color rgb="FF000000"/>
            <rFont val="Tahoma"/>
            <family val="2"/>
          </rPr>
          <t xml:space="preserve">10,9595
</t>
        </r>
        <r>
          <rPr>
            <sz val="10"/>
            <color rgb="FF000000"/>
            <rFont val="Tahoma"/>
            <family val="2"/>
          </rPr>
          <t>12,3387</t>
        </r>
      </text>
    </comment>
    <comment ref="P177" authorId="0" shapeId="0" xr:uid="{0C74DB3C-DACB-1247-9ACC-28AA84C1BF41}">
      <text>
        <r>
          <rPr>
            <b/>
            <sz val="10"/>
            <color rgb="FF000000"/>
            <rFont val="Calibri"/>
            <family val="2"/>
          </rPr>
          <t>Antoine Laboury: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Based on the left side
</t>
        </r>
      </text>
    </comment>
    <comment ref="Q177" authorId="0" shapeId="0" xr:uid="{EA390944-3530-8045-981C-BC9B762CA266}">
      <text>
        <r>
          <rPr>
            <b/>
            <sz val="10"/>
            <color rgb="FF000000"/>
            <rFont val="Calibri"/>
            <family val="2"/>
          </rPr>
          <t>Antoine Laboury: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Based on left naris
</t>
        </r>
      </text>
    </comment>
    <comment ref="R177" authorId="0" shapeId="0" xr:uid="{ADDDABF7-24B4-D847-976A-63B4E220DC0E}">
      <text>
        <r>
          <rPr>
            <b/>
            <sz val="10"/>
            <color rgb="FF000000"/>
            <rFont val="Calibri"/>
            <family val="2"/>
          </rPr>
          <t>Antoine Laboury: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Based on left naris
</t>
        </r>
      </text>
    </comment>
    <comment ref="AK177" authorId="0" shapeId="0" xr:uid="{63DB746C-BCA4-4D4F-8695-8C4B2FE27D5B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4,767
</t>
        </r>
        <r>
          <rPr>
            <sz val="10"/>
            <color rgb="FF000000"/>
            <rFont val="Tahoma"/>
            <family val="2"/>
          </rPr>
          <t xml:space="preserve">4,320
</t>
        </r>
        <r>
          <rPr>
            <sz val="10"/>
            <color rgb="FF000000"/>
            <rFont val="Tahoma"/>
            <family val="2"/>
          </rPr>
          <t xml:space="preserve">4,285
</t>
        </r>
        <r>
          <rPr>
            <sz val="10"/>
            <color rgb="FF000000"/>
            <rFont val="Tahoma"/>
            <family val="2"/>
          </rPr>
          <t>3,981</t>
        </r>
      </text>
    </comment>
    <comment ref="AQ177" authorId="0" shapeId="0" xr:uid="{2D989CDC-E091-1344-8B5E-58619DF119F3}">
      <text>
        <r>
          <rPr>
            <b/>
            <sz val="10"/>
            <color rgb="FF000000"/>
            <rFont val="Calibri"/>
            <family val="2"/>
          </rPr>
          <t>Antoine Laboury: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Based on left humerus
</t>
        </r>
      </text>
    </comment>
    <comment ref="AR177" authorId="0" shapeId="0" xr:uid="{89456555-4CE5-D347-92B8-37DCD1A2182F}">
      <text>
        <r>
          <rPr>
            <b/>
            <sz val="10"/>
            <color rgb="FF000000"/>
            <rFont val="Calibri"/>
            <family val="2"/>
          </rPr>
          <t>Antoine Laboury: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Based on the left humerus
</t>
        </r>
      </text>
    </comment>
    <comment ref="AU177" authorId="0" shapeId="0" xr:uid="{451344C2-16CA-5042-8F52-74B7C3F16FCE}">
      <text>
        <r>
          <rPr>
            <b/>
            <sz val="10"/>
            <color rgb="FF000000"/>
            <rFont val="Calibri"/>
            <family val="2"/>
          </rPr>
          <t>Antoine Laboury: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Based on the left femur
</t>
        </r>
      </text>
    </comment>
    <comment ref="AV177" authorId="0" shapeId="0" xr:uid="{0119AAEA-AF6A-E44C-8409-F358C8AA23E1}">
      <text>
        <r>
          <rPr>
            <b/>
            <sz val="10"/>
            <color rgb="FF000000"/>
            <rFont val="Calibri"/>
            <family val="2"/>
          </rPr>
          <t>Antoine Laboury: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Based on the left femur
</t>
        </r>
      </text>
    </comment>
    <comment ref="BA177" authorId="0" shapeId="0" xr:uid="{4A832844-088B-9B46-B180-98EC2279D8D7}">
      <text>
        <r>
          <rPr>
            <b/>
            <sz val="10"/>
            <color rgb="FF000000"/>
            <rFont val="Calibri"/>
            <family val="2"/>
          </rPr>
          <t>Antoine Laboury: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Based on left hindlimb
</t>
        </r>
      </text>
    </comment>
    <comment ref="BB177" authorId="0" shapeId="0" xr:uid="{9F5D9E04-B1AE-084F-9298-3D34AAA6C131}">
      <text>
        <r>
          <rPr>
            <b/>
            <sz val="10"/>
            <color rgb="FF000000"/>
            <rFont val="Calibri"/>
            <family val="2"/>
          </rPr>
          <t>Antoine Laboury: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Based on left hindlimb
</t>
        </r>
        <r>
          <rPr>
            <sz val="10"/>
            <color rgb="FF000000"/>
            <rFont val="Calibri"/>
            <family val="2"/>
          </rPr>
          <t xml:space="preserve">
</t>
        </r>
      </text>
    </comment>
    <comment ref="E178" authorId="0" shapeId="0" xr:uid="{31064B39-31DF-174E-AF14-80E14F4F7001}">
      <text>
        <r>
          <rPr>
            <b/>
            <sz val="10"/>
            <color rgb="FF000000"/>
            <rFont val="Calibri"/>
            <family val="2"/>
          </rPr>
          <t>Antoine Laboury: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Based on the left mandible
</t>
        </r>
      </text>
    </comment>
    <comment ref="O178" authorId="0" shapeId="0" xr:uid="{FB3CF9A7-6BF6-DA4D-BB6D-E55253D8945B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Based on the left mandible</t>
        </r>
      </text>
    </comment>
    <comment ref="U178" authorId="0" shapeId="0" xr:uid="{B876A63E-A3F8-DB43-BE22-0FD9F4139960}">
      <text>
        <r>
          <rPr>
            <b/>
            <sz val="10"/>
            <color rgb="FF000000"/>
            <rFont val="Calibri"/>
            <family val="2"/>
          </rPr>
          <t>Antoine Laboury: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Based on the left orbit
</t>
        </r>
      </text>
    </comment>
    <comment ref="AK178" authorId="0" shapeId="0" xr:uid="{9FE0E402-DFB2-E44A-821C-9B9017B06B72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6,936
</t>
        </r>
        <r>
          <rPr>
            <sz val="10"/>
            <color rgb="FF000000"/>
            <rFont val="Tahoma"/>
            <family val="2"/>
          </rPr>
          <t xml:space="preserve">8,079
</t>
        </r>
        <r>
          <rPr>
            <sz val="10"/>
            <color rgb="FF000000"/>
            <rFont val="Tahoma"/>
            <family val="2"/>
          </rPr>
          <t xml:space="preserve">7,971
</t>
        </r>
        <r>
          <rPr>
            <sz val="10"/>
            <color rgb="FF000000"/>
            <rFont val="Tahoma"/>
            <family val="2"/>
          </rPr>
          <t>6,376</t>
        </r>
      </text>
    </comment>
    <comment ref="AQ178" authorId="0" shapeId="0" xr:uid="{E7CBF967-7F6B-2B45-812C-1420E6F318B8}">
      <text>
        <r>
          <rPr>
            <b/>
            <sz val="10"/>
            <color rgb="FF000000"/>
            <rFont val="Calibri"/>
            <family val="2"/>
          </rPr>
          <t>Antoine Laboury: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Only the right humerus
</t>
        </r>
      </text>
    </comment>
    <comment ref="AR178" authorId="0" shapeId="0" xr:uid="{6D83E2B6-2308-4B46-99EC-1E4F069EB623}">
      <text>
        <r>
          <rPr>
            <b/>
            <sz val="10"/>
            <color rgb="FF000000"/>
            <rFont val="Calibri"/>
            <family val="2"/>
          </rPr>
          <t>Antoine Laboury: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Only the right humerus
</t>
        </r>
      </text>
    </comment>
    <comment ref="AV178" authorId="0" shapeId="0" xr:uid="{5771BBA8-DF9B-EB46-8D57-D762A2A4A4CF}">
      <text>
        <r>
          <rPr>
            <b/>
            <sz val="10"/>
            <color rgb="FF000000"/>
            <rFont val="Calibri"/>
            <family val="2"/>
          </rPr>
          <t>Antoine Laboury: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Left Femur
</t>
        </r>
        <r>
          <rPr>
            <sz val="10"/>
            <color rgb="FF000000"/>
            <rFont val="Calibri"/>
            <family val="2"/>
          </rPr>
          <t xml:space="preserve">
</t>
        </r>
      </text>
    </comment>
    <comment ref="AY178" authorId="0" shapeId="0" xr:uid="{BEC0F7C6-444F-5445-9764-F314923507FE}">
      <text>
        <r>
          <rPr>
            <b/>
            <sz val="10"/>
            <color rgb="FF000000"/>
            <rFont val="Calibri"/>
            <family val="2"/>
          </rPr>
          <t>Antoine Laboury: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Only the right forelimb
</t>
        </r>
      </text>
    </comment>
    <comment ref="AZ178" authorId="0" shapeId="0" xr:uid="{F60F06CF-1C1E-884C-B32A-7DC2F6DA56B1}">
      <text>
        <r>
          <rPr>
            <b/>
            <sz val="10"/>
            <color rgb="FF000000"/>
            <rFont val="Calibri"/>
            <family val="2"/>
          </rPr>
          <t>Antoine Laboury: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Only the right forelimb
</t>
        </r>
      </text>
    </comment>
    <comment ref="C179" authorId="0" shapeId="0" xr:uid="{E7DE90B0-7991-044D-8A8C-E935C5F027F2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Just data in the skull and the mandible because the postaxial skeletton could be influenced by the ontogeny such as the humerus and the femur</t>
        </r>
      </text>
    </comment>
    <comment ref="AH179" authorId="0" shapeId="0" xr:uid="{5233B0E8-B316-4E42-A8A5-27BE7AC7F02E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16,89/3,238</t>
        </r>
      </text>
    </comment>
    <comment ref="AI179" authorId="0" shapeId="0" xr:uid="{63244869-F558-BD4D-B472-6A48532F4176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4,712/ 1,74 --&gt; 2,71
</t>
        </r>
        <r>
          <rPr>
            <sz val="10"/>
            <color rgb="FF000000"/>
            <rFont val="Tahoma"/>
            <family val="2"/>
          </rPr>
          <t xml:space="preserve">5,048/ 1,85 --&gt; 2,73
</t>
        </r>
        <r>
          <rPr>
            <sz val="10"/>
            <color rgb="FF000000"/>
            <rFont val="Tahoma"/>
            <family val="2"/>
          </rPr>
          <t xml:space="preserve">4,143/ 1,57 --&gt; 2,64
</t>
        </r>
        <r>
          <rPr>
            <sz val="10"/>
            <color rgb="FF000000"/>
            <rFont val="Tahoma"/>
            <family val="2"/>
          </rPr>
          <t xml:space="preserve">3,815/ 1,251 --&gt; 3,05
</t>
        </r>
      </text>
    </comment>
    <comment ref="AK179" authorId="0" shapeId="0" xr:uid="{323720F8-9AEF-E841-9072-476934F72197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7,142
</t>
        </r>
        <r>
          <rPr>
            <sz val="10"/>
            <color rgb="FF000000"/>
            <rFont val="Tahoma"/>
            <family val="2"/>
          </rPr>
          <t xml:space="preserve">7,004
</t>
        </r>
        <r>
          <rPr>
            <sz val="10"/>
            <color rgb="FF000000"/>
            <rFont val="Tahoma"/>
            <family val="2"/>
          </rPr>
          <t xml:space="preserve">7,046
</t>
        </r>
        <r>
          <rPr>
            <sz val="10"/>
            <color rgb="FF000000"/>
            <rFont val="Tahoma"/>
            <family val="2"/>
          </rPr>
          <t xml:space="preserve">7,610
</t>
        </r>
        <r>
          <rPr>
            <sz val="10"/>
            <color rgb="FF000000"/>
            <rFont val="Tahoma"/>
            <family val="2"/>
          </rPr>
          <t xml:space="preserve">7,754
</t>
        </r>
        <r>
          <rPr>
            <sz val="10"/>
            <color rgb="FF000000"/>
            <rFont val="Tahoma"/>
            <family val="2"/>
          </rPr>
          <t xml:space="preserve">7,780
</t>
        </r>
        <r>
          <rPr>
            <sz val="10"/>
            <color rgb="FF000000"/>
            <rFont val="Tahoma"/>
            <family val="2"/>
          </rPr>
          <t xml:space="preserve">8,253
</t>
        </r>
        <r>
          <rPr>
            <sz val="10"/>
            <color rgb="FF000000"/>
            <rFont val="Tahoma"/>
            <family val="2"/>
          </rPr>
          <t xml:space="preserve">8,112
</t>
        </r>
        <r>
          <rPr>
            <sz val="10"/>
            <color rgb="FF000000"/>
            <rFont val="Tahoma"/>
            <family val="2"/>
          </rPr>
          <t>8,223</t>
        </r>
      </text>
    </comment>
    <comment ref="AL179" authorId="0" shapeId="0" xr:uid="{0585BAB7-C338-0D40-B69B-B5615A7FE15F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7,77 / 2,04 / 1,56
</t>
        </r>
      </text>
    </comment>
    <comment ref="AQ179" authorId="0" shapeId="0" xr:uid="{3307B227-B2EE-244D-B93E-00ADA03FB5F4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Based on the left humerus
</t>
        </r>
      </text>
    </comment>
    <comment ref="AR179" authorId="0" shapeId="0" xr:uid="{3CEA7B9B-CDAC-4842-ADBB-00275379046C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left humerus
</t>
        </r>
      </text>
    </comment>
    <comment ref="BO179" authorId="0" shapeId="0" xr:uid="{C23AF86D-7F6F-CE4B-8581-265A9AE2758D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Not sure about that...
</t>
        </r>
      </text>
    </comment>
    <comment ref="BS179" authorId="0" shapeId="0" xr:uid="{A9AA233D-50A2-8D49-967E-19C3CA4A1EC3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7,77 / 2,04 / 1,56
</t>
        </r>
      </text>
    </comment>
    <comment ref="B180" authorId="0" shapeId="0" xr:uid="{43850202-A6A8-9040-9217-06CA81794E73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Postcranial measurements only based on the adult specimen</t>
        </r>
      </text>
    </comment>
    <comment ref="AK180" authorId="0" shapeId="0" xr:uid="{CC173F89-8EB6-AF46-81D6-CCFEC014FCEF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9,25
</t>
        </r>
        <r>
          <rPr>
            <sz val="10"/>
            <color rgb="FF000000"/>
            <rFont val="Tahoma"/>
            <family val="2"/>
          </rPr>
          <t xml:space="preserve">11,544
</t>
        </r>
        <r>
          <rPr>
            <sz val="10"/>
            <color rgb="FF000000"/>
            <rFont val="Tahoma"/>
            <family val="2"/>
          </rPr>
          <t xml:space="preserve">7,31
</t>
        </r>
        <r>
          <rPr>
            <sz val="10"/>
            <color rgb="FF000000"/>
            <rFont val="Tahoma"/>
            <family val="2"/>
          </rPr>
          <t xml:space="preserve">9,379
</t>
        </r>
        <r>
          <rPr>
            <sz val="10"/>
            <color rgb="FF000000"/>
            <rFont val="Tahoma"/>
            <family val="2"/>
          </rPr>
          <t>9,854</t>
        </r>
      </text>
    </comment>
    <comment ref="AM180" authorId="0" shapeId="0" xr:uid="{8849EBEC-69D9-0D48-9109-EACA5DEA1E7A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estimation
</t>
        </r>
      </text>
    </comment>
    <comment ref="AP180" authorId="0" shapeId="0" xr:uid="{8A695A08-2502-8640-974A-212556467B3D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estimation</t>
        </r>
      </text>
    </comment>
    <comment ref="AQ180" authorId="0" shapeId="0" xr:uid="{287FF125-576B-E646-8E17-379A3325BC33}">
      <text>
        <r>
          <rPr>
            <b/>
            <sz val="10"/>
            <color rgb="FF000000"/>
            <rFont val="Calibri"/>
            <family val="2"/>
          </rPr>
          <t>Antoine Laboury: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Bzsed on left humerus
</t>
        </r>
      </text>
    </comment>
    <comment ref="AR180" authorId="0" shapeId="0" xr:uid="{6B65C771-2243-5343-AB18-8EFAD93A3C5B}">
      <text>
        <r>
          <rPr>
            <b/>
            <sz val="10"/>
            <color rgb="FF000000"/>
            <rFont val="Calibri"/>
            <family val="2"/>
          </rPr>
          <t>Antoine Laboury: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Only the left one
</t>
        </r>
      </text>
    </comment>
    <comment ref="BA180" authorId="0" shapeId="0" xr:uid="{103E9472-E40A-AF40-B719-CA81D643C2D0}">
      <text>
        <r>
          <rPr>
            <b/>
            <sz val="10"/>
            <color rgb="FF000000"/>
            <rFont val="Calibri"/>
            <family val="2"/>
          </rPr>
          <t>Antoine Laboury: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Only the right
</t>
        </r>
      </text>
    </comment>
    <comment ref="BB180" authorId="0" shapeId="0" xr:uid="{C52B68AC-798A-C541-8EE0-2AFD96CBD6A8}">
      <text>
        <r>
          <rPr>
            <b/>
            <sz val="10"/>
            <color rgb="FF000000"/>
            <rFont val="Calibri"/>
            <family val="2"/>
          </rPr>
          <t>Antoine Laboury: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Only the right
</t>
        </r>
        <r>
          <rPr>
            <sz val="10"/>
            <color rgb="FF000000"/>
            <rFont val="Calibri"/>
            <family val="2"/>
          </rPr>
          <t xml:space="preserve">
</t>
        </r>
      </text>
    </comment>
    <comment ref="I181" authorId="0" shapeId="0" xr:uid="{27CB7A46-A938-9C4D-8471-7AFC3C9E20D6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Based on the right side</t>
        </r>
      </text>
    </comment>
    <comment ref="L181" authorId="0" shapeId="0" xr:uid="{50623D4A-6AFB-DF4B-9C59-12556226E2D8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Based on right side
</t>
        </r>
      </text>
    </comment>
    <comment ref="N181" authorId="0" shapeId="0" xr:uid="{F66D0CF4-EE17-F743-96C3-7ABDF48EECC9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Based on the right side 
</t>
        </r>
      </text>
    </comment>
    <comment ref="U181" authorId="0" shapeId="0" xr:uid="{EC13A53C-70C9-0B44-92DD-044D6F2015D6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estimation
</t>
        </r>
        <r>
          <rPr>
            <sz val="10"/>
            <color rgb="FF000000"/>
            <rFont val="Tahoma"/>
            <family val="2"/>
          </rPr>
          <t xml:space="preserve">
</t>
        </r>
      </text>
    </comment>
    <comment ref="V181" authorId="0" shapeId="0" xr:uid="{650FCC0B-9187-7548-BBDD-5F28CF5C4C39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Estimation</t>
        </r>
      </text>
    </comment>
    <comment ref="AG181" authorId="0" shapeId="0" xr:uid="{73795D51-C820-C544-9B57-A160AB5A4B02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Really thiny striations
</t>
        </r>
        <r>
          <rPr>
            <sz val="10"/>
            <color rgb="FF000000"/>
            <rFont val="Tahoma"/>
            <family val="2"/>
          </rPr>
          <t>but not well defined</t>
        </r>
      </text>
    </comment>
    <comment ref="AH181" authorId="0" shapeId="0" xr:uid="{70ECFC46-924D-AB4F-90B7-5D50EE04E9A0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30,703/10,289 --&gt; 2,984
</t>
        </r>
        <r>
          <rPr>
            <sz val="10"/>
            <color rgb="FF000000"/>
            <rFont val="Tahoma"/>
            <family val="2"/>
          </rPr>
          <t xml:space="preserve">28,462/9,103 --&gt; 3,127
</t>
        </r>
        <r>
          <rPr>
            <sz val="10"/>
            <color rgb="FF000000"/>
            <rFont val="Tahoma"/>
            <family val="2"/>
          </rPr>
          <t xml:space="preserve">23,130/8,145--&gt; 2,840
</t>
        </r>
        <r>
          <rPr>
            <sz val="10"/>
            <color rgb="FF000000"/>
            <rFont val="Tahoma"/>
            <family val="2"/>
          </rPr>
          <t>31,857/9,556 --&gt; 3,33</t>
        </r>
      </text>
    </comment>
    <comment ref="AI181" authorId="0" shapeId="0" xr:uid="{F8204BB6-817C-CE42-9FC1-F9DFDA914C9E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11,08/4,03 --&gt; 2,74
</t>
        </r>
        <r>
          <rPr>
            <sz val="10"/>
            <color rgb="FF000000"/>
            <rFont val="Tahoma"/>
            <family val="2"/>
          </rPr>
          <t>6,78/2,45 --&gt; 2,767</t>
        </r>
      </text>
    </comment>
    <comment ref="AJ181" authorId="0" shapeId="0" xr:uid="{013DD3E5-9E76-2A44-A6F7-406419F8F503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11,17/4,92= 2,270
</t>
        </r>
        <r>
          <rPr>
            <sz val="10"/>
            <color rgb="FF000000"/>
            <rFont val="Tahoma"/>
            <family val="2"/>
          </rPr>
          <t>12,41/4,61= 2,69</t>
        </r>
      </text>
    </comment>
    <comment ref="BR181" authorId="0" shapeId="0" xr:uid="{4FCA913E-0759-A94C-9702-6EFE6FADDBAB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11,17/4,92= 2,270
</t>
        </r>
        <r>
          <rPr>
            <sz val="10"/>
            <color rgb="FF000000"/>
            <rFont val="Tahoma"/>
            <family val="2"/>
          </rPr>
          <t>12,41/4,61= 2,69</t>
        </r>
      </text>
    </comment>
    <comment ref="BY181" authorId="0" shapeId="0" xr:uid="{6DFE4B77-1A0A-5946-8B6E-71500526BE06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Really thiny striations
</t>
        </r>
        <r>
          <rPr>
            <sz val="10"/>
            <color rgb="FF000000"/>
            <rFont val="Tahoma"/>
            <family val="2"/>
          </rPr>
          <t>but not well defined</t>
        </r>
      </text>
    </comment>
    <comment ref="AI182" authorId="0" shapeId="0" xr:uid="{52F9BDD4-18F3-2144-A024-4585AD227B1E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The small teeth are replacement teeth, not necessary posterior</t>
        </r>
      </text>
    </comment>
    <comment ref="AJ182" authorId="0" shapeId="0" xr:uid="{DCE93FC4-577A-B84E-B4BE-68FA6EB7AAF9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8,42/ 2,425 --&gt; 3,47
</t>
        </r>
        <r>
          <rPr>
            <sz val="10"/>
            <color rgb="FF000000"/>
            <rFont val="Tahoma"/>
            <family val="2"/>
          </rPr>
          <t xml:space="preserve">15,61/ 4,444 --&gt; 3,513
</t>
        </r>
        <r>
          <rPr>
            <sz val="10"/>
            <color rgb="FF000000"/>
            <rFont val="Tahoma"/>
            <family val="2"/>
          </rPr>
          <t>15,727/ 4,486 --&gt; 3,51</t>
        </r>
      </text>
    </comment>
    <comment ref="AL182" authorId="0" shapeId="0" xr:uid="{6CEF5A07-B658-284F-AFEC-62F0B1ECCFCE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14,889/ 3,909/ 4,201 --&gt; 0,282
</t>
        </r>
        <r>
          <rPr>
            <sz val="10"/>
            <color rgb="FF000000"/>
            <rFont val="Tahoma"/>
            <family val="2"/>
          </rPr>
          <t xml:space="preserve">14,316/4,267/ 4,074 --&gt; 0,286
</t>
        </r>
        <r>
          <rPr>
            <sz val="10"/>
            <color rgb="FF000000"/>
            <rFont val="Tahoma"/>
            <family val="2"/>
          </rPr>
          <t>13,306/ 3,850/ 4,598 --&gt; 0,346</t>
        </r>
      </text>
    </comment>
    <comment ref="BR182" authorId="0" shapeId="0" xr:uid="{512C3002-0D2E-C54B-A883-A1BA2394997F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8,42/ 2,425 --&gt; 3,47
</t>
        </r>
        <r>
          <rPr>
            <sz val="10"/>
            <color rgb="FF000000"/>
            <rFont val="Tahoma"/>
            <family val="2"/>
          </rPr>
          <t xml:space="preserve">15,61/ 4,444 --&gt; 3,513
</t>
        </r>
        <r>
          <rPr>
            <sz val="10"/>
            <color rgb="FF000000"/>
            <rFont val="Tahoma"/>
            <family val="2"/>
          </rPr>
          <t>15,727/ 4,486 --&gt; 3,51</t>
        </r>
      </text>
    </comment>
    <comment ref="BS182" authorId="0" shapeId="0" xr:uid="{56C39E92-802B-6843-A06C-393566A2D861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14,889/ 3,909/ 4,201 --&gt; 0,282
</t>
        </r>
        <r>
          <rPr>
            <sz val="10"/>
            <color rgb="FF000000"/>
            <rFont val="Tahoma"/>
            <family val="2"/>
          </rPr>
          <t xml:space="preserve">14,316/4,267/ 4,074 --&gt; 0,286
</t>
        </r>
        <r>
          <rPr>
            <sz val="10"/>
            <color rgb="FF000000"/>
            <rFont val="Tahoma"/>
            <family val="2"/>
          </rPr>
          <t>13,306/ 3,850/ 4,598 --&gt; 0,346</t>
        </r>
      </text>
    </comment>
    <comment ref="F183" authorId="0" shapeId="0" xr:uid="{F8950383-43E9-D34A-BCC0-C264192A9E03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ESTIMATION</t>
        </r>
      </text>
    </comment>
    <comment ref="I183" authorId="0" shapeId="0" xr:uid="{E8978F54-4E47-5045-8E76-0A3C496EF9B2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ESTIMATION
</t>
        </r>
      </text>
    </comment>
    <comment ref="L183" authorId="0" shapeId="0" xr:uid="{4C63A24F-D956-E54B-B369-B1E18CBB3874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ESTIMATION</t>
        </r>
      </text>
    </comment>
    <comment ref="Q183" authorId="0" shapeId="0" xr:uid="{98FD2E93-23BB-CC46-8EBD-5EC46B211523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Based on the left external naris
</t>
        </r>
      </text>
    </comment>
    <comment ref="R183" authorId="0" shapeId="0" xr:uid="{DBE64249-FAC5-6E4F-A0E8-60F9EA8D1E48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Based on the left external naris
</t>
        </r>
      </text>
    </comment>
    <comment ref="E185" authorId="0" shapeId="0" xr:uid="{A86490AA-889B-634E-B9E9-F29367AF736D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According Storrs, 1997
</t>
        </r>
      </text>
    </comment>
    <comment ref="AM185" authorId="0" shapeId="0" xr:uid="{997D8C77-3197-3A4A-A39E-E12F08EAC3D9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According Gutarra et al., 2023 --&gt; we have the same assumption considering the estimation of the missing posterior part of the tail and the anteriormost part of the skull. 
</t>
        </r>
        <r>
          <rPr>
            <sz val="10"/>
            <color rgb="FF000000"/>
            <rFont val="Tahoma"/>
            <family val="2"/>
          </rPr>
          <t xml:space="preserve">The specimen is ~2840mm in its preserved state. </t>
        </r>
      </text>
    </comment>
    <comment ref="H186" authorId="0" shapeId="0" xr:uid="{486BD17A-AA8C-6E49-B6EA-90541AF452F2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Estimation
</t>
        </r>
      </text>
    </comment>
    <comment ref="I186" authorId="0" shapeId="0" xr:uid="{7834B566-FE87-CE4A-AF4D-C7CFF006956E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Estimation
</t>
        </r>
      </text>
    </comment>
    <comment ref="L186" authorId="0" shapeId="0" xr:uid="{959B249B-A6DF-3F44-9715-8994CBF7368D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Estimation
</t>
        </r>
      </text>
    </comment>
    <comment ref="M186" authorId="0" shapeId="0" xr:uid="{DA19E5D8-9A38-7C46-A499-4AEDE23B48F2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Estimation
</t>
        </r>
      </text>
    </comment>
    <comment ref="N186" authorId="0" shapeId="0" xr:uid="{D9F63B05-FDB5-E74C-BD47-7CAA6048880E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Estimation
</t>
        </r>
      </text>
    </comment>
    <comment ref="P186" authorId="0" shapeId="0" xr:uid="{C9D45641-906F-A146-96B3-41DEF9AEBCA6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Estimation
</t>
        </r>
      </text>
    </comment>
    <comment ref="AH186" authorId="0" shapeId="0" xr:uid="{3829119E-9AE2-E64E-B875-44F2462A289E}">
      <text>
        <r>
          <rPr>
            <b/>
            <sz val="10"/>
            <color rgb="FF000000"/>
            <rFont val="Tahoma"/>
            <family val="2"/>
          </rPr>
          <t xml:space="preserve">Antoine Laboury:
</t>
        </r>
        <r>
          <rPr>
            <sz val="10"/>
            <color rgb="FF000000"/>
            <rFont val="Tahoma"/>
            <family val="2"/>
          </rPr>
          <t>10,646/ 2,931</t>
        </r>
      </text>
    </comment>
    <comment ref="AI186" authorId="0" shapeId="0" xr:uid="{D147B968-BFC7-5144-B1B0-B58224B03BBA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5,160/ 1,88 --&gt; 2,745
</t>
        </r>
        <r>
          <rPr>
            <sz val="10"/>
            <color rgb="FF000000"/>
            <rFont val="Tahoma"/>
            <family val="2"/>
          </rPr>
          <t>5,708/ 2,133 --&gt; 2,676</t>
        </r>
      </text>
    </comment>
    <comment ref="AJ186" authorId="0" shapeId="0" xr:uid="{FED37DF1-7017-A045-9348-0C76E36C0757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8,603/ 2,631 --&gt; 3,27
</t>
        </r>
        <r>
          <rPr>
            <sz val="10"/>
            <color rgb="FF000000"/>
            <rFont val="Tahoma"/>
            <family val="2"/>
          </rPr>
          <t xml:space="preserve">9,474/2,791 --&gt; 3,394
</t>
        </r>
        <r>
          <rPr>
            <sz val="10"/>
            <color rgb="FF000000"/>
            <rFont val="Tahoma"/>
            <family val="2"/>
          </rPr>
          <t xml:space="preserve">9,412/ 2,73 --&gt; 3,448
</t>
        </r>
      </text>
    </comment>
    <comment ref="BR186" authorId="0" shapeId="0" xr:uid="{71F5617C-FCED-884F-8F04-BF45BA52719C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8,603/ 2,631 --&gt; 3,27
</t>
        </r>
        <r>
          <rPr>
            <sz val="10"/>
            <color rgb="FF000000"/>
            <rFont val="Tahoma"/>
            <family val="2"/>
          </rPr>
          <t xml:space="preserve">9,474/2,791 --&gt; 3,394
</t>
        </r>
        <r>
          <rPr>
            <sz val="10"/>
            <color rgb="FF000000"/>
            <rFont val="Tahoma"/>
            <family val="2"/>
          </rPr>
          <t xml:space="preserve">9,412/ 2,73 --&gt; 3,448
</t>
        </r>
      </text>
    </comment>
    <comment ref="BY186" authorId="0" shapeId="0" xr:uid="{3D23AB9B-4D86-ED4F-A825-C6942C157150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Really thin striations
</t>
        </r>
      </text>
    </comment>
    <comment ref="X187" authorId="0" shapeId="0" xr:uid="{6BE97FBD-BEA2-8045-907C-0630DA5794B6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Estimation before crushing based on Storrs,1997
</t>
        </r>
      </text>
    </comment>
    <comment ref="AH187" authorId="0" shapeId="0" xr:uid="{B1764E04-28A1-D446-A31D-FB4E243584F0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16,34/ 4,368 --&gt; 3,741
</t>
        </r>
        <r>
          <rPr>
            <sz val="10"/>
            <color rgb="FF000000"/>
            <rFont val="Tahoma"/>
            <family val="2"/>
          </rPr>
          <t xml:space="preserve">14,11/ 3,638 --&gt; 3,879
</t>
        </r>
        <r>
          <rPr>
            <sz val="10"/>
            <color rgb="FF000000"/>
            <rFont val="Tahoma"/>
            <family val="2"/>
          </rPr>
          <t>9,947/ 2,791 --&gt; 3,564</t>
        </r>
      </text>
    </comment>
    <comment ref="AI187" authorId="0" shapeId="0" xr:uid="{3282A609-AAFE-6A40-B00D-0A7D4F101983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5,209/ 1,674 --&gt; 3,11</t>
        </r>
      </text>
    </comment>
    <comment ref="AJ187" authorId="0" shapeId="0" xr:uid="{B5AC87CD-A38E-0942-A49E-B550C3C170B4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9,027/ 2,717 --&gt; 3,322
</t>
        </r>
        <r>
          <rPr>
            <sz val="10"/>
            <color rgb="FF000000"/>
            <rFont val="Tahoma"/>
            <family val="2"/>
          </rPr>
          <t>8,76/ 2,529 --&gt;  3,46</t>
        </r>
      </text>
    </comment>
    <comment ref="AL187" authorId="0" shapeId="0" xr:uid="{DC5710C9-72AF-9D48-912F-F74981C8F8AA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False curvature on deeply curved teeth.</t>
        </r>
      </text>
    </comment>
    <comment ref="BR187" authorId="0" shapeId="0" xr:uid="{820C6C01-EEBC-C948-9B35-AEDA1CA9774E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9,027/ 2,717 --&gt; 3,322
</t>
        </r>
        <r>
          <rPr>
            <sz val="10"/>
            <color rgb="FF000000"/>
            <rFont val="Tahoma"/>
            <family val="2"/>
          </rPr>
          <t>8,76/ 2,529 --&gt;  3,46</t>
        </r>
      </text>
    </comment>
    <comment ref="BS187" authorId="0" shapeId="0" xr:uid="{09604B1A-BE58-0B4A-8A52-5B12A7ACDAA9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False curvature on deeply curved teeth.</t>
        </r>
      </text>
    </comment>
    <comment ref="C188" authorId="0" shapeId="0" xr:uid="{DD71A2B3-5CF9-3B4D-B68E-98D052C923CD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Complete lower jaw
</t>
        </r>
      </text>
    </comment>
    <comment ref="L188" authorId="0" shapeId="0" xr:uid="{22584E9E-6ACE-E244-839C-0FECA295FD4B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Based on the left mandible</t>
        </r>
      </text>
    </comment>
    <comment ref="AK190" authorId="0" shapeId="0" xr:uid="{EA62A384-0C1B-1B40-87AD-7EDFD4D45187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We don't have the complete length of the teeth.</t>
        </r>
      </text>
    </comment>
    <comment ref="AN190" authorId="0" shapeId="0" xr:uid="{51612D71-559E-E74F-9106-B1B40DBB516C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ESTIMATION</t>
        </r>
      </text>
    </comment>
    <comment ref="AO190" authorId="0" shapeId="0" xr:uid="{3AAFBC83-8035-DC49-BEEE-43206C43A5EE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ESTIMATION</t>
        </r>
      </text>
    </comment>
    <comment ref="AP190" authorId="0" shapeId="0" xr:uid="{1531E0B2-AB32-C545-AC55-700B19657068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ESTIMATION</t>
        </r>
      </text>
    </comment>
    <comment ref="AY190" authorId="0" shapeId="0" xr:uid="{8DD18C3F-7B5B-5445-BB19-FBC16FEF799C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Based on the left forelimb
</t>
        </r>
      </text>
    </comment>
    <comment ref="BA190" authorId="0" shapeId="0" xr:uid="{25C8C2F9-8D9B-B646-94C4-5A4FFDDBD4D3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Based on the left hindlimb
</t>
        </r>
      </text>
    </comment>
    <comment ref="BB190" authorId="0" shapeId="0" xr:uid="{90A50720-DF05-EF4B-BDE8-D6CE0D955643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Based on the left hindlimb
</t>
        </r>
      </text>
    </comment>
    <comment ref="AI191" authorId="0" shapeId="0" xr:uid="{FFB900C1-D127-A642-A298-61183E3B6BF8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5,083/1,623 --&gt; 3,132
</t>
        </r>
        <r>
          <rPr>
            <sz val="10"/>
            <color rgb="FF000000"/>
            <rFont val="Tahoma"/>
            <family val="2"/>
          </rPr>
          <t xml:space="preserve">5,142/1,52 --&gt; 3,38
</t>
        </r>
      </text>
    </comment>
    <comment ref="AJ191" authorId="0" shapeId="0" xr:uid="{54976657-5081-614B-AC2B-73D93C3E509F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9,70/ 2,507 --&gt; 3,869
</t>
        </r>
        <r>
          <rPr>
            <sz val="10"/>
            <color rgb="FF000000"/>
            <rFont val="Tahoma"/>
            <family val="2"/>
          </rPr>
          <t xml:space="preserve">10,873/ 2,925 --&gt; 3,717
</t>
        </r>
        <r>
          <rPr>
            <sz val="10"/>
            <color rgb="FF000000"/>
            <rFont val="Tahoma"/>
            <family val="2"/>
          </rPr>
          <t xml:space="preserve">10,96/ 2,95 --&gt; 3,715
</t>
        </r>
        <r>
          <rPr>
            <sz val="10"/>
            <color rgb="FF000000"/>
            <rFont val="Tahoma"/>
            <family val="2"/>
          </rPr>
          <t xml:space="preserve">11,676/ 3,072 --&gt; 3,80
</t>
        </r>
        <r>
          <rPr>
            <sz val="10"/>
            <color rgb="FF000000"/>
            <rFont val="Tahoma"/>
            <family val="2"/>
          </rPr>
          <t xml:space="preserve">9,257/ 2,454 --&gt; 3,772
</t>
        </r>
      </text>
    </comment>
    <comment ref="AO191" authorId="0" shapeId="0" xr:uid="{40B8296D-1C90-4A4A-B43B-118F83BBF148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too damaged</t>
        </r>
      </text>
    </comment>
    <comment ref="BR191" authorId="0" shapeId="0" xr:uid="{F02F1653-3B36-194A-8E8D-960E5D959B41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9,70/ 2,507 --&gt; 3,869
</t>
        </r>
        <r>
          <rPr>
            <sz val="10"/>
            <color rgb="FF000000"/>
            <rFont val="Tahoma"/>
            <family val="2"/>
          </rPr>
          <t xml:space="preserve">10,873/ 2,925 --&gt; 3,717
</t>
        </r>
        <r>
          <rPr>
            <sz val="10"/>
            <color rgb="FF000000"/>
            <rFont val="Tahoma"/>
            <family val="2"/>
          </rPr>
          <t xml:space="preserve">10,96/ 2,95 --&gt; 3,715
</t>
        </r>
        <r>
          <rPr>
            <sz val="10"/>
            <color rgb="FF000000"/>
            <rFont val="Tahoma"/>
            <family val="2"/>
          </rPr>
          <t xml:space="preserve">11,676/ 3,072 --&gt; 3,80
</t>
        </r>
        <r>
          <rPr>
            <sz val="10"/>
            <color rgb="FF000000"/>
            <rFont val="Tahoma"/>
            <family val="2"/>
          </rPr>
          <t xml:space="preserve">9,257/ 2,454 --&gt; 3,772
</t>
        </r>
      </text>
    </comment>
    <comment ref="E193" authorId="0" shapeId="0" xr:uid="{939CB743-66F8-E744-A07B-B79F0C7E6B0D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The posteriormost part of the retroarticular process is missing --&gt; 210 according Vincent et al., 2017</t>
        </r>
      </text>
    </comment>
    <comment ref="AH193" authorId="0" shapeId="0" xr:uid="{A4E02FB6-07B3-AB43-9482-F56CC8100CAC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18,2131/ 4,608</t>
        </r>
      </text>
    </comment>
    <comment ref="AI193" authorId="0" shapeId="0" xr:uid="{3124E78E-42CC-154A-98A1-53C192C6AC5C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4,81956/1,62011 --&gt; 2,975
</t>
        </r>
        <r>
          <rPr>
            <sz val="10"/>
            <color rgb="FF000000"/>
            <rFont val="Tahoma"/>
            <family val="2"/>
          </rPr>
          <t>5,215/ 1,8226 --&gt; 2,862</t>
        </r>
      </text>
    </comment>
    <comment ref="AJ193" authorId="0" shapeId="0" xr:uid="{214CC62A-5801-CA45-BB1A-0519B1C2CA27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ESTIMATION : 9/2,868</t>
        </r>
      </text>
    </comment>
    <comment ref="BR193" authorId="0" shapeId="0" xr:uid="{4AFB57D2-C47C-1B43-B08E-4EFE1CE3A9AA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ESTIMATION : 9/2,868</t>
        </r>
      </text>
    </comment>
    <comment ref="T194" authorId="0" shapeId="0" xr:uid="{36267456-B6EA-ED46-B1ED-8E01B552DE09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Estimation</t>
        </r>
      </text>
    </comment>
    <comment ref="AH194" authorId="0" shapeId="0" xr:uid="{1AEEB1C1-ABAC-384F-97E2-28ED1C8EA869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5,515/1,874</t>
        </r>
      </text>
    </comment>
    <comment ref="AJ194" authorId="0" shapeId="0" xr:uid="{234525BE-096B-6641-BCC9-0883038323A6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11,416/2,715
</t>
        </r>
      </text>
    </comment>
    <comment ref="AM194" authorId="0" shapeId="0" xr:uid="{83557F63-F9C8-0848-B88C-C933D8C21BDB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ESTIMATION</t>
        </r>
      </text>
    </comment>
    <comment ref="AZ194" authorId="0" shapeId="0" xr:uid="{F8922D4E-BEA8-9D45-9385-35643494D923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ESTIMATION</t>
        </r>
      </text>
    </comment>
    <comment ref="BR194" authorId="0" shapeId="0" xr:uid="{0D81D835-0D75-A741-8398-E307B80771A5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11,416/2,715
</t>
        </r>
      </text>
    </comment>
    <comment ref="E195" authorId="0" shapeId="0" xr:uid="{BE8071CD-2417-5D45-A371-AADBDAAF7BB3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Based on the measurements of Smith, 2007
</t>
        </r>
      </text>
    </comment>
    <comment ref="F195" authorId="0" shapeId="0" xr:uid="{CA561A07-4E82-2E4C-8A6F-8926DBDC3241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Estimation</t>
        </r>
      </text>
    </comment>
    <comment ref="T195" authorId="0" shapeId="0" xr:uid="{D7608B50-A737-334E-8E51-26806A7EE50B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Measurement made by Smith,2007
</t>
        </r>
      </text>
    </comment>
    <comment ref="AL195" authorId="0" shapeId="0" xr:uid="{043A81D3-D81B-8E48-BA22-4FEE5E629292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0,447 for the anterior teeth</t>
        </r>
      </text>
    </comment>
    <comment ref="BS195" authorId="0" shapeId="0" xr:uid="{62A063D9-AE64-1448-AEAB-5DC39109BBBE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0,447 for the anterior teeth</t>
        </r>
      </text>
    </comment>
    <comment ref="C196" authorId="0" shapeId="0" xr:uid="{188AB306-19E6-2949-AAAB-B04BBADF9AB7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Focus on teeth
</t>
        </r>
      </text>
    </comment>
    <comment ref="AH196" authorId="0" shapeId="0" xr:uid="{5DEC6BE4-6EEE-CC45-BBF8-6D25CA61C435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45,12/ 11,334 --&gt; 3,981</t>
        </r>
      </text>
    </comment>
    <comment ref="AJ196" authorId="0" shapeId="0" xr:uid="{56D19218-C871-F446-9A51-FA2711D65C8F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28,36/ 8,46 --&gt; 3,352
</t>
        </r>
        <r>
          <rPr>
            <sz val="10"/>
            <color rgb="FF000000"/>
            <rFont val="Tahoma"/>
            <family val="2"/>
          </rPr>
          <t xml:space="preserve">31,37/ 8,752 --&gt; 3,371
</t>
        </r>
        <r>
          <rPr>
            <sz val="10"/>
            <color rgb="FF000000"/>
            <rFont val="Tahoma"/>
            <family val="2"/>
          </rPr>
          <t>37,008/ 11,40 --&gt; 3,246</t>
        </r>
      </text>
    </comment>
    <comment ref="BR196" authorId="0" shapeId="0" xr:uid="{F45DF68F-D1FB-494B-888E-86DAEDF1A812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28,36/ 8,46 --&gt; 3,352
</t>
        </r>
        <r>
          <rPr>
            <sz val="10"/>
            <color rgb="FF000000"/>
            <rFont val="Tahoma"/>
            <family val="2"/>
          </rPr>
          <t xml:space="preserve">31,37/ 8,752 --&gt; 3,371
</t>
        </r>
        <r>
          <rPr>
            <sz val="10"/>
            <color rgb="FF000000"/>
            <rFont val="Tahoma"/>
            <family val="2"/>
          </rPr>
          <t>37,008/ 11,40 --&gt; 3,246</t>
        </r>
      </text>
    </comment>
    <comment ref="C199" authorId="0" shapeId="0" xr:uid="{AD932291-B612-3641-AE8D-1F77BB689253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Ribs and one perfectly preserved tooth
</t>
        </r>
      </text>
    </comment>
    <comment ref="AL199" authorId="0" shapeId="0" xr:uid="{6C3FCBD1-BC0A-C043-A5AF-CDFB03C2F133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32,913/12,57
</t>
        </r>
      </text>
    </comment>
    <comment ref="BS199" authorId="0" shapeId="0" xr:uid="{7DAB3100-FF38-3740-8C0D-523C8DC1C345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32,913/12,57
</t>
        </r>
      </text>
    </comment>
    <comment ref="R201" authorId="0" shapeId="0" xr:uid="{1BB9D81C-7D2C-5446-BE1E-03ADAF5AF1CF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ESTIMATION</t>
        </r>
      </text>
    </comment>
    <comment ref="AH201" authorId="0" shapeId="0" xr:uid="{A0277F5E-790A-3640-A5CB-1FABF2BBBD6D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26,39/ 6,86 --&gt; 3,85
</t>
        </r>
        <r>
          <rPr>
            <sz val="10"/>
            <color rgb="FF000000"/>
            <rFont val="Tahoma"/>
            <family val="2"/>
          </rPr>
          <t>27,43/ 6,772 --&gt; 4,05</t>
        </r>
      </text>
    </comment>
    <comment ref="AI201" authorId="0" shapeId="0" xr:uid="{B40213F8-F9B3-1A45-94CB-3D304ECE8817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6,41/ 2,834 --&gt; 2,26
</t>
        </r>
        <r>
          <rPr>
            <sz val="10"/>
            <color rgb="FF000000"/>
            <rFont val="Tahoma"/>
            <family val="2"/>
          </rPr>
          <t>7,846/3,351--&gt; 2,34</t>
        </r>
      </text>
    </comment>
    <comment ref="AJ201" authorId="0" shapeId="0" xr:uid="{7930B076-74BA-864F-ADCE-7D9B41911E2E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15,767/ 5,303 --&gt; 2,97
</t>
        </r>
        <r>
          <rPr>
            <sz val="10"/>
            <color rgb="FF000000"/>
            <rFont val="Tahoma"/>
            <family val="2"/>
          </rPr>
          <t xml:space="preserve">15,97/5,433 --&gt; 2,94
</t>
        </r>
        <r>
          <rPr>
            <sz val="10"/>
            <color rgb="FF000000"/>
            <rFont val="Tahoma"/>
            <family val="2"/>
          </rPr>
          <t xml:space="preserve">14,445/4,545 --&gt; 3,178
</t>
        </r>
      </text>
    </comment>
    <comment ref="AL201" authorId="0" shapeId="0" xr:uid="{9A900B65-257A-E241-A782-BBF2FFE23FFF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Only fangs are curved</t>
        </r>
      </text>
    </comment>
    <comment ref="AT201" authorId="0" shapeId="0" xr:uid="{D92FC5F1-C91A-9047-ACEB-DAB61F40140B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Based on Gutarra et al.,2023</t>
        </r>
      </text>
    </comment>
    <comment ref="BR201" authorId="0" shapeId="0" xr:uid="{DC1958CB-1B8F-DA45-9C25-A9C975569411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15,767/ 5,303 --&gt; 2,97
</t>
        </r>
        <r>
          <rPr>
            <sz val="10"/>
            <color rgb="FF000000"/>
            <rFont val="Tahoma"/>
            <family val="2"/>
          </rPr>
          <t xml:space="preserve">15,97/5,433 --&gt; 2,94
</t>
        </r>
        <r>
          <rPr>
            <sz val="10"/>
            <color rgb="FF000000"/>
            <rFont val="Tahoma"/>
            <family val="2"/>
          </rPr>
          <t xml:space="preserve">14,445/4,545 --&gt; 3,178
</t>
        </r>
      </text>
    </comment>
    <comment ref="BS201" authorId="0" shapeId="0" xr:uid="{631179CF-9ACA-C448-B791-DCEAF7B38CDF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Only fangs are curved</t>
        </r>
      </text>
    </comment>
    <comment ref="BV201" authorId="0" shapeId="0" xr:uid="{DFA83833-A1F3-1945-AF34-D22474C56C09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Spatulate symphysis + constricted rostrum
</t>
        </r>
        <r>
          <rPr>
            <sz val="10"/>
            <color rgb="FF000000"/>
            <rFont val="Tahoma"/>
            <family val="2"/>
          </rPr>
          <t xml:space="preserve"> according Smith &amp; Vincent, 2010</t>
        </r>
      </text>
    </comment>
    <comment ref="K202" authorId="0" shapeId="0" xr:uid="{B3622850-D9C8-A649-AA05-0534E11EE6BC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Estimation</t>
        </r>
      </text>
    </comment>
    <comment ref="L202" authorId="0" shapeId="0" xr:uid="{21A322EA-0B75-2946-9A18-FBE9BD181924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Estimation</t>
        </r>
      </text>
    </comment>
    <comment ref="P202" authorId="0" shapeId="0" xr:uid="{3B2A9FCA-BA4D-9643-A167-4D7F1C3B55BF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Estimation</t>
        </r>
      </text>
    </comment>
    <comment ref="W202" authorId="0" shapeId="0" xr:uid="{0AA624B1-FC5C-1046-94C5-6840A3C5E0EC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ESTIMATION</t>
        </r>
      </text>
    </comment>
    <comment ref="AZ202" authorId="0" shapeId="0" xr:uid="{87250EB9-9981-0B4E-82C6-FF0B832EBC11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Based on the right forelimb
</t>
        </r>
      </text>
    </comment>
    <comment ref="E203" authorId="0" shapeId="0" xr:uid="{6E0F7CFA-4D7F-5E4F-9DA0-6ADB12DF6469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Based on the right side
</t>
        </r>
      </text>
    </comment>
    <comment ref="F203" authorId="0" shapeId="0" xr:uid="{BC5C7033-4381-6948-817B-B598AAAF918B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Based on the right side </t>
        </r>
      </text>
    </comment>
    <comment ref="H203" authorId="0" shapeId="0" xr:uid="{238073EA-6577-3C45-80FE-A42C72F2215F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Based on the rigth side</t>
        </r>
      </text>
    </comment>
    <comment ref="R203" authorId="0" shapeId="0" xr:uid="{D1F155CB-D154-2A48-9BC5-FC51250D0B02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Based on the right naris
</t>
        </r>
      </text>
    </comment>
    <comment ref="AQ203" authorId="0" shapeId="0" xr:uid="{A0F05CC9-D4A4-8142-A0CE-FB94267BA462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Based on the right humerus and on the measurement present in the Gutarra et al. 2023 dataset</t>
        </r>
      </text>
    </comment>
    <comment ref="AR203" authorId="0" shapeId="0" xr:uid="{CBA8EE94-A420-494E-885C-E8A4B3C37905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Based on the right humerus</t>
        </r>
      </text>
    </comment>
    <comment ref="AU203" authorId="0" shapeId="0" xr:uid="{21650415-2396-F748-A2EA-9449E25D9F90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Based on the right femur
</t>
        </r>
      </text>
    </comment>
    <comment ref="AV203" authorId="0" shapeId="0" xr:uid="{9899DE98-282C-8C49-973E-8D5F92ACD671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Based on the right femur </t>
        </r>
      </text>
    </comment>
    <comment ref="AW203" authorId="0" shapeId="0" xr:uid="{8D7F3803-5161-0D49-99FF-0D6B8F793D8C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Based on the right femur</t>
        </r>
      </text>
    </comment>
    <comment ref="AY203" authorId="0" shapeId="0" xr:uid="{605A3F43-8586-3942-9DC8-953653382279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Based on the right forelimb</t>
        </r>
      </text>
    </comment>
    <comment ref="AZ203" authorId="0" shapeId="0" xr:uid="{0E8B847F-B56C-5C48-B9E0-869F14F160F7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Based on the right forefin</t>
        </r>
      </text>
    </comment>
    <comment ref="BA203" authorId="0" shapeId="0" xr:uid="{C848B189-F426-1543-BDD6-C92D18DA1F0F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Based on the right hindlimb</t>
        </r>
      </text>
    </comment>
    <comment ref="BB203" authorId="0" shapeId="0" xr:uid="{348301C3-0970-EB48-901C-71783CCFFDFF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Based on the right hindlimb</t>
        </r>
      </text>
    </comment>
    <comment ref="BY203" authorId="0" shapeId="0" xr:uid="{CC34DFFF-F7E3-E347-83BF-BFE1EFA31BE2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Large ridges</t>
        </r>
      </text>
    </comment>
    <comment ref="CB203" authorId="0" shapeId="0" xr:uid="{C2D3E84A-26CA-6A4E-9FDE-9A163FDE02B3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Large ridges</t>
        </r>
      </text>
    </comment>
    <comment ref="AM204" authorId="0" shapeId="0" xr:uid="{4DB19A15-F4FD-F04C-BAD0-EFBEE2820BC6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According Gutarra et al., 2023 --&gt; dataset</t>
        </r>
      </text>
    </comment>
    <comment ref="AN204" authorId="0" shapeId="0" xr:uid="{788BC044-9938-7D4A-B217-DFBD4F6FF583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8"/>
            <color rgb="FF000000"/>
            <rFont val="Calibri"/>
            <family val="2"/>
          </rPr>
          <t xml:space="preserve">According Gutarra et al., 2023 --&gt; dataset
</t>
        </r>
      </text>
    </comment>
    <comment ref="AO204" authorId="0" shapeId="0" xr:uid="{96C52D3E-E762-F644-ABC1-71E6CE6F6A61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>According Gutarra et al. 2023</t>
        </r>
      </text>
    </comment>
    <comment ref="AP204" authorId="0" shapeId="0" xr:uid="{E3D42E67-22EF-F34D-9E0B-A93F9747A3B9}">
      <text>
        <r>
          <rPr>
            <b/>
            <sz val="10"/>
            <color rgb="FF000000"/>
            <rFont val="Tahoma"/>
            <family val="2"/>
          </rPr>
          <t xml:space="preserve">Antoine Laboury: 
</t>
        </r>
        <r>
          <rPr>
            <sz val="10"/>
            <color rgb="FF000000"/>
            <rFont val="Tahoma"/>
            <family val="2"/>
          </rPr>
          <t xml:space="preserve">According the dataset of Gutarra et al. 2023
</t>
        </r>
        <r>
          <rPr>
            <sz val="10"/>
            <color rgb="FF000000"/>
            <rFont val="Calibri"/>
            <family val="2"/>
          </rPr>
          <t xml:space="preserve">
</t>
        </r>
      </text>
    </comment>
    <comment ref="AQ204" authorId="0" shapeId="0" xr:uid="{3F28E0FA-9C50-3B46-9C7F-FE925FB49B99}">
      <text>
        <r>
          <rPr>
            <b/>
            <sz val="10"/>
            <color rgb="FF000000"/>
            <rFont val="Tahoma"/>
            <family val="2"/>
          </rPr>
          <t xml:space="preserve">Antoine Laboury: 
</t>
        </r>
        <r>
          <rPr>
            <sz val="10"/>
            <color rgb="FF000000"/>
            <rFont val="Tahoma"/>
            <family val="2"/>
          </rPr>
          <t>According Gutarra et al., 2023 --&gt; dataset</t>
        </r>
      </text>
    </comment>
    <comment ref="AR204" authorId="0" shapeId="0" xr:uid="{1BEA07DF-0B1F-0A4F-ACBD-F543607A164A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ESTIMATION</t>
        </r>
      </text>
    </comment>
    <comment ref="AS204" authorId="0" shapeId="0" xr:uid="{D4DAA321-C3DD-6141-85D9-E66C56519B76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Based on the dataset of Gutarra et al., 2023</t>
        </r>
      </text>
    </comment>
    <comment ref="AU204" authorId="0" shapeId="0" xr:uid="{7147F2D9-C6DF-C944-BEAA-194CA1D7D716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Based on the dataset of Gutarra et al., 2023</t>
        </r>
      </text>
    </comment>
    <comment ref="AV204" authorId="0" shapeId="0" xr:uid="{FA8F6829-CF57-D64F-BF1B-03D6E764ED9C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ESTIMATION</t>
        </r>
      </text>
    </comment>
    <comment ref="AW204" authorId="0" shapeId="0" xr:uid="{D099549E-F4FF-1C48-8FB5-0F4B66785F3E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Based on the dataset of Gutarra et al., 2023</t>
        </r>
      </text>
    </comment>
    <comment ref="F205" authorId="0" shapeId="0" xr:uid="{27E0D92F-3B04-DA4B-A0D0-B3300C32E035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ESTIMATION</t>
        </r>
      </text>
    </comment>
    <comment ref="AD206" authorId="0" shapeId="0" xr:uid="{6B1B8060-13F8-5A4C-BCA5-61329A161937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According Stubbs &amp; Benton, 2016</t>
        </r>
      </text>
    </comment>
    <comment ref="AJ206" authorId="0" shapeId="0" xr:uid="{BBB31A66-AC60-5045-B8A0-859760B73365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33,0008/9,7282</t>
        </r>
      </text>
    </comment>
    <comment ref="BR206" authorId="0" shapeId="0" xr:uid="{B6DB3012-AA21-B24C-AFBA-59656C7F0D2E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33,0008/9,7282</t>
        </r>
      </text>
    </comment>
    <comment ref="AO207" authorId="0" shapeId="0" xr:uid="{58C6CCC2-4903-8D4C-8C84-8AE7DF75AD14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ESTIMATION</t>
        </r>
      </text>
    </comment>
    <comment ref="C208" authorId="0" shapeId="0" xr:uid="{5D6F90BF-5E13-6A41-99BD-4403B72FE6AB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CAST of the lost holotype during the WW2 in Bristol
</t>
        </r>
      </text>
    </comment>
    <comment ref="AH208" authorId="0" shapeId="0" xr:uid="{073D117A-590F-0C4B-8358-964C66F1D84C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49,126/11.709 --&gt; 4,20
</t>
        </r>
        <r>
          <rPr>
            <sz val="10"/>
            <color rgb="FF000000"/>
            <rFont val="Tahoma"/>
            <family val="2"/>
          </rPr>
          <t xml:space="preserve">42,098/9,584 --&gt; 4,39
</t>
        </r>
      </text>
    </comment>
    <comment ref="AJ208" authorId="0" shapeId="0" xr:uid="{F5DEF552-D182-7B45-AEEA-66E75D77A05A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30,05/9,694
</t>
        </r>
      </text>
    </comment>
    <comment ref="BR208" authorId="0" shapeId="0" xr:uid="{201972D9-726C-7044-A6B4-BBF7DE0393DD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30,05/9,694
</t>
        </r>
      </text>
    </comment>
    <comment ref="E209" authorId="0" shapeId="0" xr:uid="{8CAFE38A-9F1C-4249-83BE-69B47C7B67C6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ESTIMATION : skull length + length of retroarticular process
</t>
        </r>
      </text>
    </comment>
    <comment ref="H209" authorId="0" shapeId="0" xr:uid="{E119F932-9BFC-4648-ACE1-00C2E008EFA2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ESTIMATION
</t>
        </r>
      </text>
    </comment>
    <comment ref="K209" authorId="0" shapeId="0" xr:uid="{7AADE645-9228-EB4E-89EE-483E7E2E1498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ESTIMATION</t>
        </r>
      </text>
    </comment>
    <comment ref="L209" authorId="0" shapeId="0" xr:uid="{F25B4CD9-6660-4F47-B1FF-FBEB7F9F14F7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ESTIMATION
</t>
        </r>
      </text>
    </comment>
    <comment ref="M209" authorId="0" shapeId="0" xr:uid="{0BA601B7-E0D0-DE48-8C02-801A2F0E9EF1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ESTIMATION</t>
        </r>
      </text>
    </comment>
    <comment ref="Q209" authorId="0" shapeId="0" xr:uid="{06B5487F-F7D4-0042-95AF-CDC6485EFCDC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Measure provided by Vincent, 2011
</t>
        </r>
      </text>
    </comment>
    <comment ref="AH209" authorId="0" shapeId="0" xr:uid="{FC5A0EF3-C964-B149-A06B-263183C8C6AD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12,680/ 4,246 --&gt; 2,986 </t>
        </r>
      </text>
    </comment>
    <comment ref="AI209" authorId="0" shapeId="0" xr:uid="{9EA3FC06-0335-0943-AA17-5B9D17C8AF35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7,546/3,576 --&gt; 2,11
</t>
        </r>
        <r>
          <rPr>
            <sz val="10"/>
            <color rgb="FF000000"/>
            <rFont val="Tahoma"/>
            <family val="2"/>
          </rPr>
          <t xml:space="preserve">7,386/3,437--&gt; 2,150
</t>
        </r>
      </text>
    </comment>
    <comment ref="AJ209" authorId="0" shapeId="0" xr:uid="{0D394FC5-0ABD-C646-AF7B-1A4A29EC94F0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8,754/ 2,591 --&gt; 3,379
</t>
        </r>
        <r>
          <rPr>
            <sz val="10"/>
            <color rgb="FF000000"/>
            <rFont val="Tahoma"/>
            <family val="2"/>
          </rPr>
          <t xml:space="preserve">11,154/ 3,804 --&gt; 2,932
</t>
        </r>
        <r>
          <rPr>
            <sz val="10"/>
            <color rgb="FF000000"/>
            <rFont val="Tahoma"/>
            <family val="2"/>
          </rPr>
          <t xml:space="preserve">14,58/ 4,385 --&gt; 3,325
</t>
        </r>
        <r>
          <rPr>
            <sz val="10"/>
            <color rgb="FF000000"/>
            <rFont val="Tahoma"/>
            <family val="2"/>
          </rPr>
          <t>8,835/ 2,775 --&gt; 3,184</t>
        </r>
      </text>
    </comment>
    <comment ref="AL209" authorId="0" shapeId="0" xr:uid="{15AC228C-2003-164A-AE45-1C0DCCFD071A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5,196/16,275
</t>
        </r>
        <r>
          <rPr>
            <sz val="10"/>
            <color rgb="FF000000"/>
            <rFont val="Tahoma"/>
            <family val="2"/>
          </rPr>
          <t xml:space="preserve">6,388/13,72
</t>
        </r>
        <r>
          <rPr>
            <sz val="10"/>
            <color rgb="FF000000"/>
            <rFont val="Tahoma"/>
            <family val="2"/>
          </rPr>
          <t>3,37/12,567</t>
        </r>
      </text>
    </comment>
    <comment ref="AM209" authorId="0" shapeId="0" xr:uid="{0DB9EE1A-56E5-CA44-959F-2B57945A4321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Based on Vincent, 2011; O'Keefe, 2002 and Gutarra et al., 2022
</t>
        </r>
      </text>
    </comment>
    <comment ref="AN209" authorId="0" shapeId="0" xr:uid="{4813020B-85F7-8C46-A10C-A72FAB90A9D1}">
      <text>
        <r>
          <rPr>
            <b/>
            <sz val="10"/>
            <color rgb="FF000000"/>
            <rFont val="Tahoma"/>
            <family val="2"/>
          </rPr>
          <t xml:space="preserve">Antoine Laboury:
</t>
        </r>
        <r>
          <rPr>
            <sz val="10"/>
            <color rgb="FF000000"/>
            <rFont val="Tahoma"/>
            <family val="2"/>
          </rPr>
          <t>ESTIMATION</t>
        </r>
      </text>
    </comment>
    <comment ref="AO209" authorId="0" shapeId="0" xr:uid="{23DD589D-0D6B-6A49-A87F-DC3E086C7966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ESTIMATION
</t>
        </r>
      </text>
    </comment>
    <comment ref="AQ209" authorId="0" shapeId="0" xr:uid="{FAE5B03B-BA30-D246-AA77-2BC512CBBF1B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Based on the right humerus </t>
        </r>
      </text>
    </comment>
    <comment ref="AR209" authorId="0" shapeId="0" xr:uid="{EE55C91F-9504-7F42-82E8-470119076320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Based on the right humerus</t>
        </r>
      </text>
    </comment>
    <comment ref="AS209" authorId="0" shapeId="0" xr:uid="{A3B2E971-0790-F341-8D22-24E8033E3BAC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Based on the right humerus</t>
        </r>
      </text>
    </comment>
    <comment ref="AY209" authorId="0" shapeId="0" xr:uid="{536CD575-FECE-5B4F-BC85-582E9CD0D1E7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Based on the right forefin</t>
        </r>
      </text>
    </comment>
    <comment ref="AZ209" authorId="0" shapeId="0" xr:uid="{561AD7EC-A68E-9643-9576-C6F7AA49403B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Based on the rigth forefin 
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ESTIMATION</t>
        </r>
      </text>
    </comment>
    <comment ref="BB209" authorId="0" shapeId="0" xr:uid="{C2864F84-D472-E848-99B4-56AB265A37D9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Estimation based on the right hindlimb</t>
        </r>
      </text>
    </comment>
    <comment ref="BR209" authorId="0" shapeId="0" xr:uid="{B83ED0FB-4EB9-D946-81D9-AF6577BE203C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8,754/ 2,591 --&gt; 3,379
</t>
        </r>
        <r>
          <rPr>
            <sz val="10"/>
            <color rgb="FF000000"/>
            <rFont val="Tahoma"/>
            <family val="2"/>
          </rPr>
          <t xml:space="preserve">11,154/ 3,804 --&gt; 2,932
</t>
        </r>
        <r>
          <rPr>
            <sz val="10"/>
            <color rgb="FF000000"/>
            <rFont val="Tahoma"/>
            <family val="2"/>
          </rPr>
          <t xml:space="preserve">14,58/ 4,385 --&gt; 3,325
</t>
        </r>
        <r>
          <rPr>
            <sz val="10"/>
            <color rgb="FF000000"/>
            <rFont val="Tahoma"/>
            <family val="2"/>
          </rPr>
          <t>8,835/ 2,775 --&gt; 3,184</t>
        </r>
      </text>
    </comment>
    <comment ref="BS209" authorId="0" shapeId="0" xr:uid="{E8A57D13-5766-5F45-8AC6-1BD8A7D25A05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5,196/16,275
</t>
        </r>
        <r>
          <rPr>
            <sz val="10"/>
            <color rgb="FF000000"/>
            <rFont val="Tahoma"/>
            <family val="2"/>
          </rPr>
          <t xml:space="preserve">6,388/13,72
</t>
        </r>
        <r>
          <rPr>
            <sz val="10"/>
            <color rgb="FF000000"/>
            <rFont val="Tahoma"/>
            <family val="2"/>
          </rPr>
          <t>3,37/12,567</t>
        </r>
      </text>
    </comment>
    <comment ref="K210" authorId="0" shapeId="0" xr:uid="{B7AA74F9-CB76-4041-A323-4F76E23F004B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Estimation</t>
        </r>
      </text>
    </comment>
    <comment ref="L210" authorId="0" shapeId="0" xr:uid="{953F299F-9C3A-2E43-B28F-5895EA7C4C05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Estimation
</t>
        </r>
      </text>
    </comment>
    <comment ref="V210" authorId="0" shapeId="0" xr:uid="{9D16FC3E-8971-614D-9988-A489F961056D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ESTIMATION</t>
        </r>
      </text>
    </comment>
    <comment ref="W210" authorId="0" shapeId="0" xr:uid="{3B9C0395-50B3-A04C-8C72-583E6B399D66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According Storrs &amp; Taylor, 1996</t>
        </r>
      </text>
    </comment>
    <comment ref="AH210" authorId="0" shapeId="0" xr:uid="{8AF16159-4D76-E144-95DC-B04021D589DC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17,386/3,947</t>
        </r>
      </text>
    </comment>
    <comment ref="AI210" authorId="0" shapeId="0" xr:uid="{BCC4D62B-64F0-794C-9293-0F4085385552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4,3005/1,54 </t>
        </r>
      </text>
    </comment>
    <comment ref="AJ210" authorId="0" shapeId="0" xr:uid="{63FC8D4D-96C1-EB44-BDE3-BFD491DFB928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6,578/ 2,11 --&gt; 3,12
</t>
        </r>
        <r>
          <rPr>
            <sz val="10"/>
            <color rgb="FF000000"/>
            <rFont val="Tahoma"/>
            <family val="2"/>
          </rPr>
          <t xml:space="preserve">6,066/ 2,051 --&gt; 2,96
</t>
        </r>
        <r>
          <rPr>
            <sz val="10"/>
            <color rgb="FF000000"/>
            <rFont val="Tahoma"/>
            <family val="2"/>
          </rPr>
          <t xml:space="preserve">6,548/ 2,279 --&gt; 2,873
</t>
        </r>
      </text>
    </comment>
    <comment ref="BR210" authorId="0" shapeId="0" xr:uid="{5BB892E4-9024-D642-B448-66A21808C5B4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6,578/ 2,11 --&gt; 3,12
</t>
        </r>
        <r>
          <rPr>
            <sz val="10"/>
            <color rgb="FF000000"/>
            <rFont val="Tahoma"/>
            <family val="2"/>
          </rPr>
          <t xml:space="preserve">6,066/ 2,051 --&gt; 2,96
</t>
        </r>
        <r>
          <rPr>
            <sz val="10"/>
            <color rgb="FF000000"/>
            <rFont val="Tahoma"/>
            <family val="2"/>
          </rPr>
          <t xml:space="preserve">6,548/ 2,279 --&gt; 2,873
</t>
        </r>
      </text>
    </comment>
    <comment ref="E212" authorId="0" shapeId="0" xr:uid="{F4A4C80A-DF19-C743-A8C3-6BEC8F21F3D9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Based on the left side
</t>
        </r>
      </text>
    </comment>
    <comment ref="I212" authorId="0" shapeId="0" xr:uid="{DD14CE6E-B08A-5448-B1AF-2D541911A270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Based on the left mandible
</t>
        </r>
      </text>
    </comment>
    <comment ref="AM212" authorId="0" shapeId="0" xr:uid="{5190C171-CE80-7547-9D05-87359D921E29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Estimation
</t>
        </r>
      </text>
    </comment>
    <comment ref="AN212" authorId="0" shapeId="0" xr:uid="{4C2ACD37-7E7B-D247-B3C6-2DB434B4CAE5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Estimation</t>
        </r>
      </text>
    </comment>
    <comment ref="AO212" authorId="0" shapeId="0" xr:uid="{3C8ED568-A16D-4541-B65D-BE0DD348A30B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Estimation</t>
        </r>
      </text>
    </comment>
    <comment ref="AP212" authorId="0" shapeId="0" xr:uid="{7D879510-A67F-5F4B-8657-036773F9A19C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ESTIMATION</t>
        </r>
      </text>
    </comment>
    <comment ref="AD213" authorId="0" shapeId="0" xr:uid="{6B08A6CC-72B9-2B4A-89C7-EF5779397D45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According Stubbs &amp; Benton, 2016
</t>
        </r>
      </text>
    </comment>
    <comment ref="AI213" authorId="0" shapeId="0" xr:uid="{C4D8EF51-D14D-764F-B503-1E0E250239E7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7,353/2,809</t>
        </r>
      </text>
    </comment>
    <comment ref="AJ213" authorId="0" shapeId="0" xr:uid="{50B6E001-B39B-4D45-98C1-D411E783CB78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8,174/2,686
</t>
        </r>
      </text>
    </comment>
    <comment ref="BR213" authorId="0" shapeId="0" xr:uid="{3F176BC2-C806-3040-B132-F150DDF6DF5D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8,174/2,686
</t>
        </r>
      </text>
    </comment>
    <comment ref="BX213" authorId="0" shapeId="0" xr:uid="{5F0329FE-2DA1-F84A-8CB9-204453566E95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According Stubbs &amp; Benton, 2016
</t>
        </r>
      </text>
    </comment>
    <comment ref="C214" authorId="0" shapeId="0" xr:uid="{D9B34554-1457-B745-A56F-E6E94E787989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Lower jaw
</t>
        </r>
      </text>
    </comment>
    <comment ref="E214" authorId="0" shapeId="0" xr:uid="{85CE4F59-0989-DF41-BE4B-CFA9600A51A9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Based on the left side </t>
        </r>
      </text>
    </comment>
    <comment ref="G214" authorId="0" shapeId="0" xr:uid="{87BED3C6-8030-EB4E-B2A7-36012DFC055F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Estimation
</t>
        </r>
      </text>
    </comment>
    <comment ref="L214" authorId="0" shapeId="0" xr:uid="{39100504-93D2-6B4C-9503-C34ED30744A9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Based on the left side 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Antoine Laboury</author>
  </authors>
  <commentList>
    <comment ref="AA20" authorId="0" shapeId="0" xr:uid="{909269C8-2362-AB4F-A0CB-65D454E0441E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Based on pers. obs
</t>
        </r>
      </text>
    </comment>
    <comment ref="AI24" authorId="0" shapeId="0" xr:uid="{6AEF95A2-3A92-2A44-B4B9-C7AEF9366969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Based on </t>
        </r>
        <r>
          <rPr>
            <sz val="10"/>
            <color rgb="FF000000"/>
            <rFont val="Calibri"/>
            <family val="2"/>
          </rPr>
          <t xml:space="preserve">XNGM WS-30-R19  </t>
        </r>
      </text>
    </comment>
    <comment ref="AJ24" authorId="0" shapeId="0" xr:uid="{51DC1396-856D-B940-BCE9-D3D5BF57F7A6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based on </t>
        </r>
        <r>
          <rPr>
            <sz val="10"/>
            <color rgb="FF000000"/>
            <rFont val="Calibri"/>
            <family val="2"/>
          </rPr>
          <t xml:space="preserve">XNGM WS-30-R19  </t>
        </r>
      </text>
    </comment>
    <comment ref="G30" authorId="0" shapeId="0" xr:uid="{3765C41C-EFCC-974D-99ED-DD9428AA8A9B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Anisian-Carnian</t>
        </r>
      </text>
    </comment>
    <comment ref="AN37" authorId="0" shapeId="0" xr:uid="{32EB3E66-94C6-9147-A894-D5004AE16AF1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based on the adult specimen : </t>
        </r>
        <r>
          <rPr>
            <sz val="10"/>
            <color rgb="FF000000"/>
            <rFont val="Calibri"/>
            <family val="2"/>
          </rPr>
          <t xml:space="preserve">ZMNH M8738 </t>
        </r>
      </text>
    </comment>
    <comment ref="H39" authorId="0" shapeId="0" xr:uid="{DC3E56CD-0CEB-4745-A772-608D44969238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Only based on the holotype
</t>
        </r>
      </text>
    </comment>
    <comment ref="O39" authorId="0" shapeId="0" xr:uid="{3132F73E-6791-314C-B5CA-20D47A3B097B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ESTIMATION based on the GSM 26035 specimen</t>
        </r>
      </text>
    </comment>
    <comment ref="W39" authorId="0" shapeId="0" xr:uid="{D3D5821F-1AFF-8E48-AB30-0B7169E58F23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8,42/ 2,425 --&gt; 3,47
</t>
        </r>
        <r>
          <rPr>
            <sz val="10"/>
            <color rgb="FF000000"/>
            <rFont val="Tahoma"/>
            <family val="2"/>
          </rPr>
          <t xml:space="preserve">15,61/ 4,444 --&gt; 3,513
</t>
        </r>
        <r>
          <rPr>
            <sz val="10"/>
            <color rgb="FF000000"/>
            <rFont val="Tahoma"/>
            <family val="2"/>
          </rPr>
          <t>15,727/ 4,486 --&gt; 3,51</t>
        </r>
      </text>
    </comment>
    <comment ref="Y39" authorId="0" shapeId="0" xr:uid="{9FF65896-41DF-0843-9D42-322B104D86A4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14,889/ 3,909/ 4,201 --&gt; 0,282
</t>
        </r>
        <r>
          <rPr>
            <sz val="10"/>
            <color rgb="FF000000"/>
            <rFont val="Tahoma"/>
            <family val="2"/>
          </rPr>
          <t xml:space="preserve">14,316/4,267/ 4,074 --&gt; 0,286
</t>
        </r>
        <r>
          <rPr>
            <sz val="10"/>
            <color rgb="FF000000"/>
            <rFont val="Tahoma"/>
            <family val="2"/>
          </rPr>
          <t>13,306/ 3,850/ 4,598 --&gt; 0,346</t>
        </r>
      </text>
    </comment>
    <comment ref="W43" authorId="0" shapeId="0" xr:uid="{488AF594-D98D-FA40-8601-36A7BC183A0D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ESTIMATION : 9/2,868</t>
        </r>
      </text>
    </comment>
    <comment ref="Y46" authorId="0" shapeId="0" xr:uid="{D407A24C-6BAA-CF4C-B1EC-A55C3E0AC8AD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7,504/30,793 --&gt; 0,244 (NHMUK PV R 1371)
</t>
        </r>
        <r>
          <rPr>
            <sz val="10"/>
            <color rgb="FF000000"/>
            <rFont val="Tahoma"/>
            <family val="2"/>
          </rPr>
          <t xml:space="preserve">8,41/ 28,405 --&gt; 0,30 (NHMUK PV R 43059)
</t>
        </r>
        <r>
          <rPr>
            <sz val="10"/>
            <color rgb="FF000000"/>
            <rFont val="Tahoma"/>
            <family val="2"/>
          </rPr>
          <t xml:space="preserve">7,225/ 32,859 --&gt; 0,22 (NHMUK PV 0R 38525)
</t>
        </r>
        <r>
          <rPr>
            <sz val="10"/>
            <color rgb="FF000000"/>
            <rFont val="Tahoma"/>
            <family val="2"/>
          </rPr>
          <t>4,842/ 23,895 --&gt; 0,203(NHMUK PV 0R 38525)</t>
        </r>
      </text>
    </comment>
    <comment ref="W50" authorId="0" shapeId="0" xr:uid="{55E69210-BE33-DF49-B6D8-72DD69D4A20C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33,0008/9,7282</t>
        </r>
      </text>
    </comment>
    <comment ref="W51" authorId="0" shapeId="0" xr:uid="{ED025712-4C4A-F649-976A-1C2A736C701A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8,754/ 2,591 --&gt; 3,379
</t>
        </r>
        <r>
          <rPr>
            <sz val="10"/>
            <color rgb="FF000000"/>
            <rFont val="Tahoma"/>
            <family val="2"/>
          </rPr>
          <t xml:space="preserve">11,154/ 3,804 --&gt; 2,932
</t>
        </r>
        <r>
          <rPr>
            <sz val="10"/>
            <color rgb="FF000000"/>
            <rFont val="Tahoma"/>
            <family val="2"/>
          </rPr>
          <t xml:space="preserve">14,58/ 4,385 --&gt; 3,325
</t>
        </r>
        <r>
          <rPr>
            <sz val="10"/>
            <color rgb="FF000000"/>
            <rFont val="Tahoma"/>
            <family val="2"/>
          </rPr>
          <t>8,835/ 2,775 --&gt; 3,184</t>
        </r>
      </text>
    </comment>
    <comment ref="Y51" authorId="0" shapeId="0" xr:uid="{FE23B341-4503-514B-855C-DEEC9BE0217E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5,196/16,275
</t>
        </r>
        <r>
          <rPr>
            <sz val="10"/>
            <color rgb="FF000000"/>
            <rFont val="Tahoma"/>
            <family val="2"/>
          </rPr>
          <t xml:space="preserve">6,388/13,72
</t>
        </r>
        <r>
          <rPr>
            <sz val="10"/>
            <color rgb="FF000000"/>
            <rFont val="Tahoma"/>
            <family val="2"/>
          </rPr>
          <t>3,37/12,567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Antoine Laboury</author>
  </authors>
  <commentList>
    <comment ref="A38" authorId="0" shapeId="0" xr:uid="{F1E743C0-7E4E-3447-B20D-3BF7509D58D0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specimen: </t>
        </r>
        <r>
          <rPr>
            <sz val="10"/>
            <color rgb="FF000000"/>
            <rFont val="Calibri"/>
            <family val="2"/>
          </rPr>
          <t xml:space="preserve">TTNCM 8348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 source: Benson et al. (2012)
</t>
        </r>
      </text>
    </comment>
    <comment ref="F38" authorId="0" shapeId="0" xr:uid="{7B63DEAB-9929-4941-9D4B-B39B794F04CC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humerus length: 224,68 mm
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radius length: 88,48mm</t>
        </r>
      </text>
    </comment>
    <comment ref="G38" authorId="0" shapeId="0" xr:uid="{25A2E515-1A60-D044-B062-1E0D5142E9FE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femur length: 210,69mm
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tibia length: 88,81mm</t>
        </r>
      </text>
    </comment>
    <comment ref="A40" authorId="0" shapeId="0" xr:uid="{790F803B-1B69-1546-B5F4-B6E3D09FE19F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Specimen : NHMUK PV R 1336
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JUVENILE</t>
        </r>
      </text>
    </comment>
    <comment ref="F40" authorId="0" shapeId="0" xr:uid="{3D512055-EBDE-3C40-873C-3EA1944ABC14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Humerus length: 101.87mm
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Radius length: 32.174mm</t>
        </r>
      </text>
    </comment>
    <comment ref="G40" authorId="0" shapeId="0" xr:uid="{B8FC930E-7CC3-9C43-8682-E71D4F70C73F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Femur length: 118.05mm
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Tibia length: 35.44mm</t>
        </r>
      </text>
    </comment>
    <comment ref="A51" authorId="0" shapeId="0" xr:uid="{9B7300BD-E52B-6848-A399-E3FC70B195F3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Specimen: MANCH LL 8004
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Source: Benson et al., 2011</t>
        </r>
      </text>
    </comment>
    <comment ref="F51" authorId="0" shapeId="0" xr:uid="{ECC52A37-1DB6-074D-823B-40BBE35DB278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Humerus length: 422,81 mm 
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Radius length: 55,6mm</t>
        </r>
      </text>
    </comment>
    <comment ref="G51" authorId="0" shapeId="0" xr:uid="{A683E21E-27F9-F745-8D10-44DF2568520A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Femur length: 140,9mm
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Tibia length: 51,6mm
</t>
        </r>
      </text>
    </comment>
    <comment ref="A55" authorId="0" shapeId="0" xr:uid="{199CD67B-542F-534B-9B18-781B8C155ECD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Juvenile specimen 
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(</t>
        </r>
        <r>
          <rPr>
            <sz val="10"/>
            <color rgb="FF000000"/>
            <rFont val="Calibri"/>
            <family val="2"/>
          </rPr>
          <t xml:space="preserve">LWL-MFN P 64047)
</t>
        </r>
        <r>
          <rPr>
            <sz val="10"/>
            <color rgb="FF000000"/>
            <rFont val="Tahoma"/>
            <family val="2"/>
          </rPr>
          <t xml:space="preserve">
</t>
        </r>
      </text>
    </comment>
    <comment ref="F55" authorId="0" shapeId="0" xr:uid="{246337CA-16B4-E842-A21B-34162355F0BD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Humerus length : 173,78 mm
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Radius length : 47,56 mm</t>
        </r>
      </text>
    </comment>
    <comment ref="G55" authorId="0" shapeId="0" xr:uid="{D50A9A8C-C5CD-F148-B352-B83589D6BAD9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Femur length:163,220mm
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Tibia length: 41,585 mm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Antoine Laboury</author>
  </authors>
  <commentList>
    <comment ref="H7" authorId="0" shapeId="0" xr:uid="{A1C97B84-8AFA-D348-BE76-C5D2A390280F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Limit between the early and middle Norian
</t>
        </r>
      </text>
    </comment>
    <comment ref="A8" authorId="0" shapeId="0" xr:uid="{EE2B96B6-908F-0B4A-9182-EC0C786C21C5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Juvenile specimen</t>
        </r>
      </text>
    </comment>
    <comment ref="A10" authorId="0" shapeId="0" xr:uid="{E854B801-612C-CD48-B0F9-BA684A0D3A73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A supprimer !
</t>
        </r>
      </text>
    </comment>
    <comment ref="I11" authorId="0" shapeId="0" xr:uid="{F78928B5-D5BB-B047-BD80-6A50F891D2BD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One of the last dorsal centrum</t>
        </r>
      </text>
    </comment>
    <comment ref="C23" authorId="0" shapeId="0" xr:uid="{2FEA83BE-BB60-8B40-901B-BCBF7B83875E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Hauffiosaurus paper
</t>
        </r>
      </text>
    </comment>
    <comment ref="I24" authorId="0" shapeId="0" xr:uid="{883E93E9-BD34-584D-B4C9-FEE9333BAC8C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Based on the 5,8,9,10, 11,16th dorsal vertebrae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Antoine Laboury</author>
  </authors>
  <commentList>
    <comment ref="F1" authorId="0" shapeId="0" xr:uid="{46BC25F3-6967-D64B-9E4F-F533E0AB707D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Humerus length: 101,96mm
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Radius length: 32,30mm</t>
        </r>
      </text>
    </comment>
    <comment ref="G1" authorId="0" shapeId="0" xr:uid="{80867F72-F9A0-5147-A455-4DC4CC8B976D}">
      <text>
        <r>
          <rPr>
            <b/>
            <sz val="10"/>
            <color rgb="FF000000"/>
            <rFont val="Tahoma"/>
            <family val="2"/>
          </rPr>
          <t>Antoine Laboury: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Femur length: 120.96mm
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Tibia length: 35.77mm</t>
        </r>
      </text>
    </comment>
  </commentList>
</comments>
</file>

<file path=xl/sharedStrings.xml><?xml version="1.0" encoding="utf-8"?>
<sst xmlns="http://schemas.openxmlformats.org/spreadsheetml/2006/main" count="15919" uniqueCount="6938">
  <si>
    <t>Clade</t>
  </si>
  <si>
    <t xml:space="preserve">Species </t>
  </si>
  <si>
    <t xml:space="preserve">Specimens </t>
  </si>
  <si>
    <t>Data collection</t>
  </si>
  <si>
    <t xml:space="preserve">Mandible length </t>
  </si>
  <si>
    <t>Skull length</t>
  </si>
  <si>
    <t>Posterior skull width</t>
  </si>
  <si>
    <t xml:space="preserve">Snout length </t>
  </si>
  <si>
    <t xml:space="preserve">Retroarticular process length </t>
  </si>
  <si>
    <t xml:space="preserve">Symphysis  length </t>
  </si>
  <si>
    <t>Dentigerous length</t>
  </si>
  <si>
    <t xml:space="preserve">Distance fulcrum - first mandible tooth </t>
  </si>
  <si>
    <t xml:space="preserve">Distance fulcrum - last mandible tooth </t>
  </si>
  <si>
    <t>Distance fulcrum - mid-point of attachment of adductor muscles</t>
  </si>
  <si>
    <t>Mandible at mid-dentigerous length</t>
  </si>
  <si>
    <t>Snout height at the naris level</t>
  </si>
  <si>
    <t>Naris position</t>
  </si>
  <si>
    <t>Naris length</t>
  </si>
  <si>
    <t>Skull width ant, to orbit</t>
  </si>
  <si>
    <t>Orbit length</t>
  </si>
  <si>
    <t xml:space="preserve">Orbit height </t>
  </si>
  <si>
    <t>Occular offset</t>
  </si>
  <si>
    <t>Parietal foramen length</t>
  </si>
  <si>
    <t>Supratemporal fenestra length</t>
  </si>
  <si>
    <t xml:space="preserve">Supratemporal fenestra width </t>
  </si>
  <si>
    <t xml:space="preserve">Postorbital region length </t>
  </si>
  <si>
    <t>Jaw or rostral constriction</t>
  </si>
  <si>
    <t>Pointed and recurved tooth crowns</t>
  </si>
  <si>
    <t xml:space="preserve">Edentulous suggesting  suction feeding </t>
  </si>
  <si>
    <t xml:space="preserve">Enlarge procumbent dentary fangs </t>
  </si>
  <si>
    <t>Bulbous crushing dentition</t>
  </si>
  <si>
    <t>Dental carinae</t>
  </si>
  <si>
    <t>Crown striation</t>
  </si>
  <si>
    <t>Anterior crown shape</t>
  </si>
  <si>
    <t>Posterior crown shape</t>
  </si>
  <si>
    <t>Crown shape</t>
  </si>
  <si>
    <t>Absolute tooth crown size</t>
  </si>
  <si>
    <t>Crown tip offset</t>
  </si>
  <si>
    <t xml:space="preserve">Total body length </t>
  </si>
  <si>
    <t xml:space="preserve">Neck length </t>
  </si>
  <si>
    <t xml:space="preserve">Trunk length  </t>
  </si>
  <si>
    <t xml:space="preserve">Tail length </t>
  </si>
  <si>
    <t xml:space="preserve">Humerus proximodistal length </t>
  </si>
  <si>
    <t xml:space="preserve">Humerus anteroposterior width at mid-shaft </t>
  </si>
  <si>
    <t>Humerus anteroposterior DISTAL width</t>
  </si>
  <si>
    <t>Radius anteroposterior length</t>
  </si>
  <si>
    <t>Femur proximodistal length</t>
  </si>
  <si>
    <t>Femur anteroposterior width</t>
  </si>
  <si>
    <t>Femur anteroposterior DISTAL width</t>
  </si>
  <si>
    <t>Tibia anteroposterior length</t>
  </si>
  <si>
    <t>Forelimb width</t>
  </si>
  <si>
    <t xml:space="preserve">Forelimb length </t>
  </si>
  <si>
    <t xml:space="preserve">Hindlimb width </t>
  </si>
  <si>
    <t>Hindlimb length</t>
  </si>
  <si>
    <t>Longirostry</t>
  </si>
  <si>
    <t>Gullet (Snout_width)</t>
  </si>
  <si>
    <t>Functionnal jaw robusticity</t>
  </si>
  <si>
    <t>Relative symphysial length</t>
  </si>
  <si>
    <t>Functional toothrow</t>
  </si>
  <si>
    <t>Anterior mechanical advantage</t>
  </si>
  <si>
    <t>Posterior mechanical advantage</t>
  </si>
  <si>
    <t xml:space="preserve">Opening mechanical advantage </t>
  </si>
  <si>
    <t>Supratemporal Fenestra Area</t>
  </si>
  <si>
    <t xml:space="preserve"> Nares position</t>
  </si>
  <si>
    <t>Relative nares size</t>
  </si>
  <si>
    <t>Orbit size</t>
  </si>
  <si>
    <t>Parietal foramen size</t>
  </si>
  <si>
    <t>Postorbital region length</t>
  </si>
  <si>
    <t>Tooth crown shape</t>
  </si>
  <si>
    <t>Crown curvature</t>
  </si>
  <si>
    <t xml:space="preserve">Heterodonty index </t>
  </si>
  <si>
    <t>Jaw or snout anterior constriction</t>
  </si>
  <si>
    <t>Crown  deep striations</t>
  </si>
  <si>
    <t>Relative mandible length</t>
  </si>
  <si>
    <t>Relative skull length</t>
  </si>
  <si>
    <t>Neck proportion</t>
  </si>
  <si>
    <t>Trunk proportion</t>
  </si>
  <si>
    <t>Tail proportion</t>
  </si>
  <si>
    <t>Propodial variation</t>
  </si>
  <si>
    <t>Propodial size</t>
  </si>
  <si>
    <t>Humerus flare</t>
  </si>
  <si>
    <t>Brachial index</t>
  </si>
  <si>
    <t>Femur flare</t>
  </si>
  <si>
    <t>Crural index</t>
  </si>
  <si>
    <t>Forelimb Aspect Ratio</t>
  </si>
  <si>
    <t>Hindlimb Aspect Ratio</t>
  </si>
  <si>
    <t>Pachypleurosauroidea</t>
  </si>
  <si>
    <t>Anarosaurus_heterodontus</t>
  </si>
  <si>
    <t>NA</t>
  </si>
  <si>
    <t>ABSENT</t>
  </si>
  <si>
    <t>PRESENT</t>
  </si>
  <si>
    <t xml:space="preserve">NME 480000130 </t>
  </si>
  <si>
    <t>NMNHL RGM 443855</t>
  </si>
  <si>
    <t xml:space="preserve">NMNHL RGM 443856 </t>
  </si>
  <si>
    <t>SIPG R 594</t>
  </si>
  <si>
    <t>SIPG R 595</t>
  </si>
  <si>
    <t>SIPG R 596</t>
  </si>
  <si>
    <t xml:space="preserve"> NMNHL Wijk06-38</t>
  </si>
  <si>
    <t xml:space="preserve">NMNHL Wij06-266 </t>
  </si>
  <si>
    <t xml:space="preserve">NMNHL Wijk09-582 </t>
  </si>
  <si>
    <t>NMNHL 	RGM.443858</t>
  </si>
  <si>
    <t>Dawazisaurus_brevis</t>
  </si>
  <si>
    <t>NMNS000933-F034397</t>
  </si>
  <si>
    <t>Diandongosaurus_acutidentatus</t>
  </si>
  <si>
    <t>IVPP V17760</t>
  </si>
  <si>
    <t>NMNS-000933-F03498</t>
  </si>
  <si>
    <t xml:space="preserve"> PRESENT</t>
  </si>
  <si>
    <t>Dianmeisaurus_gracilis</t>
  </si>
  <si>
    <t>IVPP V 17054</t>
  </si>
  <si>
    <t>IVPP V 18630</t>
  </si>
  <si>
    <t xml:space="preserve">Dianopachysaurus_dingi </t>
  </si>
  <si>
    <t xml:space="preserve">LPV 31365 </t>
  </si>
  <si>
    <t>Honghesaurus_longicaudalis</t>
  </si>
  <si>
    <t xml:space="preserve">IVPP V30380 </t>
  </si>
  <si>
    <t>Keichousaurus_hui</t>
  </si>
  <si>
    <t>NMNS-cyn-2003-25</t>
  </si>
  <si>
    <t>NMNS-cyn-2005-05</t>
  </si>
  <si>
    <t>ASBENT</t>
  </si>
  <si>
    <t>NMNS-cyn-2005-12</t>
  </si>
  <si>
    <t>SMNS 81780</t>
  </si>
  <si>
    <t>First-hand examination</t>
  </si>
  <si>
    <t>SMNS 59705</t>
  </si>
  <si>
    <t>Luopingosaurus_imparilis</t>
  </si>
  <si>
    <t>IVPP V19049</t>
  </si>
  <si>
    <t>Neusticosaurus_edwardsii</t>
  </si>
  <si>
    <t>PIMUZ T2810</t>
  </si>
  <si>
    <t>PIMUZ T2811</t>
  </si>
  <si>
    <t>PIMUZ T3430</t>
  </si>
  <si>
    <t xml:space="preserve">ABSENT </t>
  </si>
  <si>
    <t>PIMUZ T3439</t>
  </si>
  <si>
    <t>PIMUZ T3452</t>
  </si>
  <si>
    <t xml:space="preserve"> ABSENT</t>
  </si>
  <si>
    <t>PIMUZ T3453</t>
  </si>
  <si>
    <t>PIMUZ T3460</t>
  </si>
  <si>
    <t>PIMUZ T3708</t>
  </si>
  <si>
    <t>PIMUZ T3758</t>
  </si>
  <si>
    <t>PIMUZ T3759</t>
  </si>
  <si>
    <t>PIMUZ T3776</t>
  </si>
  <si>
    <t>PIMUZ T4761</t>
  </si>
  <si>
    <t>Neusticosaurus_peyeri</t>
  </si>
  <si>
    <t>PIMUZ T3393</t>
  </si>
  <si>
    <t>PIMUZ T3394</t>
  </si>
  <si>
    <t>PIMUZ T3395</t>
  </si>
  <si>
    <t>PIMUZ T3396</t>
  </si>
  <si>
    <t>PIMUZ T3403</t>
  </si>
  <si>
    <t>PIMUZ T3410</t>
  </si>
  <si>
    <t>PIMUZ T3422</t>
  </si>
  <si>
    <t>PIMUZ T3423</t>
  </si>
  <si>
    <t>PIMUZ T3431</t>
  </si>
  <si>
    <t>PIMUZ T3445</t>
  </si>
  <si>
    <t>PIMUZ T3461</t>
  </si>
  <si>
    <t>PIMUZ T3467</t>
  </si>
  <si>
    <t>PIMUZ T3474</t>
  </si>
  <si>
    <t>PIMUZ T3476</t>
  </si>
  <si>
    <t>PIMUZ T3479</t>
  </si>
  <si>
    <t>PIMUZ T3497</t>
  </si>
  <si>
    <t>PIMUZ T3511</t>
  </si>
  <si>
    <t>PIMUZ T3542</t>
  </si>
  <si>
    <t>PIMUZ T3546</t>
  </si>
  <si>
    <t>PIMUZ T3607</t>
  </si>
  <si>
    <t>PIMUZ T3710</t>
  </si>
  <si>
    <t>PIMUZ T3728</t>
  </si>
  <si>
    <t>PIMUZ T3744</t>
  </si>
  <si>
    <t>PIMUZ T3902</t>
  </si>
  <si>
    <t>Neusticosaurus_pusillus</t>
  </si>
  <si>
    <t>PIMUZ T3390</t>
  </si>
  <si>
    <t>PIMUZ T3400</t>
  </si>
  <si>
    <t>PIMUZ T3421</t>
  </si>
  <si>
    <t>PIMUZ T3426</t>
  </si>
  <si>
    <t xml:space="preserve">NA </t>
  </si>
  <si>
    <t>PIMUZ T3429</t>
  </si>
  <si>
    <t>PIMUZ T3442</t>
  </si>
  <si>
    <t>PIMUZ T3468</t>
  </si>
  <si>
    <t>PIMUZ T3509</t>
  </si>
  <si>
    <t>PIMUZ T3530</t>
  </si>
  <si>
    <t>PIMUZ T3536</t>
  </si>
  <si>
    <t>PIMUZ T3538</t>
  </si>
  <si>
    <t>PIMUZ T3547</t>
  </si>
  <si>
    <t>PIMUZ T3556</t>
  </si>
  <si>
    <t>PIMUZ T3574</t>
  </si>
  <si>
    <t>PIMUZ T3598</t>
  </si>
  <si>
    <t>PIMUZ T3601</t>
  </si>
  <si>
    <t>PIMUZ T3604</t>
  </si>
  <si>
    <t>5.7</t>
  </si>
  <si>
    <t>PIMUZ T3605</t>
  </si>
  <si>
    <t>PIMUZ T3612</t>
  </si>
  <si>
    <t>PIMUZ T3614</t>
  </si>
  <si>
    <t>PIMUZ T3625</t>
  </si>
  <si>
    <t>PIMUZ T3627</t>
  </si>
  <si>
    <t>PIMUZ T3639</t>
  </si>
  <si>
    <t>PIMUZ T3649 A</t>
  </si>
  <si>
    <t>PIMUZ T3649 B</t>
  </si>
  <si>
    <t>PIMUZ T3649 C</t>
  </si>
  <si>
    <t>PIMUZ T3653</t>
  </si>
  <si>
    <t>PIMUZ T3654</t>
  </si>
  <si>
    <t>PIMUZ T3658</t>
  </si>
  <si>
    <t>PIMUZ T3671</t>
  </si>
  <si>
    <t>PIMUZ T 3672</t>
  </si>
  <si>
    <t>PIMUZ T3703</t>
  </si>
  <si>
    <t>PIMUZ T3739</t>
  </si>
  <si>
    <t>PIMUZ T3741 B</t>
  </si>
  <si>
    <t>PIMUZ T3803  B</t>
  </si>
  <si>
    <t>PIMUZ T3803 D</t>
  </si>
  <si>
    <t>PIMUZ T3934</t>
  </si>
  <si>
    <t>PIMUZ T4289</t>
  </si>
  <si>
    <t>PIMUZ T5942</t>
  </si>
  <si>
    <t>Odoiporoaurus_teruzzii</t>
  </si>
  <si>
    <t xml:space="preserve"> MSNM BES SC 1893 </t>
  </si>
  <si>
    <t>Panzhousaurus_rotundirostris</t>
  </si>
  <si>
    <t>GMPKU-P- 1059</t>
  </si>
  <si>
    <t>Prosantosaurus_scheffoldi</t>
  </si>
  <si>
    <t>PIMUZ A/III 1197</t>
  </si>
  <si>
    <t>PIMUZ A/III 1240</t>
  </si>
  <si>
    <t>PIMUZ A/III 1273</t>
  </si>
  <si>
    <t>PIMUZ A/III 1274</t>
  </si>
  <si>
    <t>PIMUZ A/III 1275</t>
  </si>
  <si>
    <t>PIMUZ A/III 4566 (CAST)</t>
  </si>
  <si>
    <t>Qianxisaurus chajiangensis</t>
  </si>
  <si>
    <t>NMNS-KIKO-F044630</t>
  </si>
  <si>
    <t>Serpianosaurus_mirigiolensis</t>
  </si>
  <si>
    <t>PIMUZ T96</t>
  </si>
  <si>
    <t>PIMUZ T951</t>
  </si>
  <si>
    <t>PIMUZ T1071</t>
  </si>
  <si>
    <t>PIMUZ T 3675</t>
  </si>
  <si>
    <t>16.428</t>
  </si>
  <si>
    <t xml:space="preserve">PRESENT </t>
  </si>
  <si>
    <t>PIMUZ T3676</t>
  </si>
  <si>
    <t>PIMUZ T3677</t>
  </si>
  <si>
    <t>PIMUZ T3680</t>
  </si>
  <si>
    <t>PIMUZ T3685</t>
  </si>
  <si>
    <t>PIMUZ T3742</t>
  </si>
  <si>
    <t>PIMUZ T3931 (CAST)</t>
  </si>
  <si>
    <t>PIMUZ T3933</t>
  </si>
  <si>
    <t>Wumengosaurus_delicatomandibularis</t>
  </si>
  <si>
    <t>GMPKU-P-1210</t>
  </si>
  <si>
    <t xml:space="preserve">IVPP V15314 </t>
  </si>
  <si>
    <t xml:space="preserve">NMNS-KIKO-F071129-Z </t>
  </si>
  <si>
    <t xml:space="preserve">ZMNH M8758 </t>
  </si>
  <si>
    <t>Nothosauroidea</t>
  </si>
  <si>
    <t>Brevicaudosaurus_jiyangshanensis</t>
  </si>
  <si>
    <t>IVPP V 18625</t>
  </si>
  <si>
    <t>Lariosaurus_calcagnii</t>
  </si>
  <si>
    <t>PIMUZ T2460</t>
  </si>
  <si>
    <t>PIMUZ T2461</t>
  </si>
  <si>
    <t>PIMUZ T2462</t>
  </si>
  <si>
    <t>PIMUZ T2464</t>
  </si>
  <si>
    <t>PIMUZ T4836</t>
  </si>
  <si>
    <t>PIMUZ T5151</t>
  </si>
  <si>
    <t>PIMUZ T5559 (CAST)</t>
  </si>
  <si>
    <t>Lariosaurus_balsami</t>
  </si>
  <si>
    <t>Lariosaurus_buzzii</t>
  </si>
  <si>
    <t>PIMUZ T2804</t>
  </si>
  <si>
    <t>Lariosaurus_hongguoensis</t>
  </si>
  <si>
    <t>GMPKU-P-1011</t>
  </si>
  <si>
    <t>Lariosaurus xingyiensis</t>
  </si>
  <si>
    <t>IVPP V 11866</t>
  </si>
  <si>
    <t>XNGM WS-30-R19</t>
  </si>
  <si>
    <t>Lariosaurus_vosseveldensis</t>
  </si>
  <si>
    <t>TWE 480000504</t>
  </si>
  <si>
    <t xml:space="preserve">Lariosaurus_winkelhorsti </t>
  </si>
  <si>
    <t xml:space="preserve">NMNHL RGM 443825 </t>
  </si>
  <si>
    <t>Lariosaurus_youngi</t>
  </si>
  <si>
    <t xml:space="preserve">WS-30-R24 </t>
  </si>
  <si>
    <t>Nothosaurus_cristatus</t>
  </si>
  <si>
    <t>GPIT-PV-75067</t>
  </si>
  <si>
    <t>Nothosaurus_luopingensis</t>
  </si>
  <si>
    <t>IVPP V 24895</t>
  </si>
  <si>
    <t>Nothosaurus_giganteus</t>
  </si>
  <si>
    <t>PIMUZ T4829</t>
  </si>
  <si>
    <t>SMNS 18058</t>
  </si>
  <si>
    <t>SMNS 57047</t>
  </si>
  <si>
    <t>SMNS 80217</t>
  </si>
  <si>
    <t>SMNS 1589b</t>
  </si>
  <si>
    <t>SMNS 159157</t>
  </si>
  <si>
    <t>SMNS 17822c</t>
  </si>
  <si>
    <t>SMNS 81311</t>
  </si>
  <si>
    <t>Nothosaurus_jagisteus</t>
  </si>
  <si>
    <t>SMNS 56618</t>
  </si>
  <si>
    <t>Nothosaurus_marchicus</t>
  </si>
  <si>
    <t>Dave Spiller specimen</t>
  </si>
  <si>
    <t>Peter specimen</t>
  </si>
  <si>
    <t>JLW 300</t>
  </si>
  <si>
    <t>NMNHL RGM 449995</t>
  </si>
  <si>
    <t>TWE 480000375</t>
  </si>
  <si>
    <t>TWE 4800000473</t>
  </si>
  <si>
    <t>TWE 4800000474</t>
  </si>
  <si>
    <t>Nothosaurus_mirabilis</t>
  </si>
  <si>
    <t>SMNS 13155</t>
  </si>
  <si>
    <t>SMNS 15714</t>
  </si>
  <si>
    <t>SMNS 16433</t>
  </si>
  <si>
    <t>SMNS 56826</t>
  </si>
  <si>
    <t>SMNS 59074</t>
  </si>
  <si>
    <t>SMNS 84550</t>
  </si>
  <si>
    <t>Simosaurus_gaillardoti</t>
  </si>
  <si>
    <t>GPIT-PV-60638</t>
  </si>
  <si>
    <t>SMNS 10360</t>
  </si>
  <si>
    <t>SMNS 16363</t>
  </si>
  <si>
    <t>SMNS 16638</t>
  </si>
  <si>
    <t>SMNS 50714</t>
  </si>
  <si>
    <t>SMNS 59366</t>
  </si>
  <si>
    <t>SMNS 7861</t>
  </si>
  <si>
    <t>SMNS 14733</t>
  </si>
  <si>
    <t>SMNS 7956</t>
  </si>
  <si>
    <t>SMNS 17223</t>
  </si>
  <si>
    <t>SMNS 17590</t>
  </si>
  <si>
    <t>SMNS 18287</t>
  </si>
  <si>
    <t>Pistosauroidea</t>
  </si>
  <si>
    <t>Augustasaurus_hagdorni</t>
  </si>
  <si>
    <t>FMNH PR1974</t>
  </si>
  <si>
    <t>Wangosaurus_brevirostris</t>
  </si>
  <si>
    <t>GMPKU-P-1529</t>
  </si>
  <si>
    <t>Yunguisaurus_liae</t>
  </si>
  <si>
    <t>NMNS 004529/F003826</t>
  </si>
  <si>
    <t>IVPP V14993</t>
  </si>
  <si>
    <t>Yuinguisaurus_liae</t>
  </si>
  <si>
    <t xml:space="preserve">ZMNH M8738 </t>
  </si>
  <si>
    <t>NHMUK PV OR 49202</t>
  </si>
  <si>
    <t>Macroplata_tenuiceps</t>
  </si>
  <si>
    <t>Stratesaurus_taylori</t>
  </si>
  <si>
    <t xml:space="preserve">OUMNH J.10337 </t>
  </si>
  <si>
    <t>GSM 26035</t>
  </si>
  <si>
    <t>Plesiosaurus_dolichodeirus</t>
  </si>
  <si>
    <t>NHMUK PV OR 14113</t>
  </si>
  <si>
    <t>NHMUK PV OR 22656</t>
  </si>
  <si>
    <t>NHMUK PV OR 36183</t>
  </si>
  <si>
    <t>NHMUK PV OR 39490</t>
  </si>
  <si>
    <t>NHMUK PV R 255</t>
  </si>
  <si>
    <t>NHMUK PV R 1756</t>
  </si>
  <si>
    <t>Microcleididae</t>
  </si>
  <si>
    <t>Microcleidus_brachypterygius</t>
  </si>
  <si>
    <t>GPIT-RE-3185</t>
  </si>
  <si>
    <t>SMNS 51143</t>
  </si>
  <si>
    <t>Microcleidus_homaleospondylus</t>
  </si>
  <si>
    <t>NHMUK PV OR 36184</t>
  </si>
  <si>
    <t>Microcleidus_melusinae</t>
  </si>
  <si>
    <t>MNHNL TV434</t>
  </si>
  <si>
    <t>Seeleyosaurus_guilelmiimperatoris</t>
  </si>
  <si>
    <t>MB.R.1992</t>
  </si>
  <si>
    <t>Rhomaleosauridae</t>
  </si>
  <si>
    <t>Archaeonectrus_rostratus</t>
  </si>
  <si>
    <t>NHMUK PV OR 38525</t>
  </si>
  <si>
    <t>NHMUK_PV_R_37</t>
  </si>
  <si>
    <t>Avalonnectes_arturi</t>
  </si>
  <si>
    <t>NHMUK_PV_OR_14550</t>
  </si>
  <si>
    <t>Archaeonectrus_arcuatus</t>
  </si>
  <si>
    <t>NHMUK PV_R_1317</t>
  </si>
  <si>
    <t>NHMUK PV R 1319</t>
  </si>
  <si>
    <t>NHMUK PV R 2027</t>
  </si>
  <si>
    <t>Meyerasaurus_victor</t>
  </si>
  <si>
    <t>SMNS 12478</t>
  </si>
  <si>
    <t>Rhomaleosaurus_cramptoni</t>
  </si>
  <si>
    <t>NHMUK_PV_R_34</t>
  </si>
  <si>
    <t>NMING F8785</t>
  </si>
  <si>
    <t>Rhomaleosaurus_megacephalus</t>
  </si>
  <si>
    <t>LEICS G221.1851</t>
  </si>
  <si>
    <t>TCD.47762.a</t>
  </si>
  <si>
    <t>Rhomaleosaurus_zetlandicus</t>
  </si>
  <si>
    <t>WHITM 851S</t>
  </si>
  <si>
    <t>Pliosauridae</t>
  </si>
  <si>
    <t>Attenborosaurus_conybeari</t>
  </si>
  <si>
    <t>NHMUK PV OR 40140</t>
  </si>
  <si>
    <t>NHMUK PV R 1339</t>
  </si>
  <si>
    <t>Hauffiosaurus_tomistomimus</t>
  </si>
  <si>
    <t>Hauffiosaurus_zanoni</t>
  </si>
  <si>
    <t>Thalassiodracon_hawkinsii</t>
  </si>
  <si>
    <t>CAMSM J46986</t>
  </si>
  <si>
    <t>NHMUK PV OR 2018</t>
  </si>
  <si>
    <t>NHMUK PV OR 2020</t>
  </si>
  <si>
    <t>NHMUK PV OR 2022</t>
  </si>
  <si>
    <t>NHMUK PV OR 2039</t>
  </si>
  <si>
    <t>First-hand examination and photographs</t>
  </si>
  <si>
    <t>Epoch</t>
  </si>
  <si>
    <t>Group</t>
  </si>
  <si>
    <t>FAD</t>
  </si>
  <si>
    <t>LAD</t>
  </si>
  <si>
    <t>Stage</t>
  </si>
  <si>
    <t>Absolute crown height</t>
  </si>
  <si>
    <t>Relative neck length</t>
  </si>
  <si>
    <t>Middle_Triassic</t>
  </si>
  <si>
    <t>Anisian-Ladinian</t>
  </si>
  <si>
    <t>Dianopachysaurus_dingi</t>
  </si>
  <si>
    <t>Odoiporosaurus_teruzzii</t>
  </si>
  <si>
    <t>Qianxisaurus_chajiangensis</t>
  </si>
  <si>
    <t>Lariosaurus_xingyiensis</t>
  </si>
  <si>
    <t>Lariosaurus_winkelhorsti</t>
  </si>
  <si>
    <t>Basal_plesiosaurian</t>
  </si>
  <si>
    <t>Lower_Jurassic</t>
  </si>
  <si>
    <t>Hettangian-Sinemurian</t>
  </si>
  <si>
    <t>Basal_plesiosauroidean</t>
  </si>
  <si>
    <t>Plesiosauroidea</t>
  </si>
  <si>
    <t>Pliensbachian-Toarcian</t>
  </si>
  <si>
    <t>Microcleidus_homalospondylus</t>
  </si>
  <si>
    <t>Anningasaura_lymense</t>
  </si>
  <si>
    <t>Skull_size</t>
  </si>
  <si>
    <t>Humerus_size</t>
  </si>
  <si>
    <t>Rhaeticosaurus_mertensi</t>
  </si>
  <si>
    <t>Upper_Triassic</t>
  </si>
  <si>
    <t>TAXON</t>
  </si>
  <si>
    <t>Paraplacodus</t>
  </si>
  <si>
    <t>Placodus</t>
  </si>
  <si>
    <t>Cyamodus</t>
  </si>
  <si>
    <t>Psephoderma</t>
  </si>
  <si>
    <t>Hanosaurus</t>
  </si>
  <si>
    <t>Bobosaurus</t>
  </si>
  <si>
    <t>Pistosaurus</t>
  </si>
  <si>
    <t>Corosaurus</t>
  </si>
  <si>
    <t>Cymatosaurus</t>
  </si>
  <si>
    <t>Majiashanosaurus</t>
  </si>
  <si>
    <t>Dactylosaurus</t>
  </si>
  <si>
    <t>Germanosaurus</t>
  </si>
  <si>
    <t>Nothosaurus_yangjuanensis</t>
  </si>
  <si>
    <t>Nothosaurus_tchernovi</t>
  </si>
  <si>
    <t>Nothosaurus_haasi</t>
  </si>
  <si>
    <t>Nothosaurus_edingerae</t>
  </si>
  <si>
    <t>Lariosaurus_juvenilis</t>
  </si>
  <si>
    <t>Lariosaurus_curionii</t>
  </si>
  <si>
    <t>Lariosaurus_valceresii</t>
  </si>
  <si>
    <t>Peloneustes_philarchus</t>
  </si>
  <si>
    <t>Hauffiosaurus_longirostris</t>
  </si>
  <si>
    <t>Eoplesiosaurus_antiquior</t>
  </si>
  <si>
    <t>Westphaliasaurus_simonsensii</t>
  </si>
  <si>
    <t>Microcleidus_tournemirensis</t>
  </si>
  <si>
    <t>Cryptoclidus_eurymerus</t>
  </si>
  <si>
    <t>Maresaurus_coccai</t>
  </si>
  <si>
    <t>Rhomaleosaurus_thorntoni</t>
  </si>
  <si>
    <t>Eretmosaurus_rugosus</t>
  </si>
  <si>
    <t>Eurycleidus_arcuatus</t>
  </si>
  <si>
    <t>Species</t>
  </si>
  <si>
    <t>Data source</t>
  </si>
  <si>
    <t>SMNS 58453</t>
  </si>
  <si>
    <t>MFSN. 16850</t>
  </si>
  <si>
    <t>MFSN 31870</t>
  </si>
  <si>
    <t>Paludidraco_multidentatus</t>
  </si>
  <si>
    <t xml:space="preserve">MUPA-ATZ0101 </t>
  </si>
  <si>
    <t>Bobosaurus_forojuliensis</t>
  </si>
  <si>
    <t>MFSN 27285</t>
  </si>
  <si>
    <t>SGU 104a/36</t>
  </si>
  <si>
    <t>LWL-MFN P 64047</t>
  </si>
  <si>
    <t>Rhaetian</t>
  </si>
  <si>
    <t>Plesiosaurus_bitractensis'</t>
  </si>
  <si>
    <t>Hettangian</t>
  </si>
  <si>
    <t>Eoplesiosaurus_antiquor</t>
  </si>
  <si>
    <t xml:space="preserve">TTNCM 8348 </t>
  </si>
  <si>
    <t>NHMUK PV R34588</t>
  </si>
  <si>
    <t>First-hand photographs</t>
  </si>
  <si>
    <t>NMING F10194</t>
  </si>
  <si>
    <t>Sinemurian</t>
  </si>
  <si>
    <t>LWL-MFN P 58091</t>
  </si>
  <si>
    <t>Pliensbachian</t>
  </si>
  <si>
    <t>Toarcian</t>
  </si>
  <si>
    <t xml:space="preserve">MMM J. T. 86-100 </t>
  </si>
  <si>
    <t xml:space="preserve"> first-hand photographs</t>
  </si>
  <si>
    <t>MANCH LL 8004</t>
  </si>
  <si>
    <t>NHMUK PV R4853</t>
  </si>
  <si>
    <t>Torcian</t>
  </si>
  <si>
    <t>Mid-Age</t>
  </si>
  <si>
    <t>PLV 1936; PLV 1937</t>
  </si>
  <si>
    <t>MNHN A. C. 8592; NHMUK PV OR 22656</t>
  </si>
  <si>
    <t>NHMUK PV OR 38525; NHMUK PV OR 28318</t>
  </si>
  <si>
    <t>Nothosaurus_cf. giganteus</t>
  </si>
  <si>
    <t>dorsal_centra_height</t>
  </si>
  <si>
    <t>3D model</t>
  </si>
  <si>
    <t xml:space="preserve">3D model </t>
  </si>
  <si>
    <t xml:space="preserve">First-hand examination &amp; 3D model </t>
  </si>
  <si>
    <t>First-hand examination + Smith&amp;Vincent (2010)</t>
  </si>
  <si>
    <t>Smith (2007) + Smith&amp;Dyke (2008)</t>
  </si>
  <si>
    <t>Smith (2007) + Cruikshank (1994)</t>
  </si>
  <si>
    <t>Klein (2009)</t>
  </si>
  <si>
    <t>photographs</t>
  </si>
  <si>
    <t>Klein (2012)</t>
  </si>
  <si>
    <t>Cheng et al. (2016)</t>
  </si>
  <si>
    <t>Shang et al. (2011)</t>
  </si>
  <si>
    <t>Sato et al. (2013)</t>
  </si>
  <si>
    <t>Shang et al. (2017)</t>
  </si>
  <si>
    <t>Shang &amp; Li (2015)</t>
  </si>
  <si>
    <t>Liu et al. (2011)</t>
  </si>
  <si>
    <t>Xu et al. (2022)</t>
  </si>
  <si>
    <t>Holmes &amp; Cheng (2008)</t>
  </si>
  <si>
    <t>Xu et al. (2023)</t>
  </si>
  <si>
    <t>Jiang et al. (2019)</t>
  </si>
  <si>
    <t>Cheng et al. (2012)</t>
  </si>
  <si>
    <t>Jiang et al. (2008)</t>
  </si>
  <si>
    <t>Wu et al. (2011)</t>
  </si>
  <si>
    <t>Shang et al. (2020)</t>
  </si>
  <si>
    <t>Jiang et al. (2006)</t>
  </si>
  <si>
    <t>Rieppel et al. (2003)</t>
  </si>
  <si>
    <t>Lin et al. (2017)</t>
  </si>
  <si>
    <t>Klein et al. (2016)</t>
  </si>
  <si>
    <t>Ji et al. (2014)</t>
  </si>
  <si>
    <t>Shang et al. (2022)</t>
  </si>
  <si>
    <t>photographs and Klein et al. (2015)</t>
  </si>
  <si>
    <t>Voeten et al. (2018)</t>
  </si>
  <si>
    <t>Ma et al. (2015)</t>
  </si>
  <si>
    <t>Cheng et al. (2006)</t>
  </si>
  <si>
    <t>Sato et al. (2014)</t>
  </si>
  <si>
    <t>Benson et al. (2015)</t>
  </si>
  <si>
    <t>Smith (2007)</t>
  </si>
  <si>
    <t>Vincent (2011)</t>
  </si>
  <si>
    <t xml:space="preserve"> Storrs &amp; Taylors (1996) and Benson et al. (2011)</t>
  </si>
  <si>
    <t>Dalla Vecchia (1994)</t>
  </si>
  <si>
    <t>Dalla Vecchia (2008)</t>
  </si>
  <si>
    <t>de Miguel Chavez et al. (2018)</t>
  </si>
  <si>
    <t>Dalla Vecchia (2006)</t>
  </si>
  <si>
    <t>Sennikov &amp; Arkhangelsky (2010)</t>
  </si>
  <si>
    <t>Wintrich et al. (2017)</t>
  </si>
  <si>
    <t>Benson et al. (2012)</t>
  </si>
  <si>
    <t>3D model and Vincent (2008)</t>
  </si>
  <si>
    <t>Schwermann &amp; Sander (2011)</t>
  </si>
  <si>
    <t>Bardet et al. (1999)</t>
  </si>
  <si>
    <t>Benson et al. (2011)</t>
  </si>
  <si>
    <t>First-hand measurement</t>
  </si>
  <si>
    <t>Rieppel &amp; Wild (1996)</t>
  </si>
  <si>
    <t>Alexeyisaurus_karnoushenkoi</t>
  </si>
  <si>
    <t>Plesiopterys_wildi</t>
  </si>
  <si>
    <t>Axis.1</t>
  </si>
  <si>
    <t>Axis.2</t>
  </si>
  <si>
    <t>Axis.3</t>
  </si>
  <si>
    <t>Axis.4</t>
  </si>
  <si>
    <t>Axis.5</t>
  </si>
  <si>
    <t>Axis.6</t>
  </si>
  <si>
    <t>Axis.7</t>
  </si>
  <si>
    <t>Axis.8</t>
  </si>
  <si>
    <t>Axis.9</t>
  </si>
  <si>
    <t>Axis.10</t>
  </si>
  <si>
    <t>Axis.11</t>
  </si>
  <si>
    <t>Axis.12</t>
  </si>
  <si>
    <t>Axis.13</t>
  </si>
  <si>
    <t>Axis.14</t>
  </si>
  <si>
    <t>Axis.15</t>
  </si>
  <si>
    <t>Axis.16</t>
  </si>
  <si>
    <t>Axis.17</t>
  </si>
  <si>
    <t>Axis.18</t>
  </si>
  <si>
    <t>Axis.19</t>
  </si>
  <si>
    <t>Axis.20</t>
  </si>
  <si>
    <t>Axis.21</t>
  </si>
  <si>
    <t>Axis.22</t>
  </si>
  <si>
    <t>Axis.23</t>
  </si>
  <si>
    <t>Axis.24</t>
  </si>
  <si>
    <t>Axis.25</t>
  </si>
  <si>
    <t>Axis.26</t>
  </si>
  <si>
    <t>Axis.27</t>
  </si>
  <si>
    <t>Axis.28</t>
  </si>
  <si>
    <t>Axis.29</t>
  </si>
  <si>
    <t>Axis.30</t>
  </si>
  <si>
    <t>Axis.31</t>
  </si>
  <si>
    <t>Axis.32</t>
  </si>
  <si>
    <t>Axis.33</t>
  </si>
  <si>
    <t>Axis.34</t>
  </si>
  <si>
    <t>Axis.35</t>
  </si>
  <si>
    <t>Axis.36</t>
  </si>
  <si>
    <t>Axis.37</t>
  </si>
  <si>
    <t>Axis.38</t>
  </si>
  <si>
    <t>Axis.39</t>
  </si>
  <si>
    <t>Axis.40</t>
  </si>
  <si>
    <t>Axis.41</t>
  </si>
  <si>
    <t>Axis.42</t>
  </si>
  <si>
    <t>Axis.43</t>
  </si>
  <si>
    <t>Axis.44</t>
  </si>
  <si>
    <t>Axis.45</t>
  </si>
  <si>
    <t>Axis.46</t>
  </si>
  <si>
    <t>Axis.47</t>
  </si>
  <si>
    <t>Axis.48</t>
  </si>
  <si>
    <t>Axis.49</t>
  </si>
  <si>
    <t>246.4</t>
  </si>
  <si>
    <t>-0.307385897146169</t>
  </si>
  <si>
    <t>-0.143779686232444</t>
  </si>
  <si>
    <t>-0.089392247314184</t>
  </si>
  <si>
    <t>-0.167332327743579</t>
  </si>
  <si>
    <t>-0.0108306960128555</t>
  </si>
  <si>
    <t>0.0721806046043249</t>
  </si>
  <si>
    <t>0.171378205184212</t>
  </si>
  <si>
    <t>0.0610445023601128</t>
  </si>
  <si>
    <t>-0.0280110400240086</t>
  </si>
  <si>
    <t>0.139797204368659</t>
  </si>
  <si>
    <t>0.152845607853791</t>
  </si>
  <si>
    <t>-0.0131329481914595</t>
  </si>
  <si>
    <t>0.0455187838180192</t>
  </si>
  <si>
    <t>0.00567048897962375</t>
  </si>
  <si>
    <t>-0.0990397291881438</t>
  </si>
  <si>
    <t>-0.117500004980224</t>
  </si>
  <si>
    <t>0.0826205471897123</t>
  </si>
  <si>
    <t>0.0671168240167908</t>
  </si>
  <si>
    <t>-0.0477784047980253</t>
  </si>
  <si>
    <t>0.0502901851085654</t>
  </si>
  <si>
    <t>-0.120214330429842</t>
  </si>
  <si>
    <t>-0.0400766946652748</t>
  </si>
  <si>
    <t>0.0164441580773014</t>
  </si>
  <si>
    <t>0.0161672217330054</t>
  </si>
  <si>
    <t>0.0434750539443</t>
  </si>
  <si>
    <t>0.0044244508583269</t>
  </si>
  <si>
    <t>0.178899537103682</t>
  </si>
  <si>
    <t>0.0415273728579863</t>
  </si>
  <si>
    <t>-0.0336635668649515</t>
  </si>
  <si>
    <t>-0.0245659226152502</t>
  </si>
  <si>
    <t>-0.111164545351288</t>
  </si>
  <si>
    <t>-0.00918206178713967</t>
  </si>
  <si>
    <t>-0.00929168250397035</t>
  </si>
  <si>
    <t>-0.0272330128339904</t>
  </si>
  <si>
    <t>-0.0305502244446693</t>
  </si>
  <si>
    <t>0.00779853451134387</t>
  </si>
  <si>
    <t>0.0353666086435597</t>
  </si>
  <si>
    <t>0.120226055060276</t>
  </si>
  <si>
    <t>-0.0592371030462418</t>
  </si>
  <si>
    <t>0.00450080576192602</t>
  </si>
  <si>
    <t>0.0198562886041973</t>
  </si>
  <si>
    <t>-0.039084050170804</t>
  </si>
  <si>
    <t>0.0414420792917556</t>
  </si>
  <si>
    <t>-0.103619855210703</t>
  </si>
  <si>
    <t>0.0426236013355475</t>
  </si>
  <si>
    <t>0.0387531894935734</t>
  </si>
  <si>
    <t>0.0209352172026519</t>
  </si>
  <si>
    <t>3.38934915684872e-05</t>
  </si>
  <si>
    <t>0.0065522769133883</t>
  </si>
  <si>
    <t>244.9</t>
  </si>
  <si>
    <t>-0.106206748508229</t>
  </si>
  <si>
    <t>-0.126308343451632</t>
  </si>
  <si>
    <t>0.229168580110497</t>
  </si>
  <si>
    <t>0.140745624345718</t>
  </si>
  <si>
    <t>-0.117708362699029</t>
  </si>
  <si>
    <t>-0.0779098491011826</t>
  </si>
  <si>
    <t>0.0487490714778052</t>
  </si>
  <si>
    <t>0.0634897494510261</t>
  </si>
  <si>
    <t>-0.185996269898681</t>
  </si>
  <si>
    <t>-0.120307441215317</t>
  </si>
  <si>
    <t>-0.0628385432013883</t>
  </si>
  <si>
    <t>0.0114086832763989</t>
  </si>
  <si>
    <t>-0.142058123473091</t>
  </si>
  <si>
    <t>0.112582094232777</t>
  </si>
  <si>
    <t>-0.0530212503272334</t>
  </si>
  <si>
    <t>-0.11216396075418</t>
  </si>
  <si>
    <t>0.0184646690731776</t>
  </si>
  <si>
    <t>-0.0451076825794398</t>
  </si>
  <si>
    <t>0.0950178069359366</t>
  </si>
  <si>
    <t>0.0276099481672863</t>
  </si>
  <si>
    <t>0.054425434639607</t>
  </si>
  <si>
    <t>0.124715142925588</t>
  </si>
  <si>
    <t>-0.00307196656642202</t>
  </si>
  <si>
    <t>0.0211496275953036</t>
  </si>
  <si>
    <t>-0.020324934768581</t>
  </si>
  <si>
    <t>0.0109503165075661</t>
  </si>
  <si>
    <t>0.0758907338719032</t>
  </si>
  <si>
    <t>0.0494050679944191</t>
  </si>
  <si>
    <t>-0.0478072205218138</t>
  </si>
  <si>
    <t>0.00857666653709803</t>
  </si>
  <si>
    <t>0.0259312491880794</t>
  </si>
  <si>
    <t>0.0166207120756358</t>
  </si>
  <si>
    <t>0.0737464232621233</t>
  </si>
  <si>
    <t>0.0227880426334377</t>
  </si>
  <si>
    <t>0.0349270514064095</t>
  </si>
  <si>
    <t>0.0157647295484371</t>
  </si>
  <si>
    <t>0.0328846786552829</t>
  </si>
  <si>
    <t>0.0675869167614398</t>
  </si>
  <si>
    <t>0.132522887547537</t>
  </si>
  <si>
    <t>-0.128669887875107</t>
  </si>
  <si>
    <t>0.00255012056630131</t>
  </si>
  <si>
    <t>0.0323079790872193</t>
  </si>
  <si>
    <t>-0.0247856785489799</t>
  </si>
  <si>
    <t>-0.072637519277388</t>
  </si>
  <si>
    <t>-0.0170235363364347</t>
  </si>
  <si>
    <t>-0.0177929428285571</t>
  </si>
  <si>
    <t>-0.0539057538410466</t>
  </si>
  <si>
    <t>0.00118519629481001</t>
  </si>
  <si>
    <t>-0.00718459674606482</t>
  </si>
  <si>
    <t>-0.122123336282005</t>
  </si>
  <si>
    <t>-0.0392277260761511</t>
  </si>
  <si>
    <t>0.120690439630422</t>
  </si>
  <si>
    <t>-0.188131319119066</t>
  </si>
  <si>
    <t>0.163202122801943</t>
  </si>
  <si>
    <t>-0.0613240544009251</t>
  </si>
  <si>
    <t>0.279951074352433</t>
  </si>
  <si>
    <t>-0.124007415186793</t>
  </si>
  <si>
    <t>0.032999089987052</t>
  </si>
  <si>
    <t>0.120906663628235</t>
  </si>
  <si>
    <t>-0.176779414228429</t>
  </si>
  <si>
    <t>0.0978648218913452</t>
  </si>
  <si>
    <t>0.00606772415045169</t>
  </si>
  <si>
    <t>-0.00911467236332261</t>
  </si>
  <si>
    <t>0.0704615074804612</t>
  </si>
  <si>
    <t>0.00155308247763609</t>
  </si>
  <si>
    <t>0.156020513651251</t>
  </si>
  <si>
    <t>-0.0194560156969476</t>
  </si>
  <si>
    <t>0.0114862698912066</t>
  </si>
  <si>
    <t>-0.015386223803422</t>
  </si>
  <si>
    <t>0.136397418068454</t>
  </si>
  <si>
    <t>0.015127292890529</t>
  </si>
  <si>
    <t>-0.117241166121964</t>
  </si>
  <si>
    <t>-0.110827824425522</t>
  </si>
  <si>
    <t>-0.164054147854027</t>
  </si>
  <si>
    <t>0.0348009735122726</t>
  </si>
  <si>
    <t>0.058262843507267</t>
  </si>
  <si>
    <t>0.046680699966782</t>
  </si>
  <si>
    <t>0.0508984930196562</t>
  </si>
  <si>
    <t>0.00351717664015789</t>
  </si>
  <si>
    <t>0.0195979080811653</t>
  </si>
  <si>
    <t>-0.00836535091166664</t>
  </si>
  <si>
    <t>0.0145606529155819</t>
  </si>
  <si>
    <t>-0.0501116336390043</t>
  </si>
  <si>
    <t>-0.0259080200720613</t>
  </si>
  <si>
    <t>0.00125865849009375</t>
  </si>
  <si>
    <t>0.0169632775134921</t>
  </si>
  <si>
    <t>-0.038192252134014</t>
  </si>
  <si>
    <t>-0.00276403217936155</t>
  </si>
  <si>
    <t>0.0414398640474043</t>
  </si>
  <si>
    <t>0.0247314306668007</t>
  </si>
  <si>
    <t>0.0265085001838569</t>
  </si>
  <si>
    <t>-0.0476727082324706</t>
  </si>
  <si>
    <t>-0.0202849890336257</t>
  </si>
  <si>
    <t>-0.026905310376957</t>
  </si>
  <si>
    <t>-0.0221163377299792</t>
  </si>
  <si>
    <t>0.0442325862290964</t>
  </si>
  <si>
    <t>-0.0242770197787869</t>
  </si>
  <si>
    <t>0.00053032940969053</t>
  </si>
  <si>
    <t>-0.297942706194456</t>
  </si>
  <si>
    <t>-0.165657834305637</t>
  </si>
  <si>
    <t>0.0977787648979646</t>
  </si>
  <si>
    <t>-0.0329675016284591</t>
  </si>
  <si>
    <t>0.370474521085081</t>
  </si>
  <si>
    <t>0.183013516862026</t>
  </si>
  <si>
    <t>-0.158159705458785</t>
  </si>
  <si>
    <t>-0.0377378946017893</t>
  </si>
  <si>
    <t>-0.0358562219248455</t>
  </si>
  <si>
    <t>0.131410754776295</t>
  </si>
  <si>
    <t>0.0352661601013529</t>
  </si>
  <si>
    <t>0.0154698474934382</t>
  </si>
  <si>
    <t>0.0255698865513168</t>
  </si>
  <si>
    <t>0.00769526140958167</t>
  </si>
  <si>
    <t>0.0610165480142711</t>
  </si>
  <si>
    <t>0.108472784128775</t>
  </si>
  <si>
    <t>-0.0966436381124972</t>
  </si>
  <si>
    <t>-0.117043368271807</t>
  </si>
  <si>
    <t>0.040768753730805</t>
  </si>
  <si>
    <t>0.0294778153096468</t>
  </si>
  <si>
    <t>-0.0417824543910806</t>
  </si>
  <si>
    <t>0.0525556168638663</t>
  </si>
  <si>
    <t>0.0311525816715413</t>
  </si>
  <si>
    <t>-0.0250242707409231</t>
  </si>
  <si>
    <t>0.0601164437134424</t>
  </si>
  <si>
    <t>-0.0795161190221184</t>
  </si>
  <si>
    <t>-0.0831944248185471</t>
  </si>
  <si>
    <t>-0.0449979618787767</t>
  </si>
  <si>
    <t>-0.0107150736688046</t>
  </si>
  <si>
    <t>0.0603391248069601</t>
  </si>
  <si>
    <t>0.0519645701817228</t>
  </si>
  <si>
    <t>-0.0152275330461257</t>
  </si>
  <si>
    <t>0.0124732072219152</t>
  </si>
  <si>
    <t>-0.102592969023431</t>
  </si>
  <si>
    <t>-0.0589966590489044</t>
  </si>
  <si>
    <t>0.05494102543958</t>
  </si>
  <si>
    <t>0.0316335659510691</t>
  </si>
  <si>
    <t>0.0360648886651937</t>
  </si>
  <si>
    <t>-0.0282066780910049</t>
  </si>
  <si>
    <t>-0.0703544673039446</t>
  </si>
  <si>
    <t>-0.0197331853945011</t>
  </si>
  <si>
    <t>0.0355948154581895</t>
  </si>
  <si>
    <t>0.00783573964979845</t>
  </si>
  <si>
    <t>-0.111844418315072</t>
  </si>
  <si>
    <t>-0.0308455708392233</t>
  </si>
  <si>
    <t>-0.0231918362171681</t>
  </si>
  <si>
    <t>0.0376073431341943</t>
  </si>
  <si>
    <t>-0.0117848493448106</t>
  </si>
  <si>
    <t>-0.0113152133544285</t>
  </si>
  <si>
    <t>-0.260857231703699</t>
  </si>
  <si>
    <t>-0.132257126964808</t>
  </si>
  <si>
    <t>0.0249811314231911</t>
  </si>
  <si>
    <t>-0.105813934369671</t>
  </si>
  <si>
    <t>0.142486276322396</t>
  </si>
  <si>
    <t>0.214574496006012</t>
  </si>
  <si>
    <t>-0.0882769786310531</t>
  </si>
  <si>
    <t>0.228169091644624</t>
  </si>
  <si>
    <t>-0.0859412664722545</t>
  </si>
  <si>
    <t>-0.00612941692385792</t>
  </si>
  <si>
    <t>-0.0263709258425819</t>
  </si>
  <si>
    <t>-0.0313242921585544</t>
  </si>
  <si>
    <t>-0.0935263383580301</t>
  </si>
  <si>
    <t>-0.0417522878861459</t>
  </si>
  <si>
    <t>0.0720317972241768</t>
  </si>
  <si>
    <t>-0.0959004777586554</t>
  </si>
  <si>
    <t>-0.079318199908474</t>
  </si>
  <si>
    <t>-0.0310054253331338</t>
  </si>
  <si>
    <t>-0.00382127425462699</t>
  </si>
  <si>
    <t>0.0567684395860718</t>
  </si>
  <si>
    <t>0.0312279641425975</t>
  </si>
  <si>
    <t>-0.0879863525266578</t>
  </si>
  <si>
    <t>-0.0203961063407151</t>
  </si>
  <si>
    <t>0.0324613152874378</t>
  </si>
  <si>
    <t>-0.0348069213668157</t>
  </si>
  <si>
    <t>0.0172949142076099</t>
  </si>
  <si>
    <t>0.0554445382794531</t>
  </si>
  <si>
    <t>0.0236684020309118</t>
  </si>
  <si>
    <t>-0.0101096830181171</t>
  </si>
  <si>
    <t>-0.0214856094645268</t>
  </si>
  <si>
    <t>0.00735142184561651</t>
  </si>
  <si>
    <t>-0.0161407739506792</t>
  </si>
  <si>
    <t>0.0283777943654284</t>
  </si>
  <si>
    <t>0.0979198478938231</t>
  </si>
  <si>
    <t>0.0741924192665003</t>
  </si>
  <si>
    <t>-0.0782859858846634</t>
  </si>
  <si>
    <t>0.00458222879081413</t>
  </si>
  <si>
    <t>-0.0148078926457001</t>
  </si>
  <si>
    <t>-0.0950672510692423</t>
  </si>
  <si>
    <t>0.0672337655270498</t>
  </si>
  <si>
    <t>-0.0290904833613863</t>
  </si>
  <si>
    <t>0.0770686161711388</t>
  </si>
  <si>
    <t>-0.0814013365965092</t>
  </si>
  <si>
    <t>0.0283906806890438</t>
  </si>
  <si>
    <t>0.0049827782818954</t>
  </si>
  <si>
    <t>-0.0942337455710066</t>
  </si>
  <si>
    <t>0.00533100550210193</t>
  </si>
  <si>
    <t>0.0655912377627041</t>
  </si>
  <si>
    <t>0.00194532503145945</t>
  </si>
  <si>
    <t>-0.423244012663739</t>
  </si>
  <si>
    <t>0.0439775305897095</t>
  </si>
  <si>
    <t>-0.0852877150869444</t>
  </si>
  <si>
    <t>0.0566738868975269</t>
  </si>
  <si>
    <t>-0.116101157779998</t>
  </si>
  <si>
    <t>-0.101565313698168</t>
  </si>
  <si>
    <t>-0.00486991863081721</t>
  </si>
  <si>
    <t>0.0546117063997298</t>
  </si>
  <si>
    <t>-0.02299908034909</t>
  </si>
  <si>
    <t>-0.0883437959663735</t>
  </si>
  <si>
    <t>-0.0359078558423418</t>
  </si>
  <si>
    <t>0.12480424494427</t>
  </si>
  <si>
    <t>0.0507220521925958</t>
  </si>
  <si>
    <t>0.0421429791791409</t>
  </si>
  <si>
    <t>0.124732826236828</t>
  </si>
  <si>
    <t>-0.0105171827533316</t>
  </si>
  <si>
    <t>-0.145509418485656</t>
  </si>
  <si>
    <t>0.147605757536237</t>
  </si>
  <si>
    <t>-0.121769893314829</t>
  </si>
  <si>
    <t>0.0821591234298358</t>
  </si>
  <si>
    <t>0.0423400439879912</t>
  </si>
  <si>
    <t>-0.015649985125286</t>
  </si>
  <si>
    <t>-0.0133702656050576</t>
  </si>
  <si>
    <t>-0.101498554005484</t>
  </si>
  <si>
    <t>0.106525044803792</t>
  </si>
  <si>
    <t>-0.0857508239360839</t>
  </si>
  <si>
    <t>0.0105854991146868</t>
  </si>
  <si>
    <t>0.00109037683290901</t>
  </si>
  <si>
    <t>0.123504037263033</t>
  </si>
  <si>
    <t>-0.0303327591064148</t>
  </si>
  <si>
    <t>-0.0429513307377059</t>
  </si>
  <si>
    <t>-0.0414353766272251</t>
  </si>
  <si>
    <t>-0.0311141811284701</t>
  </si>
  <si>
    <t>-0.160975271693293</t>
  </si>
  <si>
    <t>0.0508585922957644</t>
  </si>
  <si>
    <t>-0.0319375210773616</t>
  </si>
  <si>
    <t>0.06277890844796</t>
  </si>
  <si>
    <t>-0.00162290642494062</t>
  </si>
  <si>
    <t>0.0399410624818942</t>
  </si>
  <si>
    <t>-0.00541578348957751</t>
  </si>
  <si>
    <t>0.0487331910957555</t>
  </si>
  <si>
    <t>0.0676956991152346</t>
  </si>
  <si>
    <t>-0.0205631796636676</t>
  </si>
  <si>
    <t>0.0142994013511935</t>
  </si>
  <si>
    <t>-0.000606318708154377</t>
  </si>
  <si>
    <t>0.000113980104288369</t>
  </si>
  <si>
    <t>-0.031912949844997</t>
  </si>
  <si>
    <t>-0.00189610172603976</t>
  </si>
  <si>
    <t>0.0176207076130096</t>
  </si>
  <si>
    <t>-0.455822114199701</t>
  </si>
  <si>
    <t>0.161940721303832</t>
  </si>
  <si>
    <t>-0.105251359898881</t>
  </si>
  <si>
    <t>0.095106507483955</t>
  </si>
  <si>
    <t>-0.112298067560102</t>
  </si>
  <si>
    <t>-0.0417466700867752</t>
  </si>
  <si>
    <t>-0.024893859427239</t>
  </si>
  <si>
    <t>-0.120107492529684</t>
  </si>
  <si>
    <t>-0.131918476633438</t>
  </si>
  <si>
    <t>0.193152450884709</t>
  </si>
  <si>
    <t>0.0488544529178014</t>
  </si>
  <si>
    <t>0.157214319158203</t>
  </si>
  <si>
    <t>0.0760587421715117</t>
  </si>
  <si>
    <t>0.0162942977245231</t>
  </si>
  <si>
    <t>-0.0270805284112483</t>
  </si>
  <si>
    <t>0.0303161144517104</t>
  </si>
  <si>
    <t>-0.0174323586617053</t>
  </si>
  <si>
    <t>-0.0808002269500412</t>
  </si>
  <si>
    <t>-0.035718302722143</t>
  </si>
  <si>
    <t>-0.0592439626049827</t>
  </si>
  <si>
    <t>-0.0436387217563964</t>
  </si>
  <si>
    <t>0.0619410886053075</t>
  </si>
  <si>
    <t>0.0943153702480262</t>
  </si>
  <si>
    <t>0.12818382225565</t>
  </si>
  <si>
    <t>-0.0786425747629096</t>
  </si>
  <si>
    <t>-0.0617233850302179</t>
  </si>
  <si>
    <t>0.000667413633094936</t>
  </si>
  <si>
    <t>-0.0350517112191536</t>
  </si>
  <si>
    <t>0.0349825677379841</t>
  </si>
  <si>
    <t>-0.04620431736016</t>
  </si>
  <si>
    <t>0.0309543737637986</t>
  </si>
  <si>
    <t>0.0357336478363013</t>
  </si>
  <si>
    <t>0.0138605086546026</t>
  </si>
  <si>
    <t>0.059610289469237</t>
  </si>
  <si>
    <t>0.0331768024248086</t>
  </si>
  <si>
    <t>-0.00456301957539902</t>
  </si>
  <si>
    <t>-0.0432114567245281</t>
  </si>
  <si>
    <t>0.00533887305239615</t>
  </si>
  <si>
    <t>0.0154619558591596</t>
  </si>
  <si>
    <t>-0.010478554547262</t>
  </si>
  <si>
    <t>0.0547412081992085</t>
  </si>
  <si>
    <t>0.00274702878377984</t>
  </si>
  <si>
    <t>-0.0770892723438963</t>
  </si>
  <si>
    <t>0.0181168668630135</t>
  </si>
  <si>
    <t>-0.0934793509237122</t>
  </si>
  <si>
    <t>0.0474959147402846</t>
  </si>
  <si>
    <t>0.00975296970929676</t>
  </si>
  <si>
    <t>0.0409884513911233</t>
  </si>
  <si>
    <t>0.0171878997752571</t>
  </si>
  <si>
    <t>239.1</t>
  </si>
  <si>
    <t>-0.383018951243064</t>
  </si>
  <si>
    <t>-0.145518056344546</t>
  </si>
  <si>
    <t>0.0998587992798591</t>
  </si>
  <si>
    <t>0.144164192379629</t>
  </si>
  <si>
    <t>0.113545456153645</t>
  </si>
  <si>
    <t>-0.0266992458974497</t>
  </si>
  <si>
    <t>-0.0781379527737973</t>
  </si>
  <si>
    <t>-0.0675550643176317</t>
  </si>
  <si>
    <t>0.0884792326003252</t>
  </si>
  <si>
    <t>0.0371234438518211</t>
  </si>
  <si>
    <t>0.260337378348419</t>
  </si>
  <si>
    <t>0.000176030661866194</t>
  </si>
  <si>
    <t>-0.0620376349353084</t>
  </si>
  <si>
    <t>0.0538764381230304</t>
  </si>
  <si>
    <t>0.0436575255469782</t>
  </si>
  <si>
    <t>-0.0345451694692526</t>
  </si>
  <si>
    <t>-0.140918132711202</t>
  </si>
  <si>
    <t>-0.00166845875049796</t>
  </si>
  <si>
    <t>-0.0177385648779778</t>
  </si>
  <si>
    <t>-0.0129359725160261</t>
  </si>
  <si>
    <t>0.0342372816907422</t>
  </si>
  <si>
    <t>0.128832605530125</t>
  </si>
  <si>
    <t>-0.149309667442958</t>
  </si>
  <si>
    <t>-0.00611106631716357</t>
  </si>
  <si>
    <t>-0.0520143687316887</t>
  </si>
  <si>
    <t>0.0591340811630504</t>
  </si>
  <si>
    <t>0.0323434474644292</t>
  </si>
  <si>
    <t>0.0142948307834097</t>
  </si>
  <si>
    <t>0.0468203342881453</t>
  </si>
  <si>
    <t>-0.009586928455026</t>
  </si>
  <si>
    <t>0.000949500829168873</t>
  </si>
  <si>
    <t>0.108268120766106</t>
  </si>
  <si>
    <t>-0.00273233293215409</t>
  </si>
  <si>
    <t>0.033359360119573</t>
  </si>
  <si>
    <t>0.0466601462822022</t>
  </si>
  <si>
    <t>-0.128664736559632</t>
  </si>
  <si>
    <t>-0.0706476430008038</t>
  </si>
  <si>
    <t>-0.0385366052998225</t>
  </si>
  <si>
    <t>0.0345430537922959</t>
  </si>
  <si>
    <t>0.0365347100145169</t>
  </si>
  <si>
    <t>-0.0202077184178727</t>
  </si>
  <si>
    <t>-0.0384317122400285</t>
  </si>
  <si>
    <t>0.0768603854742993</t>
  </si>
  <si>
    <t>0.0157007408287402</t>
  </si>
  <si>
    <t>0.0505335171597086</t>
  </si>
  <si>
    <t>0.0398948495734803</t>
  </si>
  <si>
    <t>0.0256607799737893</t>
  </si>
  <si>
    <t>-0.0274139526113003</t>
  </si>
  <si>
    <t>-0.000525854429132606</t>
  </si>
  <si>
    <t>-0.468169829695697</t>
  </si>
  <si>
    <t>0.0596567460599809</t>
  </si>
  <si>
    <t>-0.0285954534922751</t>
  </si>
  <si>
    <t>0.123086126712541</t>
  </si>
  <si>
    <t>0.118936709667705</t>
  </si>
  <si>
    <t>-0.120472272947571</t>
  </si>
  <si>
    <t>-0.0136963764543572</t>
  </si>
  <si>
    <t>-0.0302640846492103</t>
  </si>
  <si>
    <t>0.0771229268279247</t>
  </si>
  <si>
    <t>0.0353993885765775</t>
  </si>
  <si>
    <t>-0.131660128856763</t>
  </si>
  <si>
    <t>-0.100754501105942</t>
  </si>
  <si>
    <t>-0.0619297857260585</t>
  </si>
  <si>
    <t>0.0728897075804333</t>
  </si>
  <si>
    <t>-0.0336109798395414</t>
  </si>
  <si>
    <t>-0.0435603352423731</t>
  </si>
  <si>
    <t>0.00358982484083332</t>
  </si>
  <si>
    <t>0.0176014493986864</t>
  </si>
  <si>
    <t>-0.122355914938276</t>
  </si>
  <si>
    <t>-0.0573601512692374</t>
  </si>
  <si>
    <t>0.0961158226737307</t>
  </si>
  <si>
    <t>-0.0231873040554952</t>
  </si>
  <si>
    <t>0.0732319346661991</t>
  </si>
  <si>
    <t>0.115291480312864</t>
  </si>
  <si>
    <t>0.0486138165141396</t>
  </si>
  <si>
    <t>-0.0387217129038877</t>
  </si>
  <si>
    <t>0.104023686477937</t>
  </si>
  <si>
    <t>-0.151712293135164</t>
  </si>
  <si>
    <t>-0.0715912097104352</t>
  </si>
  <si>
    <t>0.131327164149669</t>
  </si>
  <si>
    <t>-0.0133290014966437</t>
  </si>
  <si>
    <t>-0.112145771142114</t>
  </si>
  <si>
    <t>0.040684256609931</t>
  </si>
  <si>
    <t>0.0140497731597962</t>
  </si>
  <si>
    <t>-0.00160067365486667</t>
  </si>
  <si>
    <t>-0.0186269834457815</t>
  </si>
  <si>
    <t>0.0528180428655903</t>
  </si>
  <si>
    <t>-0.0169698983201347</t>
  </si>
  <si>
    <t>0.0317225753331712</t>
  </si>
  <si>
    <t>0.0405330013439097</t>
  </si>
  <si>
    <t>-0.077887497127139</t>
  </si>
  <si>
    <t>-0.0370700579594229</t>
  </si>
  <si>
    <t>-0.00741345885158709</t>
  </si>
  <si>
    <t>0.0580839177158692</t>
  </si>
  <si>
    <t>0.00527918205408327</t>
  </si>
  <si>
    <t>0.0105832320339947</t>
  </si>
  <si>
    <t>0.0221843850336051</t>
  </si>
  <si>
    <t>-0.0432825683862818</t>
  </si>
  <si>
    <t>-0.0106849437003689</t>
  </si>
  <si>
    <t>241.5</t>
  </si>
  <si>
    <t>-0.441393563620074</t>
  </si>
  <si>
    <t>0.0415190460103699</t>
  </si>
  <si>
    <t>-0.00252986686592329</t>
  </si>
  <si>
    <t>0.118310083184816</t>
  </si>
  <si>
    <t>0.102605931026181</t>
  </si>
  <si>
    <t>-0.133981887097107</t>
  </si>
  <si>
    <t>-0.08850364201544</t>
  </si>
  <si>
    <t>0.109063738279176</t>
  </si>
  <si>
    <t>-0.00760315758495051</t>
  </si>
  <si>
    <t>-0.00725067837845674</t>
  </si>
  <si>
    <t>-0.151452950073105</t>
  </si>
  <si>
    <t>-0.0776927537442265</t>
  </si>
  <si>
    <t>0.0982201814520458</t>
  </si>
  <si>
    <t>-0.0824652897909809</t>
  </si>
  <si>
    <t>-0.0952002952041146</t>
  </si>
  <si>
    <t>-0.005194787488487</t>
  </si>
  <si>
    <t>0.00379342072194388</t>
  </si>
  <si>
    <t>0.0147072759150191</t>
  </si>
  <si>
    <t>0.0487783978598711</t>
  </si>
  <si>
    <t>-0.0503329512023902</t>
  </si>
  <si>
    <t>-0.0474015766765416</t>
  </si>
  <si>
    <t>-0.0923306513330316</t>
  </si>
  <si>
    <t>-0.166698509047083</t>
  </si>
  <si>
    <t>0.00143287284670855</t>
  </si>
  <si>
    <t>-0.0378131721597772</t>
  </si>
  <si>
    <t>-0.0491457654876532</t>
  </si>
  <si>
    <t>-0.0198001283823876</t>
  </si>
  <si>
    <t>0.0485732725448068</t>
  </si>
  <si>
    <t>-0.10966538887499</t>
  </si>
  <si>
    <t>0.028836062318191</t>
  </si>
  <si>
    <t>0.0157367545959798</t>
  </si>
  <si>
    <t>-0.00518460825793515</t>
  </si>
  <si>
    <t>-0.177732686207734</t>
  </si>
  <si>
    <t>0.010210903799416</t>
  </si>
  <si>
    <t>0.0482760548794774</t>
  </si>
  <si>
    <t>0.00408357447417323</t>
  </si>
  <si>
    <t>-0.10461996376597</t>
  </si>
  <si>
    <t>0.0568294168817456</t>
  </si>
  <si>
    <t>-0.0257533582194978</t>
  </si>
  <si>
    <t>-0.0623103038721975</t>
  </si>
  <si>
    <t>0.0532231675818813</t>
  </si>
  <si>
    <t>0.0511880486947676</t>
  </si>
  <si>
    <t>-0.00588540937759832</t>
  </si>
  <si>
    <t>0.0266722394754965</t>
  </si>
  <si>
    <t>-0.0162053167372831</t>
  </si>
  <si>
    <t>0.0535433500684616</t>
  </si>
  <si>
    <t>-0.0216719741251138</t>
  </si>
  <si>
    <t>-0.026082945225642</t>
  </si>
  <si>
    <t>0.000878773789325376</t>
  </si>
  <si>
    <t>-0.454814945319344</t>
  </si>
  <si>
    <t>0.00482910083535782</t>
  </si>
  <si>
    <t>0.016345477106667</t>
  </si>
  <si>
    <t>0.139690758299312</t>
  </si>
  <si>
    <t>0.126111786612187</t>
  </si>
  <si>
    <t>-0.0861529786693478</t>
  </si>
  <si>
    <t>-0.0643014471372891</t>
  </si>
  <si>
    <t>0.0352324541589582</t>
  </si>
  <si>
    <t>0.0739489658532827</t>
  </si>
  <si>
    <t>-0.0337404731295683</t>
  </si>
  <si>
    <t>-0.113349787873975</t>
  </si>
  <si>
    <t>-0.0506491911617561</t>
  </si>
  <si>
    <t>-0.00406361216767833</t>
  </si>
  <si>
    <t>0.00908316303574016</t>
  </si>
  <si>
    <t>-0.0218556857066646</t>
  </si>
  <si>
    <t>0.054871760813165</t>
  </si>
  <si>
    <t>0.0623856463525501</t>
  </si>
  <si>
    <t>0.00606065729905578</t>
  </si>
  <si>
    <t>-0.0207276052785954</t>
  </si>
  <si>
    <t>0.1037915546442</t>
  </si>
  <si>
    <t>-0.0562227866154218</t>
  </si>
  <si>
    <t>-0.115700433809796</t>
  </si>
  <si>
    <t>0.0141622869472873</t>
  </si>
  <si>
    <t>0.00190588698396808</t>
  </si>
  <si>
    <t>0.0306308409967827</t>
  </si>
  <si>
    <t>0.0892499808533647</t>
  </si>
  <si>
    <t>-0.0327295606961788</t>
  </si>
  <si>
    <t>0.0121437015913799</t>
  </si>
  <si>
    <t>0.141191682728122</t>
  </si>
  <si>
    <t>-0.120962113320359</t>
  </si>
  <si>
    <t>-0.0349368244660722</t>
  </si>
  <si>
    <t>0.128338616060214</t>
  </si>
  <si>
    <t>0.161637257100068</t>
  </si>
  <si>
    <t>0.0848455978684196</t>
  </si>
  <si>
    <t>-0.0142554913885895</t>
  </si>
  <si>
    <t>0.0815429137680671</t>
  </si>
  <si>
    <t>0.0325602143090504</t>
  </si>
  <si>
    <t>0.0134282482400412</t>
  </si>
  <si>
    <t>-0.0518881616660853</t>
  </si>
  <si>
    <t>-0.0541039436608718</t>
  </si>
  <si>
    <t>0.0172315203165951</t>
  </si>
  <si>
    <t>-0.0362232042173229</t>
  </si>
  <si>
    <t>0.011916219642406</t>
  </si>
  <si>
    <t>0.0422268356636674</t>
  </si>
  <si>
    <t>-0.0332388956858546</t>
  </si>
  <si>
    <t>0.0137050079062732</t>
  </si>
  <si>
    <t>-0.0100313561593226</t>
  </si>
  <si>
    <t>-0.0405580309200597</t>
  </si>
  <si>
    <t>-0.0100024422463083</t>
  </si>
  <si>
    <t>-0.386162440431244</t>
  </si>
  <si>
    <t>0.00995362353704487</t>
  </si>
  <si>
    <t>-0.19678264754936</t>
  </si>
  <si>
    <t>-0.150745314153688</t>
  </si>
  <si>
    <t>0.0151333614444972</t>
  </si>
  <si>
    <t>0.084365464975797</t>
  </si>
  <si>
    <t>0.0222509941039272</t>
  </si>
  <si>
    <t>-0.105513668779244</t>
  </si>
  <si>
    <t>-0.141513536395032</t>
  </si>
  <si>
    <t>-0.0654692919766805</t>
  </si>
  <si>
    <t>-0.0216426790518728</t>
  </si>
  <si>
    <t>-0.0944420499361155</t>
  </si>
  <si>
    <t>-0.0535076427493132</t>
  </si>
  <si>
    <t>0.0501192962695143</t>
  </si>
  <si>
    <t>-0.0409547740274451</t>
  </si>
  <si>
    <t>0.182983592273813</t>
  </si>
  <si>
    <t>0.129063598619991</t>
  </si>
  <si>
    <t>0.0244719306901949</t>
  </si>
  <si>
    <t>0.0295428531765379</t>
  </si>
  <si>
    <t>-0.0644635533953335</t>
  </si>
  <si>
    <t>-0.101196543356346</t>
  </si>
  <si>
    <t>0.0105182844060533</t>
  </si>
  <si>
    <t>0.00623987826735588</t>
  </si>
  <si>
    <t>-0.0173350759391151</t>
  </si>
  <si>
    <t>0.0860141036958915</t>
  </si>
  <si>
    <t>0.053610876328435</t>
  </si>
  <si>
    <t>0.000297887529556744</t>
  </si>
  <si>
    <t>-0.01172417221685</t>
  </si>
  <si>
    <t>-0.0077000323118982</t>
  </si>
  <si>
    <t>-0.084379195887929</t>
  </si>
  <si>
    <t>-0.084624033520397</t>
  </si>
  <si>
    <t>-0.011823999818587</t>
  </si>
  <si>
    <t>-0.0951599327494981</t>
  </si>
  <si>
    <t>0.00138713314569161</t>
  </si>
  <si>
    <t>0.0584587359992381</t>
  </si>
  <si>
    <t>-0.0819866755117802</t>
  </si>
  <si>
    <t>-0.0245473093254595</t>
  </si>
  <si>
    <t>-0.123119010212443</t>
  </si>
  <si>
    <t>0.0869038917798005</t>
  </si>
  <si>
    <t>-0.0481021168297185</t>
  </si>
  <si>
    <t>-0.0300282065196732</t>
  </si>
  <si>
    <t>-0.0255430018986355</t>
  </si>
  <si>
    <t>0.0087776683241285</t>
  </si>
  <si>
    <t>-0.0177025720649122</t>
  </si>
  <si>
    <t>-0.003495731144694</t>
  </si>
  <si>
    <t>-0.101408185986742</t>
  </si>
  <si>
    <t>0.0166028127423764</t>
  </si>
  <si>
    <t>-0.00750898510480318</t>
  </si>
  <si>
    <t>-0.00117711134420074</t>
  </si>
  <si>
    <t>-0.456947139208166</t>
  </si>
  <si>
    <t>-0.238604454430939</t>
  </si>
  <si>
    <t>0.207634449083402</t>
  </si>
  <si>
    <t>0.105849433943105</t>
  </si>
  <si>
    <t>-0.0424819861086863</t>
  </si>
  <si>
    <t>0.0195801088895636</t>
  </si>
  <si>
    <t>-0.0293820659433047</t>
  </si>
  <si>
    <t>-0.0458045410185842</t>
  </si>
  <si>
    <t>0.0365281225486292</t>
  </si>
  <si>
    <t>-0.121620835814146</t>
  </si>
  <si>
    <t>0.0911379462085493</t>
  </si>
  <si>
    <t>-0.0658804747513914</t>
  </si>
  <si>
    <t>0.276399367624231</t>
  </si>
  <si>
    <t>-0.00446647599800328</t>
  </si>
  <si>
    <t>0.082479219958933</t>
  </si>
  <si>
    <t>-0.0294694413280963</t>
  </si>
  <si>
    <t>0.133559964027096</t>
  </si>
  <si>
    <t>0.00494276777805124</t>
  </si>
  <si>
    <t>0.0763337884160084</t>
  </si>
  <si>
    <t>0.0341326107816764</t>
  </si>
  <si>
    <t>-0.00137558054935026</t>
  </si>
  <si>
    <t>-0.0312618656529946</t>
  </si>
  <si>
    <t>0.0635560114247131</t>
  </si>
  <si>
    <t>-0.0470018951829803</t>
  </si>
  <si>
    <t>-0.0293837483167626</t>
  </si>
  <si>
    <t>0.00400403968751107</t>
  </si>
  <si>
    <t>-0.000785583361366052</t>
  </si>
  <si>
    <t>-0.0170917322815613</t>
  </si>
  <si>
    <t>-0.0340776733409269</t>
  </si>
  <si>
    <t>0.0340302015148244</t>
  </si>
  <si>
    <t>0.0427173127101446</t>
  </si>
  <si>
    <t>-0.0228328956436668</t>
  </si>
  <si>
    <t>0.048780721445664</t>
  </si>
  <si>
    <t>-0.0466130321532374</t>
  </si>
  <si>
    <t>0.025053539932317</t>
  </si>
  <si>
    <t>0.0549407010089715</t>
  </si>
  <si>
    <t>-0.0666677837548671</t>
  </si>
  <si>
    <t>-0.0111117791944346</t>
  </si>
  <si>
    <t>0.0594049399987044</t>
  </si>
  <si>
    <t>0.0939860900248499</t>
  </si>
  <si>
    <t>-0.0169350168121877</t>
  </si>
  <si>
    <t>-0.00854533992833081</t>
  </si>
  <si>
    <t>0.0599759285659588</t>
  </si>
  <si>
    <t>0.0150199803159524</t>
  </si>
  <si>
    <t>0.00947455219302589</t>
  </si>
  <si>
    <t>-0.0235538902775696</t>
  </si>
  <si>
    <t>-0.0489881542549473</t>
  </si>
  <si>
    <t>0.0480965508397085</t>
  </si>
  <si>
    <t>-0.0354632400848269</t>
  </si>
  <si>
    <t>-0.357011296045001</t>
  </si>
  <si>
    <t>0.0037414662791402</t>
  </si>
  <si>
    <t>-0.0367719598300091</t>
  </si>
  <si>
    <t>0.14581056914104</t>
  </si>
  <si>
    <t>-0.0980035247340846</t>
  </si>
  <si>
    <t>0.0237764531578048</t>
  </si>
  <si>
    <t>0.0652547938635644</t>
  </si>
  <si>
    <t>0.12156660707539</t>
  </si>
  <si>
    <t>-0.0225795844941455</t>
  </si>
  <si>
    <t>0.0899196223003955</t>
  </si>
  <si>
    <t>0.0420858547885143</t>
  </si>
  <si>
    <t>-0.102500793852189</t>
  </si>
  <si>
    <t>-0.141202622560347</t>
  </si>
  <si>
    <t>-0.179652053305869</t>
  </si>
  <si>
    <t>-0.0393259636130931</t>
  </si>
  <si>
    <t>-0.0932642101915828</t>
  </si>
  <si>
    <t>0.0840095265805096</t>
  </si>
  <si>
    <t>-0.139729910231332</t>
  </si>
  <si>
    <t>0.0788243065526655</t>
  </si>
  <si>
    <t>-0.058313452022889</t>
  </si>
  <si>
    <t>0.0182946712656161</t>
  </si>
  <si>
    <t>0.124062186317953</t>
  </si>
  <si>
    <t>0.0123010694488823</t>
  </si>
  <si>
    <t>-0.0786840895901199</t>
  </si>
  <si>
    <t>0.0732476400085434</t>
  </si>
  <si>
    <t>0.036763379020875</t>
  </si>
  <si>
    <t>-0.0880886906528078</t>
  </si>
  <si>
    <t>0.00860849759117414</t>
  </si>
  <si>
    <t>0.120659336301109</t>
  </si>
  <si>
    <t>0.00665231636613047</t>
  </si>
  <si>
    <t>-0.0301692743041533</t>
  </si>
  <si>
    <t>-0.133398917699361</t>
  </si>
  <si>
    <t>-0.0293603102769181</t>
  </si>
  <si>
    <t>-0.0456645860495366</t>
  </si>
  <si>
    <t>-0.0493824870606529</t>
  </si>
  <si>
    <t>0.00611906811176384</t>
  </si>
  <si>
    <t>0.014411751068422</t>
  </si>
  <si>
    <t>-0.0016314485906151</t>
  </si>
  <si>
    <t>-0.0339915061090039</t>
  </si>
  <si>
    <t>0.0303870511551259</t>
  </si>
  <si>
    <t>0.0388860950744695</t>
  </si>
  <si>
    <t>-0.0574890561265042</t>
  </si>
  <si>
    <t>0.0155688280983754</t>
  </si>
  <si>
    <t>0.0757651656371209</t>
  </si>
  <si>
    <t>-0.0181755390304531</t>
  </si>
  <si>
    <t>0.0246747390903753</t>
  </si>
  <si>
    <t>-0.0150736193045641</t>
  </si>
  <si>
    <t>0.0240930878460589</t>
  </si>
  <si>
    <t>0.00376173790110675</t>
  </si>
  <si>
    <t>-0.304225230694432</t>
  </si>
  <si>
    <t>-0.0418615395343687</t>
  </si>
  <si>
    <t>-0.223302638523139</t>
  </si>
  <si>
    <t>-0.184006650524873</t>
  </si>
  <si>
    <t>-0.201729398597397</t>
  </si>
  <si>
    <t>0.0673610703742797</t>
  </si>
  <si>
    <t>0.171672566412326</t>
  </si>
  <si>
    <t>-0.000868443402371456</t>
  </si>
  <si>
    <t>-0.124431021993945</t>
  </si>
  <si>
    <t>0.0127290430351136</t>
  </si>
  <si>
    <t>0.0424094989561323</t>
  </si>
  <si>
    <t>-0.061303962684678</t>
  </si>
  <si>
    <t>-0.121979802240771</t>
  </si>
  <si>
    <t>0.0106216694720484</t>
  </si>
  <si>
    <t>0.0465319423611301</t>
  </si>
  <si>
    <t>0.151261422378399</t>
  </si>
  <si>
    <t>-0.0634291045893882</t>
  </si>
  <si>
    <t>0.0700755027937853</t>
  </si>
  <si>
    <t>0.0255118816119497</t>
  </si>
  <si>
    <t>0.0582953898985437</t>
  </si>
  <si>
    <t>0.0986190004315487</t>
  </si>
  <si>
    <t>-0.103610934534747</t>
  </si>
  <si>
    <t>-0.0800671520241502</t>
  </si>
  <si>
    <t>0.023863641376714</t>
  </si>
  <si>
    <t>-0.0424397222904729</t>
  </si>
  <si>
    <t>-0.0225322048536904</t>
  </si>
  <si>
    <t>-0.0859309911407361</t>
  </si>
  <si>
    <t>-0.0356056431842748</t>
  </si>
  <si>
    <t>-0.0161870617645339</t>
  </si>
  <si>
    <t>0.177241619493948</t>
  </si>
  <si>
    <t>0.0541013771052945</t>
  </si>
  <si>
    <t>0.0489229506541666</t>
  </si>
  <si>
    <t>0.0539561923860276</t>
  </si>
  <si>
    <t>0.0222631994526063</t>
  </si>
  <si>
    <t>-0.00813126853076132</t>
  </si>
  <si>
    <t>0.0657509550946784</t>
  </si>
  <si>
    <t>-0.0298453181518657</t>
  </si>
  <si>
    <t>0.0220242223526901</t>
  </si>
  <si>
    <t>-0.0179562512496235</t>
  </si>
  <si>
    <t>-0.0310897725898374</t>
  </si>
  <si>
    <t>0.0412366724892659</t>
  </si>
  <si>
    <t>-0.0794009725338507</t>
  </si>
  <si>
    <t>0.0688886734601738</t>
  </si>
  <si>
    <t>-0.000223946469796565</t>
  </si>
  <si>
    <t>0.0198732256987497</t>
  </si>
  <si>
    <t>-0.00405464039104253</t>
  </si>
  <si>
    <t>-0.0195870769238586</t>
  </si>
  <si>
    <t>0.0231047312696762</t>
  </si>
  <si>
    <t>0.0173184188857468</t>
  </si>
  <si>
    <t>-0.449035005529523</t>
  </si>
  <si>
    <t>0.0631095105986292</t>
  </si>
  <si>
    <t>-0.0922726392711953</t>
  </si>
  <si>
    <t>0.0656559258849315</t>
  </si>
  <si>
    <t>-0.0788942541009426</t>
  </si>
  <si>
    <t>-0.0475297346380373</t>
  </si>
  <si>
    <t>0.0460286676695082</t>
  </si>
  <si>
    <t>-0.0921557601664482</t>
  </si>
  <si>
    <t>0.0167439811704183</t>
  </si>
  <si>
    <t>-0.0864281598255855</t>
  </si>
  <si>
    <t>0.057303628393405</t>
  </si>
  <si>
    <t>0.0519524481812148</t>
  </si>
  <si>
    <t>-0.0549256947921879</t>
  </si>
  <si>
    <t>-0.0638162415176179</t>
  </si>
  <si>
    <t>-0.0680378217137239</t>
  </si>
  <si>
    <t>-0.0207400116689569</t>
  </si>
  <si>
    <t>-0.0613118129066522</t>
  </si>
  <si>
    <t>-0.0323830286882431</t>
  </si>
  <si>
    <t>-0.070567919212565</t>
  </si>
  <si>
    <t>0.0208095325000284</t>
  </si>
  <si>
    <t>-0.0095971506484936</t>
  </si>
  <si>
    <t>-0.0114606000995051</t>
  </si>
  <si>
    <t>0.0865666396970892</t>
  </si>
  <si>
    <t>-0.0679182991016942</t>
  </si>
  <si>
    <t>0.00717200540234348</t>
  </si>
  <si>
    <t>0.0645543769110696</t>
  </si>
  <si>
    <t>-0.110203261615062</t>
  </si>
  <si>
    <t>0.183687521339799</t>
  </si>
  <si>
    <t>-0.217979441968481</t>
  </si>
  <si>
    <t>-0.0117591778920691</t>
  </si>
  <si>
    <t>0.0606332570105603</t>
  </si>
  <si>
    <t>0.0573564743177826</t>
  </si>
  <si>
    <t>-0.000220061404887573</t>
  </si>
  <si>
    <t>-0.0145825884364601</t>
  </si>
  <si>
    <t>-0.0450738730768126</t>
  </si>
  <si>
    <t>0.0106753545960986</t>
  </si>
  <si>
    <t>0.117942055980519</t>
  </si>
  <si>
    <t>-0.0544475912116163</t>
  </si>
  <si>
    <t>-0.0168440923387871</t>
  </si>
  <si>
    <t>0.0741997550491245</t>
  </si>
  <si>
    <t>-0.0311100490755231</t>
  </si>
  <si>
    <t>0.00842200322737969</t>
  </si>
  <si>
    <t>-0.0506073768121273</t>
  </si>
  <si>
    <t>-0.00411289346818136</t>
  </si>
  <si>
    <t>0.00805285239966337</t>
  </si>
  <si>
    <t>0.0133145875307292</t>
  </si>
  <si>
    <t>0.0136416957922865</t>
  </si>
  <si>
    <t>-0.021083207420009</t>
  </si>
  <si>
    <t>0.00194856477921218</t>
  </si>
  <si>
    <t>-0.362963710120812</t>
  </si>
  <si>
    <t>0.132895108555974</t>
  </si>
  <si>
    <t>-0.32925747087869</t>
  </si>
  <si>
    <t>-0.291678572637137</t>
  </si>
  <si>
    <t>-0.0691332014136334</t>
  </si>
  <si>
    <t>0.00301246333142442</t>
  </si>
  <si>
    <t>-0.103536918617039</t>
  </si>
  <si>
    <t>0.0162635903418911</t>
  </si>
  <si>
    <t>0.0866517785191329</t>
  </si>
  <si>
    <t>-0.20665993254647</t>
  </si>
  <si>
    <t>0.0211552733594211</t>
  </si>
  <si>
    <t>0.0762413811428163</t>
  </si>
  <si>
    <t>0.0579556525468134</t>
  </si>
  <si>
    <t>-0.0584779015402184</t>
  </si>
  <si>
    <t>0.123774217201122</t>
  </si>
  <si>
    <t>0.00199497441019575</t>
  </si>
  <si>
    <t>0.0215497437137668</t>
  </si>
  <si>
    <t>0.0324899994988503</t>
  </si>
  <si>
    <t>0.0909646340314954</t>
  </si>
  <si>
    <t>-0.0334106992686331</t>
  </si>
  <si>
    <t>0.068814588909785</t>
  </si>
  <si>
    <t>0.122942059835167</t>
  </si>
  <si>
    <t>0.072288037261129</t>
  </si>
  <si>
    <t>0.00956227429128095</t>
  </si>
  <si>
    <t>-0.0611913116642649</t>
  </si>
  <si>
    <t>0.0129476838134664</t>
  </si>
  <si>
    <t>0.0491951223150886</t>
  </si>
  <si>
    <t>-0.0468049476938024</t>
  </si>
  <si>
    <t>0.0341739669210139</t>
  </si>
  <si>
    <t>-0.0386027793208923</t>
  </si>
  <si>
    <t>0.0253951297531894</t>
  </si>
  <si>
    <t>-0.0134461244185739</t>
  </si>
  <si>
    <t>-0.0518561776416144</t>
  </si>
  <si>
    <t>0.0918367426140331</t>
  </si>
  <si>
    <t>-0.135116002807047</t>
  </si>
  <si>
    <t>0.0255225599264013</t>
  </si>
  <si>
    <t>-0.0355430787374669</t>
  </si>
  <si>
    <t>0.060613447835031</t>
  </si>
  <si>
    <t>-0.0447472599794829</t>
  </si>
  <si>
    <t>-0.0436570227198618</t>
  </si>
  <si>
    <t>-0.0721042726535455</t>
  </si>
  <si>
    <t>0.0415042985689298</t>
  </si>
  <si>
    <t>-0.0281171523883523</t>
  </si>
  <si>
    <t>-0.00825199836377878</t>
  </si>
  <si>
    <t>0.0525623939941333</t>
  </si>
  <si>
    <t>0.0122851818723754</t>
  </si>
  <si>
    <t>-0.0124053882396768</t>
  </si>
  <si>
    <t>-0.0282437833703246</t>
  </si>
  <si>
    <t>0.00584890742379515</t>
  </si>
  <si>
    <t>0.0317573663981129</t>
  </si>
  <si>
    <t>-0.112986547578089</t>
  </si>
  <si>
    <t>0.135441655843582</t>
  </si>
  <si>
    <t>-0.201683761769802</t>
  </si>
  <si>
    <t>-0.0747173590951781</t>
  </si>
  <si>
    <t>-0.0324396145306149</t>
  </si>
  <si>
    <t>0.0497477130112184</t>
  </si>
  <si>
    <t>0.0403569380669528</t>
  </si>
  <si>
    <t>0.0517766333495685</t>
  </si>
  <si>
    <t>-0.0479486840423593</t>
  </si>
  <si>
    <t>0.00208205255958889</t>
  </si>
  <si>
    <t>-0.0618180850971938</t>
  </si>
  <si>
    <t>0.0484827159180838</t>
  </si>
  <si>
    <t>0.126353948809495</t>
  </si>
  <si>
    <t>-0.191667033459049</t>
  </si>
  <si>
    <t>-0.0686667588939326</t>
  </si>
  <si>
    <t>-0.0056951160908288</t>
  </si>
  <si>
    <t>0.0419206181611445</t>
  </si>
  <si>
    <t>-0.0714123940098205</t>
  </si>
  <si>
    <t>-0.0212774924323007</t>
  </si>
  <si>
    <t>0.000700152633689204</t>
  </si>
  <si>
    <t>0.103922289073327</t>
  </si>
  <si>
    <t>-0.00883921251933213</t>
  </si>
  <si>
    <t>0.00500612001802667</t>
  </si>
  <si>
    <t>-0.0583415253635363</t>
  </si>
  <si>
    <t>-0.177268660456615</t>
  </si>
  <si>
    <t>-0.193019186643903</t>
  </si>
  <si>
    <t>0.041551668957677</t>
  </si>
  <si>
    <t>0.0539087448496664</t>
  </si>
  <si>
    <t>-0.011652354992193</t>
  </si>
  <si>
    <t>-0.0905935073501955</t>
  </si>
  <si>
    <t>-0.034262554591859</t>
  </si>
  <si>
    <t>0.0437272527374147</t>
  </si>
  <si>
    <t>0.0470339863699744</t>
  </si>
  <si>
    <t>0.0507225529518902</t>
  </si>
  <si>
    <t>0.042064304881909</t>
  </si>
  <si>
    <t>-0.0557500499874733</t>
  </si>
  <si>
    <t>0.0141827309394191</t>
  </si>
  <si>
    <t>-0.0545979973314762</t>
  </si>
  <si>
    <t>0.0462394509411903</t>
  </si>
  <si>
    <t>-0.0792487802709237</t>
  </si>
  <si>
    <t>0.0172012450221996</t>
  </si>
  <si>
    <t>0.00550900461606356</t>
  </si>
  <si>
    <t>-0.0200756493876726</t>
  </si>
  <si>
    <t>-0.0100753470799991</t>
  </si>
  <si>
    <t>-0.0519812795283552</t>
  </si>
  <si>
    <t>0.00874776970510313</t>
  </si>
  <si>
    <t>-0.0314232023758724</t>
  </si>
  <si>
    <t>0.0123550182968397</t>
  </si>
  <si>
    <t>0.0930181837476984</t>
  </si>
  <si>
    <t>-0.0896365408879991</t>
  </si>
  <si>
    <t>0.123845083689061</t>
  </si>
  <si>
    <t>-0.145861787201013</t>
  </si>
  <si>
    <t>-0.123141888660566</t>
  </si>
  <si>
    <t>-0.0185441142851693</t>
  </si>
  <si>
    <t>0.152523837684952</t>
  </si>
  <si>
    <t>-0.0274581765407379</t>
  </si>
  <si>
    <t>0.115587198824096</t>
  </si>
  <si>
    <t>0.104258352350401</t>
  </si>
  <si>
    <t>-0.00495788621346047</t>
  </si>
  <si>
    <t>0.0567935442457398</t>
  </si>
  <si>
    <t>0.143758469137934</t>
  </si>
  <si>
    <t>0.0348587196997657</t>
  </si>
  <si>
    <t>0.0195765162281141</t>
  </si>
  <si>
    <t>0.0145833596968574</t>
  </si>
  <si>
    <t>-0.0192329837522506</t>
  </si>
  <si>
    <t>0.054228131623399</t>
  </si>
  <si>
    <t>0.0562625290188692</t>
  </si>
  <si>
    <t>0.0336567656203138</t>
  </si>
  <si>
    <t>-0.0801674803854737</t>
  </si>
  <si>
    <t>0.0671736747454554</t>
  </si>
  <si>
    <t>-0.089153404582394</t>
  </si>
  <si>
    <t>0.0206036493531988</t>
  </si>
  <si>
    <t>0.202011793348378</t>
  </si>
  <si>
    <t>0.0888215843033749</t>
  </si>
  <si>
    <t>-0.0209156714483525</t>
  </si>
  <si>
    <t>-0.0396612680968838</t>
  </si>
  <si>
    <t>-0.0601303826491733</t>
  </si>
  <si>
    <t>0.0445518163035033</t>
  </si>
  <si>
    <t>0.0753024830505691</t>
  </si>
  <si>
    <t>-0.0742957505381845</t>
  </si>
  <si>
    <t>0.0773666653252375</t>
  </si>
  <si>
    <t>0.125498269260536</t>
  </si>
  <si>
    <t>-0.0251018523200399</t>
  </si>
  <si>
    <t>-0.0788928502272031</t>
  </si>
  <si>
    <t>0.00258900084210714</t>
  </si>
  <si>
    <t>-0.0568612926078022</t>
  </si>
  <si>
    <t>-0.0371699800622767</t>
  </si>
  <si>
    <t>-0.00408543617296386</t>
  </si>
  <si>
    <t>0.0398408064208829</t>
  </si>
  <si>
    <t>0.0764332704348952</t>
  </si>
  <si>
    <t>-0.00729292118033619</t>
  </si>
  <si>
    <t>0.00645804755257688</t>
  </si>
  <si>
    <t>-0.0550623503408003</t>
  </si>
  <si>
    <t>0.00292043572045918</t>
  </si>
  <si>
    <t>-0.0338234178854776</t>
  </si>
  <si>
    <t>-0.0121963142287863</t>
  </si>
  <si>
    <t>0.0132398801767183</t>
  </si>
  <si>
    <t>0.0374964187664397</t>
  </si>
  <si>
    <t>-0.157891692251833</t>
  </si>
  <si>
    <t>0.222853510577269</t>
  </si>
  <si>
    <t>-0.0230208366416271</t>
  </si>
  <si>
    <t>-0.129110446528589</t>
  </si>
  <si>
    <t>-0.0901099163354877</t>
  </si>
  <si>
    <t>0.0692890742380809</t>
  </si>
  <si>
    <t>0.0387557141244794</t>
  </si>
  <si>
    <t>0.0147368518038238</t>
  </si>
  <si>
    <t>-0.0164775211463763</t>
  </si>
  <si>
    <t>0.10097058895267</t>
  </si>
  <si>
    <t>-0.073243439035162</t>
  </si>
  <si>
    <t>-0.0345746419455912</t>
  </si>
  <si>
    <t>0.00624259906112916</t>
  </si>
  <si>
    <t>-0.00910332263006135</t>
  </si>
  <si>
    <t>0.0257209641501805</t>
  </si>
  <si>
    <t>-0.0521620626809857</t>
  </si>
  <si>
    <t>-0.081171488501846</t>
  </si>
  <si>
    <t>-0.0914029767444035</t>
  </si>
  <si>
    <t>-0.0889588831316823</t>
  </si>
  <si>
    <t>-0.033151085360621</t>
  </si>
  <si>
    <t>-0.152647747935666</t>
  </si>
  <si>
    <t>0.050255246787927</t>
  </si>
  <si>
    <t>-0.0552708393748688</t>
  </si>
  <si>
    <t>-0.12615789053264</t>
  </si>
  <si>
    <t>-0.0823005589118529</t>
  </si>
  <si>
    <t>0.0183097159899495</t>
  </si>
  <si>
    <t>-0.100391974610249</t>
  </si>
  <si>
    <t>0.020932106140312</t>
  </si>
  <si>
    <t>-0.117874138278096</t>
  </si>
  <si>
    <t>0.0884444493808219</t>
  </si>
  <si>
    <t>-0.0479611767234697</t>
  </si>
  <si>
    <t>-0.06087421649723</t>
  </si>
  <si>
    <t>0.0743108355202395</t>
  </si>
  <si>
    <t>-0.0985611896106497</t>
  </si>
  <si>
    <t>-0.0412813608873467</t>
  </si>
  <si>
    <t>0.087692458573772</t>
  </si>
  <si>
    <t>-0.0509527425726484</t>
  </si>
  <si>
    <t>0.0247420437217235</t>
  </si>
  <si>
    <t>-0.0211218728736486</t>
  </si>
  <si>
    <t>0.0501333921776524</t>
  </si>
  <si>
    <t>0.0539173660270264</t>
  </si>
  <si>
    <t>0.0973274255423488</t>
  </si>
  <si>
    <t>-0.0316761062149463</t>
  </si>
  <si>
    <t>-0.0129107346987195</t>
  </si>
  <si>
    <t>-0.0098558653193663</t>
  </si>
  <si>
    <t>-0.0118563720323184</t>
  </si>
  <si>
    <t>-0.00310885741073749</t>
  </si>
  <si>
    <t>0.00309349206617329</t>
  </si>
  <si>
    <t>0.180308431283879</t>
  </si>
  <si>
    <t>-0.158604111936625</t>
  </si>
  <si>
    <t>-0.0912672156932424</t>
  </si>
  <si>
    <t>-0.0024575031253333</t>
  </si>
  <si>
    <t>0.0621472295803183</t>
  </si>
  <si>
    <t>-0.00824607533262581</t>
  </si>
  <si>
    <t>0.0782021344021576</t>
  </si>
  <si>
    <t>0.103690957522218</t>
  </si>
  <si>
    <t>-0.0256518634550862</t>
  </si>
  <si>
    <t>-0.165709172230969</t>
  </si>
  <si>
    <t>-0.084784912879042</t>
  </si>
  <si>
    <t>0.100423185589918</t>
  </si>
  <si>
    <t>0.00394791328090198</t>
  </si>
  <si>
    <t>-0.031994220061751</t>
  </si>
  <si>
    <t>-0.166729798887604</t>
  </si>
  <si>
    <t>-0.129828531399816</t>
  </si>
  <si>
    <t>-0.0364787564151558</t>
  </si>
  <si>
    <t>-0.0672476706506345</t>
  </si>
  <si>
    <t>-0.0504149566655477</t>
  </si>
  <si>
    <t>0.0917643828277349</t>
  </si>
  <si>
    <t>0.0149464506330038</t>
  </si>
  <si>
    <t>0.0355578127523311</t>
  </si>
  <si>
    <t>0.0090609506406578</t>
  </si>
  <si>
    <t>0.0665193471965789</t>
  </si>
  <si>
    <t>0.0525266944866522</t>
  </si>
  <si>
    <t>0.0534584151653111</t>
  </si>
  <si>
    <t>0.0330910823856201</t>
  </si>
  <si>
    <t>-0.133385350592802</t>
  </si>
  <si>
    <t>0.00772278769197206</t>
  </si>
  <si>
    <t>0.00202232904752864</t>
  </si>
  <si>
    <t>0.0526114221394719</t>
  </si>
  <si>
    <t>0.117456877271495</t>
  </si>
  <si>
    <t>-0.0656122496144366</t>
  </si>
  <si>
    <t>-0.0800778088886664</t>
  </si>
  <si>
    <t>-0.0714870553011112</t>
  </si>
  <si>
    <t>0.0636756759244705</t>
  </si>
  <si>
    <t>-0.108616579734628</t>
  </si>
  <si>
    <t>-0.127395901889745</t>
  </si>
  <si>
    <t>-0.0114786064231041</t>
  </si>
  <si>
    <t>0.0525922366290215</t>
  </si>
  <si>
    <t>0.0468675852529895</t>
  </si>
  <si>
    <t>-0.0213303289277634</t>
  </si>
  <si>
    <t>0.0250176139324725</t>
  </si>
  <si>
    <t>-0.0396176096913942</t>
  </si>
  <si>
    <t>-0.0293620289871274</t>
  </si>
  <si>
    <t>-0.022193794553821</t>
  </si>
  <si>
    <t>0.0194356625185334</t>
  </si>
  <si>
    <t>0.00451329446418297</t>
  </si>
  <si>
    <t>0.013909194310323</t>
  </si>
  <si>
    <t>0.132432920682032</t>
  </si>
  <si>
    <t>-0.133359578083069</t>
  </si>
  <si>
    <t>-0.101689103055732</t>
  </si>
  <si>
    <t>0.0200708643173063</t>
  </si>
  <si>
    <t>0.135134929035561</t>
  </si>
  <si>
    <t>-0.113587884370178</t>
  </si>
  <si>
    <t>0.0763994390593591</t>
  </si>
  <si>
    <t>0.0993133837161344</t>
  </si>
  <si>
    <t>0.0527879978837186</t>
  </si>
  <si>
    <t>0.0376548803510047</t>
  </si>
  <si>
    <t>-0.157299119406903</t>
  </si>
  <si>
    <t>0.179432237902532</t>
  </si>
  <si>
    <t>-0.0497540277297415</t>
  </si>
  <si>
    <t>-0.0387794851383637</t>
  </si>
  <si>
    <t>0.0271747570535319</t>
  </si>
  <si>
    <t>0.0953945800969438</t>
  </si>
  <si>
    <t>0.017852984285311</t>
  </si>
  <si>
    <t>0.0243951179624619</t>
  </si>
  <si>
    <t>0.0229336394534663</t>
  </si>
  <si>
    <t>-0.0204109053550816</t>
  </si>
  <si>
    <t>-0.0382701117381729</t>
  </si>
  <si>
    <t>0.0136341135390652</t>
  </si>
  <si>
    <t>0.0406943767297386</t>
  </si>
  <si>
    <t>0.19287675849489</t>
  </si>
  <si>
    <t>-0.0106504514811321</t>
  </si>
  <si>
    <t>-0.0309908484689402</t>
  </si>
  <si>
    <t>-0.0774955268311647</t>
  </si>
  <si>
    <t>0.08025216531819</t>
  </si>
  <si>
    <t>-0.00538605841171686</t>
  </si>
  <si>
    <t>-0.100961511088648</t>
  </si>
  <si>
    <t>0.0844393442088017</t>
  </si>
  <si>
    <t>-0.0677841252718267</t>
  </si>
  <si>
    <t>0.0399485620514079</t>
  </si>
  <si>
    <t>-0.052311634136257</t>
  </si>
  <si>
    <t>0.00876277005421926</t>
  </si>
  <si>
    <t>-0.0952495160327832</t>
  </si>
  <si>
    <t>-0.0209764067982692</t>
  </si>
  <si>
    <t>0.055033616447127</t>
  </si>
  <si>
    <t>0.0275458767473957</t>
  </si>
  <si>
    <t>0.0613652037910623</t>
  </si>
  <si>
    <t>0.0267116632880794</t>
  </si>
  <si>
    <t>-0.0513641229318985</t>
  </si>
  <si>
    <t>0.0779660730467613</t>
  </si>
  <si>
    <t>-0.0214930018309191</t>
  </si>
  <si>
    <t>0.0936231081306846</t>
  </si>
  <si>
    <t>-0.0148971161382881</t>
  </si>
  <si>
    <t>-0.0347662755392307</t>
  </si>
  <si>
    <t>0.00747453551087681</t>
  </si>
  <si>
    <t>-0.0111581950185788</t>
  </si>
  <si>
    <t>0.227762947240951</t>
  </si>
  <si>
    <t>-0.242963455276372</t>
  </si>
  <si>
    <t>-0.0708069310867125</t>
  </si>
  <si>
    <t>0.00881226479764865</t>
  </si>
  <si>
    <t>-0.0483325293312869</t>
  </si>
  <si>
    <t>-0.134706618427415</t>
  </si>
  <si>
    <t>0.0990968259917994</t>
  </si>
  <si>
    <t>-0.045573586464675</t>
  </si>
  <si>
    <t>0.000247044385495683</t>
  </si>
  <si>
    <t>0.0659386148367635</t>
  </si>
  <si>
    <t>0.00509476712178155</t>
  </si>
  <si>
    <t>-0.0273506273121443</t>
  </si>
  <si>
    <t>0.0384290420656478</t>
  </si>
  <si>
    <t>-0.0661791239008774</t>
  </si>
  <si>
    <t>0.000957520753213744</t>
  </si>
  <si>
    <t>0.065994211173746</t>
  </si>
  <si>
    <t>-0.113603613211262</t>
  </si>
  <si>
    <t>-0.0756350929088283</t>
  </si>
  <si>
    <t>0.0516885554727015</t>
  </si>
  <si>
    <t>-0.0844736553107094</t>
  </si>
  <si>
    <t>0.0225170769108165</t>
  </si>
  <si>
    <t>-0.016415154157342</t>
  </si>
  <si>
    <t>0.0934978484154858</t>
  </si>
  <si>
    <t>0.068535897750983</t>
  </si>
  <si>
    <t>-0.00466526452659335</t>
  </si>
  <si>
    <t>0.0316442959628978</t>
  </si>
  <si>
    <t>0.0925232483092653</t>
  </si>
  <si>
    <t>0.102952188551138</t>
  </si>
  <si>
    <t>0.0760474311773716</t>
  </si>
  <si>
    <t>0.060137278406003</t>
  </si>
  <si>
    <t>-0.0621423958911956</t>
  </si>
  <si>
    <t>-0.00141087464230117</t>
  </si>
  <si>
    <t>-0.00828968913809697</t>
  </si>
  <si>
    <t>-0.0209589758915079</t>
  </si>
  <si>
    <t>0.116730387421539</t>
  </si>
  <si>
    <t>0.104158118889291</t>
  </si>
  <si>
    <t>-0.00280028069180824</t>
  </si>
  <si>
    <t>-0.146618514305453</t>
  </si>
  <si>
    <t>-0.0856480941076616</t>
  </si>
  <si>
    <t>-0.054146565705845</t>
  </si>
  <si>
    <t>-0.058711238532061</t>
  </si>
  <si>
    <t>0.0878186557265855</t>
  </si>
  <si>
    <t>0.0201085191366465</t>
  </si>
  <si>
    <t>-0.0163706118994003</t>
  </si>
  <si>
    <t>0.0533999651150434</t>
  </si>
  <si>
    <t>0.0358156281879931</t>
  </si>
  <si>
    <t>-0.0359096623817335</t>
  </si>
  <si>
    <t>-0.00400055873374246</t>
  </si>
  <si>
    <t>-0.0121102830258545</t>
  </si>
  <si>
    <t>0.260766503127174</t>
  </si>
  <si>
    <t>-0.29957127540024</t>
  </si>
  <si>
    <t>0.021079990796979</t>
  </si>
  <si>
    <t>-0.0129741424552926</t>
  </si>
  <si>
    <t>0.134627720255416</t>
  </si>
  <si>
    <t>-0.0388307255405976</t>
  </si>
  <si>
    <t>-0.029105542599785</t>
  </si>
  <si>
    <t>0.0686863657911446</t>
  </si>
  <si>
    <t>-0.0312490008601388</t>
  </si>
  <si>
    <t>-0.0482416686220996</t>
  </si>
  <si>
    <t>0.0854549347560349</t>
  </si>
  <si>
    <t>0.0525860364613103</t>
  </si>
  <si>
    <t>0.103790239058059</t>
  </si>
  <si>
    <t>0.033645583730822</t>
  </si>
  <si>
    <t>0.0225891277382934</t>
  </si>
  <si>
    <t>0.0952381677999787</t>
  </si>
  <si>
    <t>-0.0718345952266525</t>
  </si>
  <si>
    <t>0.0350108405600169</t>
  </si>
  <si>
    <t>-0.0148534303703856</t>
  </si>
  <si>
    <t>0.0626893637850592</t>
  </si>
  <si>
    <t>0.0234412116927857</t>
  </si>
  <si>
    <t>0.0645219987430087</t>
  </si>
  <si>
    <t>-0.0759130513517047</t>
  </si>
  <si>
    <t>0.0259937280000745</t>
  </si>
  <si>
    <t>-0.0644710680455597</t>
  </si>
  <si>
    <t>0.0464259996293244</t>
  </si>
  <si>
    <t>0.0112038433903526</t>
  </si>
  <si>
    <t>-0.0165039708924007</t>
  </si>
  <si>
    <t>-0.073495972507729</t>
  </si>
  <si>
    <t>-0.084300779430569</t>
  </si>
  <si>
    <t>-0.0633746857221062</t>
  </si>
  <si>
    <t>-0.129018626030618</t>
  </si>
  <si>
    <t>-0.0474646043909459</t>
  </si>
  <si>
    <t>0.0527056101227482</t>
  </si>
  <si>
    <t>0.0312391757595019</t>
  </si>
  <si>
    <t>0.154718708000561</t>
  </si>
  <si>
    <t>0.0943896343174697</t>
  </si>
  <si>
    <t>-0.0262301501419491</t>
  </si>
  <si>
    <t>0.0418490125790703</t>
  </si>
  <si>
    <t>-0.0123226164435079</t>
  </si>
  <si>
    <t>0.0350500838713355</t>
  </si>
  <si>
    <t>-0.128762586450809</t>
  </si>
  <si>
    <t>-0.0570720181600301</t>
  </si>
  <si>
    <t>0.0650135173883518</t>
  </si>
  <si>
    <t>-0.00297606380984521</t>
  </si>
  <si>
    <t>0.0119099960139213</t>
  </si>
  <si>
    <t>0.0278058564189528</t>
  </si>
  <si>
    <t>0.0220311864770717</t>
  </si>
  <si>
    <t>0.0153215169077976</t>
  </si>
  <si>
    <t>0.2622642487445</t>
  </si>
  <si>
    <t>-0.231759000251136</t>
  </si>
  <si>
    <t>-0.041875913124568</t>
  </si>
  <si>
    <t>0.0370083306903567</t>
  </si>
  <si>
    <t>0.0853550577262152</t>
  </si>
  <si>
    <t>-0.0107943631198798</t>
  </si>
  <si>
    <t>0.0342379539756654</t>
  </si>
  <si>
    <t>0.0497227370492002</t>
  </si>
  <si>
    <t>0.139894556825426</t>
  </si>
  <si>
    <t>-0.148286385356948</t>
  </si>
  <si>
    <t>-0.0846832731270179</t>
  </si>
  <si>
    <t>-0.142900704720637</t>
  </si>
  <si>
    <t>-0.103587053913351</t>
  </si>
  <si>
    <t>0.0456094350947774</t>
  </si>
  <si>
    <t>-0.00188596423777748</t>
  </si>
  <si>
    <t>0.13808783469297</t>
  </si>
  <si>
    <t>-0.0221192877912885</t>
  </si>
  <si>
    <t>0.0701294016445498</t>
  </si>
  <si>
    <t>0.0620158361224747</t>
  </si>
  <si>
    <t>-0.005248296896956</t>
  </si>
  <si>
    <t>0.0648486604508104</t>
  </si>
  <si>
    <t>0.0675626324256621</t>
  </si>
  <si>
    <t>0.0884877556904009</t>
  </si>
  <si>
    <t>-0.0498961915536125</t>
  </si>
  <si>
    <t>0.0249954513507845</t>
  </si>
  <si>
    <t>0.0137091870601865</t>
  </si>
  <si>
    <t>-0.0180597579969202</t>
  </si>
  <si>
    <t>-0.0127906759438664</t>
  </si>
  <si>
    <t>-0.0140724014675824</t>
  </si>
  <si>
    <t>0.000401472404878389</t>
  </si>
  <si>
    <t>-0.0648344927806205</t>
  </si>
  <si>
    <t>0.014471961867012</t>
  </si>
  <si>
    <t>-0.0230402316784524</t>
  </si>
  <si>
    <t>0.0482017724509203</t>
  </si>
  <si>
    <t>0.017209872308835</t>
  </si>
  <si>
    <t>-0.0545427790031221</t>
  </si>
  <si>
    <t>0.0150322411163113</t>
  </si>
  <si>
    <t>0.0424754684119619</t>
  </si>
  <si>
    <t>-0.0110712115033987</t>
  </si>
  <si>
    <t>0.0505283381769865</t>
  </si>
  <si>
    <t>0.0840422048971453</t>
  </si>
  <si>
    <t>0.05659147921726</t>
  </si>
  <si>
    <t>0.00864733144553315</t>
  </si>
  <si>
    <t>-0.0636720679841996</t>
  </si>
  <si>
    <t>-0.06019305359377</t>
  </si>
  <si>
    <t>0.111870015927969</t>
  </si>
  <si>
    <t>0.0501515434373353</t>
  </si>
  <si>
    <t>0.0398682131916311</t>
  </si>
  <si>
    <t>-0.0147415922631152</t>
  </si>
  <si>
    <t>0.236872624322422</t>
  </si>
  <si>
    <t>-0.135449679234004</t>
  </si>
  <si>
    <t>-0.0490237437968429</t>
  </si>
  <si>
    <t>0.00122793064435077</t>
  </si>
  <si>
    <t>0.0833984986586135</t>
  </si>
  <si>
    <t>-0.0627083252265019</t>
  </si>
  <si>
    <t>0.0614511906855548</t>
  </si>
  <si>
    <t>0.0132024059614263</t>
  </si>
  <si>
    <t>-0.0877067931300045</t>
  </si>
  <si>
    <t>-0.0289276989921068</t>
  </si>
  <si>
    <t>-0.0931176917304905</t>
  </si>
  <si>
    <t>0.0702788101773893</t>
  </si>
  <si>
    <t>0.00128508126098102</t>
  </si>
  <si>
    <t>-0.141474850964334</t>
  </si>
  <si>
    <t>0.117754213790412</t>
  </si>
  <si>
    <t>-0.0809035331606225</t>
  </si>
  <si>
    <t>-0.122103416843583</t>
  </si>
  <si>
    <t>0.0262584714787962</t>
  </si>
  <si>
    <t>0.035794155801385</t>
  </si>
  <si>
    <t>-0.143757935504625</t>
  </si>
  <si>
    <t>-0.166001206635166</t>
  </si>
  <si>
    <t>-0.0545701194067978</t>
  </si>
  <si>
    <t>-0.032454776811147</t>
  </si>
  <si>
    <t>-0.0636722335335244</t>
  </si>
  <si>
    <t>0.0167134125615958</t>
  </si>
  <si>
    <t>-0.0757820702820935</t>
  </si>
  <si>
    <t>-0.00661671523208184</t>
  </si>
  <si>
    <t>0.0176942808428706</t>
  </si>
  <si>
    <t>0.00565981819337899</t>
  </si>
  <si>
    <t>0.0756643028293693</t>
  </si>
  <si>
    <t>-0.138535671149122</t>
  </si>
  <si>
    <t>0.057471711309622</t>
  </si>
  <si>
    <t>0.0739520154804386</t>
  </si>
  <si>
    <t>0.0679709388656563</t>
  </si>
  <si>
    <t>-0.117128072875153</t>
  </si>
  <si>
    <t>0.00391603127870843</t>
  </si>
  <si>
    <t>-0.0304456065991176</t>
  </si>
  <si>
    <t>-0.00723324345023358</t>
  </si>
  <si>
    <t>0.129446188365155</t>
  </si>
  <si>
    <t>0.0426194394991648</t>
  </si>
  <si>
    <t>-0.0502984872246103</t>
  </si>
  <si>
    <t>-0.0333686233973012</t>
  </si>
  <si>
    <t>-0.0205403086017963</t>
  </si>
  <si>
    <t>0.00758693374391667</t>
  </si>
  <si>
    <t>-0.0185610336816164</t>
  </si>
  <si>
    <t>0.00802098620356419</t>
  </si>
  <si>
    <t>0.0103479845034163</t>
  </si>
  <si>
    <t>0.00942882339396943</t>
  </si>
  <si>
    <t>-0.00294846205094951</t>
  </si>
  <si>
    <t>0.319874222854275</t>
  </si>
  <si>
    <t>-0.136906670178149</t>
  </si>
  <si>
    <t>-0.115222511430544</t>
  </si>
  <si>
    <t>-0.0511554794549667</t>
  </si>
  <si>
    <t>-0.00312852100284388</t>
  </si>
  <si>
    <t>-0.0923452228664533</t>
  </si>
  <si>
    <t>-0.23320576070427</t>
  </si>
  <si>
    <t>-0.0807255424659928</t>
  </si>
  <si>
    <t>-0.00371336423103336</t>
  </si>
  <si>
    <t>-0.03034378063819</t>
  </si>
  <si>
    <t>0.0266511171663186</t>
  </si>
  <si>
    <t>-0.01791628657669</t>
  </si>
  <si>
    <t>-0.0526807528472983</t>
  </si>
  <si>
    <t>-0.0750441050588264</t>
  </si>
  <si>
    <t>0.00874839591015973</t>
  </si>
  <si>
    <t>-0.019673414392546</t>
  </si>
  <si>
    <t>0.102561206328122</t>
  </si>
  <si>
    <t>-0.0318609517028736</t>
  </si>
  <si>
    <t>-0.218870580027846</t>
  </si>
  <si>
    <t>0.0990052770266563</t>
  </si>
  <si>
    <t>-0.0678300920692372</t>
  </si>
  <si>
    <t>-0.0010355475155836</t>
  </si>
  <si>
    <t>-0.0125218694156438</t>
  </si>
  <si>
    <t>0.0138983131360985</t>
  </si>
  <si>
    <t>-0.0231302475580164</t>
  </si>
  <si>
    <t>0.101230857987691</t>
  </si>
  <si>
    <t>-0.0074952412916569</t>
  </si>
  <si>
    <t>0.105240373869598</t>
  </si>
  <si>
    <t>0.063275395245108</t>
  </si>
  <si>
    <t>0.109102513523563</t>
  </si>
  <si>
    <t>0.0474551965193886</t>
  </si>
  <si>
    <t>-0.114892942150753</t>
  </si>
  <si>
    <t>0.0170866493353284</t>
  </si>
  <si>
    <t>0.037175387791803</t>
  </si>
  <si>
    <t>-0.0175967225013637</t>
  </si>
  <si>
    <t>0.0268000549999511</t>
  </si>
  <si>
    <t>-0.0591808384999867</t>
  </si>
  <si>
    <t>0.0305189565311846</t>
  </si>
  <si>
    <t>0.0820867111757802</t>
  </si>
  <si>
    <t>-0.0415956892267709</t>
  </si>
  <si>
    <t>0.0195979607152758</t>
  </si>
  <si>
    <t>0.0856102946706761</t>
  </si>
  <si>
    <t>0.0492521176704525</t>
  </si>
  <si>
    <t>0.00183175453038048</t>
  </si>
  <si>
    <t>0.00382919239954797</t>
  </si>
  <si>
    <t>-0.0118174947532409</t>
  </si>
  <si>
    <t>0.0504934301054709</t>
  </si>
  <si>
    <t>0.00476902778372204</t>
  </si>
  <si>
    <t>0.015469776695698</t>
  </si>
  <si>
    <t>0.276934335000672</t>
  </si>
  <si>
    <t>-0.31065839075338</t>
  </si>
  <si>
    <t>0.0289720791258738</t>
  </si>
  <si>
    <t>0.00171015660836115</t>
  </si>
  <si>
    <t>0.0463789660016701</t>
  </si>
  <si>
    <t>-0.0128888617672177</t>
  </si>
  <si>
    <t>-0.0168117347003885</t>
  </si>
  <si>
    <t>0.0572149581427168</t>
  </si>
  <si>
    <t>-0.0973798506868513</t>
  </si>
  <si>
    <t>-0.0348453300593162</t>
  </si>
  <si>
    <t>0.0221881941007031</t>
  </si>
  <si>
    <t>-0.0430676932889306</t>
  </si>
  <si>
    <t>0.142045236020353</t>
  </si>
  <si>
    <t>0.0843677329324156</t>
  </si>
  <si>
    <t>-0.0706582360004419</t>
  </si>
  <si>
    <t>0.0239934552617306</t>
  </si>
  <si>
    <t>0.098698400225121</t>
  </si>
  <si>
    <t>0.059355579489686</t>
  </si>
  <si>
    <t>-0.0220814897596744</t>
  </si>
  <si>
    <t>-0.00865132609910172</t>
  </si>
  <si>
    <t>-0.00144364567482891</t>
  </si>
  <si>
    <t>-0.0141217575928874</t>
  </si>
  <si>
    <t>0.0602425806221413</t>
  </si>
  <si>
    <t>0.0231355922392152</t>
  </si>
  <si>
    <t>-0.02152078744854</t>
  </si>
  <si>
    <t>-0.00957161290836635</t>
  </si>
  <si>
    <t>-0.0161320509374934</t>
  </si>
  <si>
    <t>0.0687019325370467</t>
  </si>
  <si>
    <t>0.108478707096647</t>
  </si>
  <si>
    <t>0.126258181357225</t>
  </si>
  <si>
    <t>0.077589695642219</t>
  </si>
  <si>
    <t>0.0939209124983059</t>
  </si>
  <si>
    <t>-0.0705566015179002</t>
  </si>
  <si>
    <t>-0.032214805777828</t>
  </si>
  <si>
    <t>-0.0695883499896984</t>
  </si>
  <si>
    <t>-0.158419811072347</t>
  </si>
  <si>
    <t>0.0873764728472376</t>
  </si>
  <si>
    <t>-0.000221286730475814</t>
  </si>
  <si>
    <t>-0.0323933668143371</t>
  </si>
  <si>
    <t>-0.0530457847278807</t>
  </si>
  <si>
    <t>-0.051768724656987</t>
  </si>
  <si>
    <t>-0.0705907169070175</t>
  </si>
  <si>
    <t>-0.0834547140175535</t>
  </si>
  <si>
    <t>0.0572480689555825</t>
  </si>
  <si>
    <t>-0.00670561118068237</t>
  </si>
  <si>
    <t>0.0286959775930898</t>
  </si>
  <si>
    <t>-0.00139942393657977</t>
  </si>
  <si>
    <t>0.0193007165238239</t>
  </si>
  <si>
    <t>0.00254709995269552</t>
  </si>
  <si>
    <t>233.5</t>
  </si>
  <si>
    <t>0.21914393257862</t>
  </si>
  <si>
    <t>-0.299324733085325</t>
  </si>
  <si>
    <t>-0.102837364369256</t>
  </si>
  <si>
    <t>0.022128306889741</t>
  </si>
  <si>
    <t>-0.0275585442690354</t>
  </si>
  <si>
    <t>-0.0838197973593932</t>
  </si>
  <si>
    <t>-0.142512934793447</t>
  </si>
  <si>
    <t>-0.0930082356256688</t>
  </si>
  <si>
    <t>-0.100203042934288</t>
  </si>
  <si>
    <t>0.135456001353538</t>
  </si>
  <si>
    <t>0.0828530043810501</t>
  </si>
  <si>
    <t>0.12211052996433</t>
  </si>
  <si>
    <t>-0.148146521058987</t>
  </si>
  <si>
    <t>0.125074233908874</t>
  </si>
  <si>
    <t>0.0399638458724463</t>
  </si>
  <si>
    <t>-0.0331163461805298</t>
  </si>
  <si>
    <t>0.177975630890646</t>
  </si>
  <si>
    <t>0.0652833153637781</t>
  </si>
  <si>
    <t>0.0565365671097505</t>
  </si>
  <si>
    <t>-0.00985705918705948</t>
  </si>
  <si>
    <t>0.0934636846672236</t>
  </si>
  <si>
    <t>-0.0796828289916699</t>
  </si>
  <si>
    <t>-0.0149433722373628</t>
  </si>
  <si>
    <t>-0.0196967214730365</t>
  </si>
  <si>
    <t>0.11532734194091</t>
  </si>
  <si>
    <t>-0.0867894570839037</t>
  </si>
  <si>
    <t>-0.0175248731814238</t>
  </si>
  <si>
    <t>-0.0162235116884718</t>
  </si>
  <si>
    <t>-0.0471366275342616</t>
  </si>
  <si>
    <t>-0.0736963970929696</t>
  </si>
  <si>
    <t>-0.00339799317921685</t>
  </si>
  <si>
    <t>0.0564443228961986</t>
  </si>
  <si>
    <t>-0.0371920602395906</t>
  </si>
  <si>
    <t>0.00932740523706735</t>
  </si>
  <si>
    <t>-0.0168644742112153</t>
  </si>
  <si>
    <t>0.0746361960335939</t>
  </si>
  <si>
    <t>-0.042529255368741</t>
  </si>
  <si>
    <t>0.0046475323365159</t>
  </si>
  <si>
    <t>-0.00606941768683842</t>
  </si>
  <si>
    <t>0.0689528041624327</t>
  </si>
  <si>
    <t>-0.0470483959703934</t>
  </si>
  <si>
    <t>0.0796473794574929</t>
  </si>
  <si>
    <t>0.0128207691688608</t>
  </si>
  <si>
    <t>0.0574265871973838</t>
  </si>
  <si>
    <t>-0.00395202079946446</t>
  </si>
  <si>
    <t>0.0387888267455876</t>
  </si>
  <si>
    <t>0.0162181793408779</t>
  </si>
  <si>
    <t>0.0172316450571299</t>
  </si>
  <si>
    <t>-0.00302802739133566</t>
  </si>
  <si>
    <t>0.35269288658583</t>
  </si>
  <si>
    <t>-0.194654737408863</t>
  </si>
  <si>
    <t>-0.094166346141583</t>
  </si>
  <si>
    <t>-0.0731301388199983</t>
  </si>
  <si>
    <t>-0.0820883395529514</t>
  </si>
  <si>
    <t>-0.0814032845202417</t>
  </si>
  <si>
    <t>-0.0178031872751951</t>
  </si>
  <si>
    <t>0.0172619954109902</t>
  </si>
  <si>
    <t>0.0189143688775822</t>
  </si>
  <si>
    <t>0.0229256888609201</t>
  </si>
  <si>
    <t>-0.0291644405838716</t>
  </si>
  <si>
    <t>-0.0589220524618253</t>
  </si>
  <si>
    <t>0.0437342229218128</t>
  </si>
  <si>
    <t>-0.168729975531414</t>
  </si>
  <si>
    <t>0.0921660021015131</t>
  </si>
  <si>
    <t>-0.0415889809766366</t>
  </si>
  <si>
    <t>0.0362300771076088</t>
  </si>
  <si>
    <t>-0.0537244909803335</t>
  </si>
  <si>
    <t>-0.0340898860118947</t>
  </si>
  <si>
    <t>0.0468918214754711</t>
  </si>
  <si>
    <t>0.0529937948107611</t>
  </si>
  <si>
    <t>0.0314928650524121</t>
  </si>
  <si>
    <t>0.0310043000238618</t>
  </si>
  <si>
    <t>-0.0713297019473085</t>
  </si>
  <si>
    <t>-0.0116707062695739</t>
  </si>
  <si>
    <t>-0.0669325291151201</t>
  </si>
  <si>
    <t>0.00906998739736012</t>
  </si>
  <si>
    <t>-0.0589032639225327</t>
  </si>
  <si>
    <t>-0.14766481902181</t>
  </si>
  <si>
    <t>-0.0895816388569944</t>
  </si>
  <si>
    <t>-0.0128223323009695</t>
  </si>
  <si>
    <t>0.0355061748353304</t>
  </si>
  <si>
    <t>0.111152617938285</t>
  </si>
  <si>
    <t>-0.0848679359212955</t>
  </si>
  <si>
    <t>0.0721742408136798</t>
  </si>
  <si>
    <t>-0.101715767674022</t>
  </si>
  <si>
    <t>-0.0410126485620615</t>
  </si>
  <si>
    <t>0.000810510711859496</t>
  </si>
  <si>
    <t>-0.0556123515240505</t>
  </si>
  <si>
    <t>-0.141586253950345</t>
  </si>
  <si>
    <t>-0.0589844051900978</t>
  </si>
  <si>
    <t>-0.0493444234480714</t>
  </si>
  <si>
    <t>0.044535325915194</t>
  </si>
  <si>
    <t>0.0507450007142595</t>
  </si>
  <si>
    <t>-0.0351525149430819</t>
  </si>
  <si>
    <t>0.00671520822361037</t>
  </si>
  <si>
    <t>0.0260697272253553</t>
  </si>
  <si>
    <t>-0.00439374373373785</t>
  </si>
  <si>
    <t>0.0196549435665777</t>
  </si>
  <si>
    <t>0.0867436073084822</t>
  </si>
  <si>
    <t>-0.109752282940357</t>
  </si>
  <si>
    <t>0.15071678496236</t>
  </si>
  <si>
    <t>-0.114665623257155</t>
  </si>
  <si>
    <t>-0.0694642811830698</t>
  </si>
  <si>
    <t>-0.0234717390319268</t>
  </si>
  <si>
    <t>-0.0643022626655954</t>
  </si>
  <si>
    <t>-0.00791504006427</t>
  </si>
  <si>
    <t>0.00521359456687982</t>
  </si>
  <si>
    <t>0.104943083171953</t>
  </si>
  <si>
    <t>-0.0268215754747786</t>
  </si>
  <si>
    <t>0.0732583126350892</t>
  </si>
  <si>
    <t>-0.0136769413332924</t>
  </si>
  <si>
    <t>-0.020239439685487</t>
  </si>
  <si>
    <t>-0.135315752923307</t>
  </si>
  <si>
    <t>0.0205246480669003</t>
  </si>
  <si>
    <t>-0.118839845367109</t>
  </si>
  <si>
    <t>0.0885687339624516</t>
  </si>
  <si>
    <t>0.0493413097208355</t>
  </si>
  <si>
    <t>-0.106450397451502</t>
  </si>
  <si>
    <t>0.00502547727886655</t>
  </si>
  <si>
    <t>-0.0781358035133893</t>
  </si>
  <si>
    <t>0.107410567233832</t>
  </si>
  <si>
    <t>-0.101759706697746</t>
  </si>
  <si>
    <t>-0.0392860424271362</t>
  </si>
  <si>
    <t>0.232767400473447</t>
  </si>
  <si>
    <t>-0.039165178930644</t>
  </si>
  <si>
    <t>-0.101668156045483</t>
  </si>
  <si>
    <t>0.018907506738092</t>
  </si>
  <si>
    <t>-0.00810213358269259</t>
  </si>
  <si>
    <t>0.0278971064382201</t>
  </si>
  <si>
    <t>-0.0100016765727582</t>
  </si>
  <si>
    <t>-0.00887430760777305</t>
  </si>
  <si>
    <t>-0.0599172368678922</t>
  </si>
  <si>
    <t>0.0764173127523127</t>
  </si>
  <si>
    <t>0.00364789053826701</t>
  </si>
  <si>
    <t>-0.0531250226780605</t>
  </si>
  <si>
    <t>0.133101174087013</t>
  </si>
  <si>
    <t>0.0342697364043436</t>
  </si>
  <si>
    <t>0.0281197047281396</t>
  </si>
  <si>
    <t>-0.0632712697341931</t>
  </si>
  <si>
    <t>-0.00585966276662768</t>
  </si>
  <si>
    <t>-0.0271383578741808</t>
  </si>
  <si>
    <t>0.00194868659393998</t>
  </si>
  <si>
    <t>-0.004736428524147</t>
  </si>
  <si>
    <t>-0.0192700236486836</t>
  </si>
  <si>
    <t>0.00144695129149519</t>
  </si>
  <si>
    <t>-0.0102416057632026</t>
  </si>
  <si>
    <t>0.0166969021568704</t>
  </si>
  <si>
    <t>0.217215941467232</t>
  </si>
  <si>
    <t>-0.0632489067646563</t>
  </si>
  <si>
    <t>0.13774622040973</t>
  </si>
  <si>
    <t>-0.233519044629652</t>
  </si>
  <si>
    <t>-0.1725941967853</t>
  </si>
  <si>
    <t>-0.101715731784169</t>
  </si>
  <si>
    <t>-0.145406695260174</t>
  </si>
  <si>
    <t>-0.0975902679687094</t>
  </si>
  <si>
    <t>-0.00188367699355785</t>
  </si>
  <si>
    <t>0.0687202772602885</t>
  </si>
  <si>
    <t>-0.0838122506153652</t>
  </si>
  <si>
    <t>-0.154962713364625</t>
  </si>
  <si>
    <t>0.0304286904245046</t>
  </si>
  <si>
    <t>-0.0912546101035922</t>
  </si>
  <si>
    <t>0.100256375764851</t>
  </si>
  <si>
    <t>-0.0615320395521528</t>
  </si>
  <si>
    <t>-0.0321081860569403</t>
  </si>
  <si>
    <t>-0.111284981756283</t>
  </si>
  <si>
    <t>0.0194931573502378</t>
  </si>
  <si>
    <t>0.0280702842375919</t>
  </si>
  <si>
    <t>0.0727676508366141</t>
  </si>
  <si>
    <t>-0.022051211327589</t>
  </si>
  <si>
    <t>-0.0569386796088108</t>
  </si>
  <si>
    <t>0.0624527256160295</t>
  </si>
  <si>
    <t>0.130373489342451</t>
  </si>
  <si>
    <t>-0.0260406519829998</t>
  </si>
  <si>
    <t>-0.00448202517017723</t>
  </si>
  <si>
    <t>0.0116548060553546</t>
  </si>
  <si>
    <t>0.0570617028420252</t>
  </si>
  <si>
    <t>-0.0450851667031713</t>
  </si>
  <si>
    <t>0.0590845250440302</t>
  </si>
  <si>
    <t>0.0664953836438767</t>
  </si>
  <si>
    <t>-0.0998658036101907</t>
  </si>
  <si>
    <t>0.0442531989798608</t>
  </si>
  <si>
    <t>0.046185867434592</t>
  </si>
  <si>
    <t>0.024392969737755</t>
  </si>
  <si>
    <t>0.0739802534188371</t>
  </si>
  <si>
    <t>0.0471843158087048</t>
  </si>
  <si>
    <t>0.0408213943201888</t>
  </si>
  <si>
    <t>0.0726405373506439</t>
  </si>
  <si>
    <t>-0.00368135926967443</t>
  </si>
  <si>
    <t>-0.0900236868678594</t>
  </si>
  <si>
    <t>-0.0480905681480814</t>
  </si>
  <si>
    <t>-0.0769053138909303</t>
  </si>
  <si>
    <t>0.019775426531266</t>
  </si>
  <si>
    <t>-0.0106123356778739</t>
  </si>
  <si>
    <t>-0.0112737662206993</t>
  </si>
  <si>
    <t>-0.0312985205835071</t>
  </si>
  <si>
    <t>-0.0015553799659358</t>
  </si>
  <si>
    <t>0.0466095786314592</t>
  </si>
  <si>
    <t>-0.230263171241153</t>
  </si>
  <si>
    <t>-0.282000012766977</t>
  </si>
  <si>
    <t>0.0909068386734322</t>
  </si>
  <si>
    <t>-0.145984965350512</t>
  </si>
  <si>
    <t>0.389665210627975</t>
  </si>
  <si>
    <t>-0.0342688395270128</t>
  </si>
  <si>
    <t>-0.0815905224330237</t>
  </si>
  <si>
    <t>0.317458941321254</t>
  </si>
  <si>
    <t>0.0376165540410211</t>
  </si>
  <si>
    <t>-0.0867267461357692</t>
  </si>
  <si>
    <t>0.0107244821904843</t>
  </si>
  <si>
    <t>0.0164919564106735</t>
  </si>
  <si>
    <t>0.0804279213807075</t>
  </si>
  <si>
    <t>-0.0390643350724056</t>
  </si>
  <si>
    <t>-0.146978474884048</t>
  </si>
  <si>
    <t>-0.00616675078547246</t>
  </si>
  <si>
    <t>-0.0127612484005059</t>
  </si>
  <si>
    <t>0.032913908466288</t>
  </si>
  <si>
    <t>-0.109232011124155</t>
  </si>
  <si>
    <t>-0.0137736594843523</t>
  </si>
  <si>
    <t>-0.0354980682418611</t>
  </si>
  <si>
    <t>-0.064395484866898</t>
  </si>
  <si>
    <t>0.0426169164963619</t>
  </si>
  <si>
    <t>-0.0262384045629366</t>
  </si>
  <si>
    <t>-0.001757401565157</t>
  </si>
  <si>
    <t>-0.0390316042446573</t>
  </si>
  <si>
    <t>-0.00588148078243479</t>
  </si>
  <si>
    <t>0.00458220222391431</t>
  </si>
  <si>
    <t>-0.0109774553107355</t>
  </si>
  <si>
    <t>0.0069081644041561</t>
  </si>
  <si>
    <t>0.0350880898364695</t>
  </si>
  <si>
    <t>0.00398147615327408</t>
  </si>
  <si>
    <t>-0.0402914473871596</t>
  </si>
  <si>
    <t>0.0138663083259572</t>
  </si>
  <si>
    <t>0.0329600262048769</t>
  </si>
  <si>
    <t>0.0792030521333062</t>
  </si>
  <si>
    <t>-0.00379571146266453</t>
  </si>
  <si>
    <t>0.0620561515365571</t>
  </si>
  <si>
    <t>-0.0851240352856374</t>
  </si>
  <si>
    <t>0.052130714105499</t>
  </si>
  <si>
    <t>0.0214599587129486</t>
  </si>
  <si>
    <t>-0.0109781461069359</t>
  </si>
  <si>
    <t>0.0361758145228873</t>
  </si>
  <si>
    <t>0.0378629405420752</t>
  </si>
  <si>
    <t>-0.0209146234772515</t>
  </si>
  <si>
    <t>0.0197846760163187</t>
  </si>
  <si>
    <t>0.0169264972335496</t>
  </si>
  <si>
    <t>-0.00572921292231479</t>
  </si>
  <si>
    <t>0.146510103793736</t>
  </si>
  <si>
    <t>0.24696280284133</t>
  </si>
  <si>
    <t>0.031634332377617</t>
  </si>
  <si>
    <t>-0.124556584365773</t>
  </si>
  <si>
    <t>-0.0697285886437366</t>
  </si>
  <si>
    <t>0.0902662009147438</t>
  </si>
  <si>
    <t>-0.119782290840273</t>
  </si>
  <si>
    <t>0.125684807321752</t>
  </si>
  <si>
    <t>-0.170643270105277</t>
  </si>
  <si>
    <t>-0.0817796454074631</t>
  </si>
  <si>
    <t>-0.0570429247196835</t>
  </si>
  <si>
    <t>-0.00519904250562686</t>
  </si>
  <si>
    <t>0.0743105412464867</t>
  </si>
  <si>
    <t>0.236244020457196</t>
  </si>
  <si>
    <t>0.0416322356345688</t>
  </si>
  <si>
    <t>0.00778615627828627</t>
  </si>
  <si>
    <t>-0.00248881317771308</t>
  </si>
  <si>
    <t>-0.151189965693277</t>
  </si>
  <si>
    <t>-0.0506700577747898</t>
  </si>
  <si>
    <t>-0.162591124119316</t>
  </si>
  <si>
    <t>0.0146820825975642</t>
  </si>
  <si>
    <t>-0.045102138186102</t>
  </si>
  <si>
    <t>-0.0418472192056004</t>
  </si>
  <si>
    <t>-0.0669691975120167</t>
  </si>
  <si>
    <t>0.0506627128016422</t>
  </si>
  <si>
    <t>0.0500800129879236</t>
  </si>
  <si>
    <t>0.00850093682294727</t>
  </si>
  <si>
    <t>0.0369154240431584</t>
  </si>
  <si>
    <t>-0.0214149228614417</t>
  </si>
  <si>
    <t>-0.0266964073480693</t>
  </si>
  <si>
    <t>0.018529718547967</t>
  </si>
  <si>
    <t>-0.0519428162246178</t>
  </si>
  <si>
    <t>0.108883272307636</t>
  </si>
  <si>
    <t>-0.0436085727026427</t>
  </si>
  <si>
    <t>-0.0229350696629192</t>
  </si>
  <si>
    <t>-0.0050895061568578</t>
  </si>
  <si>
    <t>-0.0650246216252037</t>
  </si>
  <si>
    <t>-0.0345600219698443</t>
  </si>
  <si>
    <t>-0.0473392348309694</t>
  </si>
  <si>
    <t>0.0137625070852322</t>
  </si>
  <si>
    <t>0.0531528479515476</t>
  </si>
  <si>
    <t>-0.0372780508881762</t>
  </si>
  <si>
    <t>-0.0145608098393316</t>
  </si>
  <si>
    <t>-0.0100907074108542</t>
  </si>
  <si>
    <t>0.0719144514069777</t>
  </si>
  <si>
    <t>0.078033293697076</t>
  </si>
  <si>
    <t>0.0289949648014685</t>
  </si>
  <si>
    <t>-0.0116119705198852</t>
  </si>
  <si>
    <t>0.000546906270618869</t>
  </si>
  <si>
    <t>0.115395028541454</t>
  </si>
  <si>
    <t>-0.0846654042771539</t>
  </si>
  <si>
    <t>0.198518984843416</t>
  </si>
  <si>
    <t>0.0172623629426576</t>
  </si>
  <si>
    <t>-0.201965676319103</t>
  </si>
  <si>
    <t>-0.0206310172856497</t>
  </si>
  <si>
    <t>-0.314188989605722</t>
  </si>
  <si>
    <t>-0.0834919743393515</t>
  </si>
  <si>
    <t>0.0101109246080193</t>
  </si>
  <si>
    <t>0.0767497303988035</t>
  </si>
  <si>
    <t>-0.0794348369874803</t>
  </si>
  <si>
    <t>0.0630771318920552</t>
  </si>
  <si>
    <t>-0.085592567117928</t>
  </si>
  <si>
    <t>0.0169126274614078</t>
  </si>
  <si>
    <t>-0.0500636481074285</t>
  </si>
  <si>
    <t>0.0513420212535959</t>
  </si>
  <si>
    <t>-0.0144451489087481</t>
  </si>
  <si>
    <t>0.041698702225291</t>
  </si>
  <si>
    <t>0.118331782556444</t>
  </si>
  <si>
    <t>0.102619315012275</t>
  </si>
  <si>
    <t>-0.0676281386780492</t>
  </si>
  <si>
    <t>0.0303295333111385</t>
  </si>
  <si>
    <t>0.0338697274398673</t>
  </si>
  <si>
    <t>-0.0224783429337276</t>
  </si>
  <si>
    <t>-0.0981919212451125</t>
  </si>
  <si>
    <t>-0.0321602016834503</t>
  </si>
  <si>
    <t>0.0619438156952398</t>
  </si>
  <si>
    <t>-0.0107140551423918</t>
  </si>
  <si>
    <t>-0.0421690109345415</t>
  </si>
  <si>
    <t>0.0626479676269523</t>
  </si>
  <si>
    <t>-0.113086959498396</t>
  </si>
  <si>
    <t>-0.0163626763093158</t>
  </si>
  <si>
    <t>0.00933116010968186</t>
  </si>
  <si>
    <t>-0.0356880450920375</t>
  </si>
  <si>
    <t>-0.0900212401630622</t>
  </si>
  <si>
    <t>-0.0459062171235844</t>
  </si>
  <si>
    <t>0.00272908062854658</t>
  </si>
  <si>
    <t>-0.0605790081677912</t>
  </si>
  <si>
    <t>-0.0835947169387122</t>
  </si>
  <si>
    <t>0.028848940990759</t>
  </si>
  <si>
    <t>0.111978836757044</t>
  </si>
  <si>
    <t>-0.0289149991658097</t>
  </si>
  <si>
    <t>-0.012571781086622</t>
  </si>
  <si>
    <t>0.0260968646199666</t>
  </si>
  <si>
    <t>0.0345551813287651</t>
  </si>
  <si>
    <t>-0.0457433444409219</t>
  </si>
  <si>
    <t>-0.0354515221726433</t>
  </si>
  <si>
    <t>-0.0344022568715123</t>
  </si>
  <si>
    <t>-0.00532179034720686</t>
  </si>
  <si>
    <t>0.163261197751983</t>
  </si>
  <si>
    <t>0.199937821718537</t>
  </si>
  <si>
    <t>0.0797418121853116</t>
  </si>
  <si>
    <t>-0.0990586331523889</t>
  </si>
  <si>
    <t>-0.0994069452402439</t>
  </si>
  <si>
    <t>0.0935261277551056</t>
  </si>
  <si>
    <t>0.0998220516858905</t>
  </si>
  <si>
    <t>0.128314781521022</t>
  </si>
  <si>
    <t>0.0623577783638411</t>
  </si>
  <si>
    <t>0.105074370486025</t>
  </si>
  <si>
    <t>-0.0490656730466022</t>
  </si>
  <si>
    <t>-0.0892915969137731</t>
  </si>
  <si>
    <t>-0.000178953146998068</t>
  </si>
  <si>
    <t>0.137155393755923</t>
  </si>
  <si>
    <t>0.191653496523587</t>
  </si>
  <si>
    <t>0.0532530473538834</t>
  </si>
  <si>
    <t>-0.0156422374153608</t>
  </si>
  <si>
    <t>-0.101133003728944</t>
  </si>
  <si>
    <t>-0.111991229496687</t>
  </si>
  <si>
    <t>0.0536289917774302</t>
  </si>
  <si>
    <t>-0.0437179339042306</t>
  </si>
  <si>
    <t>0.0614187572879971</t>
  </si>
  <si>
    <t>0.0458341125103696</t>
  </si>
  <si>
    <t>0.0799923381556269</t>
  </si>
  <si>
    <t>-0.0511491957833276</t>
  </si>
  <si>
    <t>0.0824632859703896</t>
  </si>
  <si>
    <t>-0.0112938005052898</t>
  </si>
  <si>
    <t>0.0342507918176402</t>
  </si>
  <si>
    <t>-0.0563419961798335</t>
  </si>
  <si>
    <t>0.00665648421131441</t>
  </si>
  <si>
    <t>-0.105573405777398</t>
  </si>
  <si>
    <t>0.0903287817194671</t>
  </si>
  <si>
    <t>-0.0954687064091436</t>
  </si>
  <si>
    <t>-0.0639428364541755</t>
  </si>
  <si>
    <t>-0.042565089011466</t>
  </si>
  <si>
    <t>0.0221404500575444</t>
  </si>
  <si>
    <t>-0.0270111670046667</t>
  </si>
  <si>
    <t>0.0623445451674348</t>
  </si>
  <si>
    <t>0.0315940567962932</t>
  </si>
  <si>
    <t>0.0378282683206202</t>
  </si>
  <si>
    <t>-0.025621590818765</t>
  </si>
  <si>
    <t>0.0393003958251897</t>
  </si>
  <si>
    <t>0.0421876361902639</t>
  </si>
  <si>
    <t>0.0749205491219998</t>
  </si>
  <si>
    <t>-0.067572337701408</t>
  </si>
  <si>
    <t>-0.014962306936946</t>
  </si>
  <si>
    <t>-0.0398135775254966</t>
  </si>
  <si>
    <t>-0.00722592785189724</t>
  </si>
  <si>
    <t>-0.00873027516063748</t>
  </si>
  <si>
    <t>201.3</t>
  </si>
  <si>
    <t>199.3</t>
  </si>
  <si>
    <t>0.11485580448183</t>
  </si>
  <si>
    <t>0.273320646598505</t>
  </si>
  <si>
    <t>0.0198789709358486</t>
  </si>
  <si>
    <t>-0.155830515963069</t>
  </si>
  <si>
    <t>0.0313394630628552</t>
  </si>
  <si>
    <t>-0.00685263084704193</t>
  </si>
  <si>
    <t>0.0213444140613818</t>
  </si>
  <si>
    <t>-0.00771228532577393</t>
  </si>
  <si>
    <t>0.0936957883938967</t>
  </si>
  <si>
    <t>-0.0982625381478082</t>
  </si>
  <si>
    <t>0.125790420198051</t>
  </si>
  <si>
    <t>0.103177090168033</t>
  </si>
  <si>
    <t>-0.00951703428038243</t>
  </si>
  <si>
    <t>-0.0324604786772454</t>
  </si>
  <si>
    <t>-0.122334189897671</t>
  </si>
  <si>
    <t>0.0638935360687197</t>
  </si>
  <si>
    <t>0.0495870398203793</t>
  </si>
  <si>
    <t>-0.196334993372021</t>
  </si>
  <si>
    <t>0.102659955206174</t>
  </si>
  <si>
    <t>0.14681638973835</t>
  </si>
  <si>
    <t>0.00201267882719188</t>
  </si>
  <si>
    <t>-0.124480997034393</t>
  </si>
  <si>
    <t>-0.0803275206243263</t>
  </si>
  <si>
    <t>0.0518477918312513</t>
  </si>
  <si>
    <t>-0.0229339289422333</t>
  </si>
  <si>
    <t>-0.0120005097555633</t>
  </si>
  <si>
    <t>-0.0453642862175769</t>
  </si>
  <si>
    <t>-0.075756156739563</t>
  </si>
  <si>
    <t>0.0159898139657854</t>
  </si>
  <si>
    <t>0.0256233861060508</t>
  </si>
  <si>
    <t>-0.107541371215463</t>
  </si>
  <si>
    <t>-0.0281445713249033</t>
  </si>
  <si>
    <t>0.028445020260421</t>
  </si>
  <si>
    <t>-0.0470633722621484</t>
  </si>
  <si>
    <t>0.0220586593810892</t>
  </si>
  <si>
    <t>-0.0731109638559228</t>
  </si>
  <si>
    <t>0.049919269297216</t>
  </si>
  <si>
    <t>0.00297592653029816</t>
  </si>
  <si>
    <t>0.0805278570214202</t>
  </si>
  <si>
    <t>0.0132180378834138</t>
  </si>
  <si>
    <t>-0.0725118950398365</t>
  </si>
  <si>
    <t>0.0538032366663653</t>
  </si>
  <si>
    <t>-0.0449523573296916</t>
  </si>
  <si>
    <t>0.0034658189571575</t>
  </si>
  <si>
    <t>0.0221402339879827</t>
  </si>
  <si>
    <t>0.0736671387085654</t>
  </si>
  <si>
    <t>-0.0240821552310054</t>
  </si>
  <si>
    <t>0.00802203911055684</t>
  </si>
  <si>
    <t>0.00611632116957717</t>
  </si>
  <si>
    <t>190.8</t>
  </si>
  <si>
    <t>0.116661961752155</t>
  </si>
  <si>
    <t>0.256762210056947</t>
  </si>
  <si>
    <t>0.101141137581004</t>
  </si>
  <si>
    <t>-0.0345321172005933</t>
  </si>
  <si>
    <t>0.108465622541421</t>
  </si>
  <si>
    <t>0.238706341701007</t>
  </si>
  <si>
    <t>0.00981813194637789</t>
  </si>
  <si>
    <t>-0.0449232456020813</t>
  </si>
  <si>
    <t>0.121152789299759</t>
  </si>
  <si>
    <t>0.0213684868166925</t>
  </si>
  <si>
    <t>-0.0632773786478834</t>
  </si>
  <si>
    <t>0.165865358606082</t>
  </si>
  <si>
    <t>-0.00433399027579419</t>
  </si>
  <si>
    <t>0.0266168933116102</t>
  </si>
  <si>
    <t>-0.0543938127040044</t>
  </si>
  <si>
    <t>-0.0123396008649876</t>
  </si>
  <si>
    <t>-0.0350033842592318</t>
  </si>
  <si>
    <t>-0.0434795952138075</t>
  </si>
  <si>
    <t>-0.0099126763704361</t>
  </si>
  <si>
    <t>0.0738966071017872</t>
  </si>
  <si>
    <t>0.0928846562266782</t>
  </si>
  <si>
    <t>-0.0542243040270923</t>
  </si>
  <si>
    <t>0.129355998010796</t>
  </si>
  <si>
    <t>-0.129020889766504</t>
  </si>
  <si>
    <t>0.0636182299518438</t>
  </si>
  <si>
    <t>-0.0806918793681324</t>
  </si>
  <si>
    <t>0.0703890275671289</t>
  </si>
  <si>
    <t>0.114118539223878</t>
  </si>
  <si>
    <t>0.0150386005354488</t>
  </si>
  <si>
    <t>0.0297043204431737</t>
  </si>
  <si>
    <t>0.0116285891355086</t>
  </si>
  <si>
    <t>-0.0330162092653095</t>
  </si>
  <si>
    <t>-0.0741610769398563</t>
  </si>
  <si>
    <t>0.123271073408805</t>
  </si>
  <si>
    <t>0.0449409261878153</t>
  </si>
  <si>
    <t>-0.0126031298797644</t>
  </si>
  <si>
    <t>-0.0738842524609596</t>
  </si>
  <si>
    <t>-0.0134100962599285</t>
  </si>
  <si>
    <t>0.0365629308846084</t>
  </si>
  <si>
    <t>-0.0374512811440069</t>
  </si>
  <si>
    <t>-0.00635660431416158</t>
  </si>
  <si>
    <t>-0.105525165105642</t>
  </si>
  <si>
    <t>0.0709595052471454</t>
  </si>
  <si>
    <t>0.0139794055478577</t>
  </si>
  <si>
    <t>-0.030885315535132</t>
  </si>
  <si>
    <t>0.010192828997378</t>
  </si>
  <si>
    <t>-0.030128823565552</t>
  </si>
  <si>
    <t>0.0034736782680764</t>
  </si>
  <si>
    <t>0.00444378911315702</t>
  </si>
  <si>
    <t>182.7</t>
  </si>
  <si>
    <t>178.2</t>
  </si>
  <si>
    <t>0.18761295466353</t>
  </si>
  <si>
    <t>0.227500513342441</t>
  </si>
  <si>
    <t>0.169653490775139</t>
  </si>
  <si>
    <t>-0.0513920315455471</t>
  </si>
  <si>
    <t>0.0188000268898645</t>
  </si>
  <si>
    <t>0.150901552629737</t>
  </si>
  <si>
    <t>-0.0654785862405094</t>
  </si>
  <si>
    <t>0.117978219924112</t>
  </si>
  <si>
    <t>0.00405729671332384</t>
  </si>
  <si>
    <t>0.00167145149010024</t>
  </si>
  <si>
    <t>0.0601790199799674</t>
  </si>
  <si>
    <t>-0.0531442303769904</t>
  </si>
  <si>
    <t>-0.0224539049856491</t>
  </si>
  <si>
    <t>-0.0924365762544394</t>
  </si>
  <si>
    <t>-0.140477451829822</t>
  </si>
  <si>
    <t>0.139110127293516</t>
  </si>
  <si>
    <t>-0.0194899980850587</t>
  </si>
  <si>
    <t>0.105048649686699</t>
  </si>
  <si>
    <t>0.0475986570860015</t>
  </si>
  <si>
    <t>-0.0787451656649625</t>
  </si>
  <si>
    <t>0.02749125270356</t>
  </si>
  <si>
    <t>0.0451147054176838</t>
  </si>
  <si>
    <t>-0.0817288785621047</t>
  </si>
  <si>
    <t>0.0452136174084493</t>
  </si>
  <si>
    <t>0.043651505410456</t>
  </si>
  <si>
    <t>-0.0517116916050362</t>
  </si>
  <si>
    <t>0.134135172931125</t>
  </si>
  <si>
    <t>0.0811094061756492</t>
  </si>
  <si>
    <t>0.0114350567790088</t>
  </si>
  <si>
    <t>-0.0479825830594639</t>
  </si>
  <si>
    <t>0.0954019355870033</t>
  </si>
  <si>
    <t>0.0238142408875409</t>
  </si>
  <si>
    <t>0.054544457854518</t>
  </si>
  <si>
    <t>-0.073462389413128</t>
  </si>
  <si>
    <t>-0.0770341646846932</t>
  </si>
  <si>
    <t>0.0651465591239633</t>
  </si>
  <si>
    <t>0.0418302130923099</t>
  </si>
  <si>
    <t>-0.00217523145208196</t>
  </si>
  <si>
    <t>0.0368076743009504</t>
  </si>
  <si>
    <t>0.0234392630322784</t>
  </si>
  <si>
    <t>-0.0696188857136945</t>
  </si>
  <si>
    <t>0.0422904757317698</t>
  </si>
  <si>
    <t>0.0492762004801065</t>
  </si>
  <si>
    <t>0.0809771908695898</t>
  </si>
  <si>
    <t>-0.0484111405109707</t>
  </si>
  <si>
    <t>-0.00813573529845969</t>
  </si>
  <si>
    <t>-0.00587634404816646</t>
  </si>
  <si>
    <t>-0.00808149193657726</t>
  </si>
  <si>
    <t>0.0142948204648495</t>
  </si>
  <si>
    <t>0.142833527586763</t>
  </si>
  <si>
    <t>0.211013130883501</t>
  </si>
  <si>
    <t>0.243907929680465</t>
  </si>
  <si>
    <t>0.0333631534964414</t>
  </si>
  <si>
    <t>0.0110357165556364</t>
  </si>
  <si>
    <t>0.052714179692523</t>
  </si>
  <si>
    <t>0.0766572402886658</t>
  </si>
  <si>
    <t>0.226207489947113</t>
  </si>
  <si>
    <t>-0.0214836180647137</t>
  </si>
  <si>
    <t>0.154163303752676</t>
  </si>
  <si>
    <t>0.0621124779805753</t>
  </si>
  <si>
    <t>0.0650819401822882</t>
  </si>
  <si>
    <t>-0.0373708067741721</t>
  </si>
  <si>
    <t>-0.0722992799508197</t>
  </si>
  <si>
    <t>0.0354510604639547</t>
  </si>
  <si>
    <t>-0.0185780963536723</t>
  </si>
  <si>
    <t>0.0756823546760474</t>
  </si>
  <si>
    <t>0.119788506799471</t>
  </si>
  <si>
    <t>-0.0731240108698408</t>
  </si>
  <si>
    <t>0.0385169799959214</t>
  </si>
  <si>
    <t>0.00208285626010755</t>
  </si>
  <si>
    <t>0.0344401072564977</t>
  </si>
  <si>
    <t>0.0397645989956978</t>
  </si>
  <si>
    <t>-0.0337731087928924</t>
  </si>
  <si>
    <t>0.0147843731229878</t>
  </si>
  <si>
    <t>0.0117095555181004</t>
  </si>
  <si>
    <t>-0.10084178600553</t>
  </si>
  <si>
    <t>-0.0822897020861949</t>
  </si>
  <si>
    <t>-0.0175547524986552</t>
  </si>
  <si>
    <t>0.00861480379675244</t>
  </si>
  <si>
    <t>0.0114766469666539</t>
  </si>
  <si>
    <t>0.0398496721669298</t>
  </si>
  <si>
    <t>-0.0505470552277255</t>
  </si>
  <si>
    <t>0.051565546286234</t>
  </si>
  <si>
    <t>-0.0013133310059528</t>
  </si>
  <si>
    <t>0.0371897040070587</t>
  </si>
  <si>
    <t>-0.00799346636943908</t>
  </si>
  <si>
    <t>-0.0733466007998211</t>
  </si>
  <si>
    <t>0.0380272587849693</t>
  </si>
  <si>
    <t>-0.0952960891264772</t>
  </si>
  <si>
    <t>-0.00533617823804382</t>
  </si>
  <si>
    <t>0.0234731607839673</t>
  </si>
  <si>
    <t>-0.0555482806250313</t>
  </si>
  <si>
    <t>0.000772838454496865</t>
  </si>
  <si>
    <t>0.110994809679291</t>
  </si>
  <si>
    <t>0.0267892279476151</t>
  </si>
  <si>
    <t>0.0101762850871165</t>
  </si>
  <si>
    <t>-0.0156538757813235</t>
  </si>
  <si>
    <t>-0.039892648332738</t>
  </si>
  <si>
    <t>0.0865033826195776</t>
  </si>
  <si>
    <t>0.135386354811396</t>
  </si>
  <si>
    <t>0.274998032291309</t>
  </si>
  <si>
    <t>0.195476110928489</t>
  </si>
  <si>
    <t>-0.0612917801596016</t>
  </si>
  <si>
    <t>0.178878849051616</t>
  </si>
  <si>
    <t>-0.0250563075396305</t>
  </si>
  <si>
    <t>-0.130016186779185</t>
  </si>
  <si>
    <t>-0.0444638423727272</t>
  </si>
  <si>
    <t>-0.106577876344565</t>
  </si>
  <si>
    <t>0.053378711982808</t>
  </si>
  <si>
    <t>0.0382143267017556</t>
  </si>
  <si>
    <t>-0.013212134744059</t>
  </si>
  <si>
    <t>-0.0822016840066183</t>
  </si>
  <si>
    <t>0.0914988358364539</t>
  </si>
  <si>
    <t>-0.0696679483288467</t>
  </si>
  <si>
    <t>0.0201348021578669</t>
  </si>
  <si>
    <t>0.133121293213841</t>
  </si>
  <si>
    <t>-0.0325993847031457</t>
  </si>
  <si>
    <t>-0.0603668247966928</t>
  </si>
  <si>
    <t>0.114369178711451</t>
  </si>
  <si>
    <t>-0.0943996240536975</t>
  </si>
  <si>
    <t>-0.0389035953711723</t>
  </si>
  <si>
    <t>0.16381973059389</t>
  </si>
  <si>
    <t>-0.00579201008890175</t>
  </si>
  <si>
    <t>0.0747828670469517</t>
  </si>
  <si>
    <t>-0.0708074410282878</t>
  </si>
  <si>
    <t>0.0336804714144259</t>
  </si>
  <si>
    <t>0.00586586081330341</t>
  </si>
  <si>
    <t>-0.0350277996212804</t>
  </si>
  <si>
    <t>-0.0917036309988961</t>
  </si>
  <si>
    <t>-0.0756128317696868</t>
  </si>
  <si>
    <t>-0.0167513976524157</t>
  </si>
  <si>
    <t>-0.0366820478631297</t>
  </si>
  <si>
    <t>-0.0576252063940223</t>
  </si>
  <si>
    <t>-0.0297277989022691</t>
  </si>
  <si>
    <t>-0.0356713526362482</t>
  </si>
  <si>
    <t>-0.0316468120966359</t>
  </si>
  <si>
    <t>-0.0680111140869134</t>
  </si>
  <si>
    <t>-0.046288271362428</t>
  </si>
  <si>
    <t>-0.0329491402213247</t>
  </si>
  <si>
    <t>-0.0335912696596478</t>
  </si>
  <si>
    <t>0.00309431380219651</t>
  </si>
  <si>
    <t>-0.0922521500457513</t>
  </si>
  <si>
    <t>-0.0787028536089649</t>
  </si>
  <si>
    <t>0.0183203240006615</t>
  </si>
  <si>
    <t>-0.000313759275467938</t>
  </si>
  <si>
    <t>-0.00185705761314857</t>
  </si>
  <si>
    <t>-0.0027590747236086</t>
  </si>
  <si>
    <t>-0.0132931608716969</t>
  </si>
  <si>
    <t>0.249513610517266</t>
  </si>
  <si>
    <t>0.308823745459095</t>
  </si>
  <si>
    <t>0.183464791340598</t>
  </si>
  <si>
    <t>0.00044790944000061</t>
  </si>
  <si>
    <t>-0.204616865592164</t>
  </si>
  <si>
    <t>0.0817286550360524</t>
  </si>
  <si>
    <t>-0.0312559086916395</t>
  </si>
  <si>
    <t>0.231108272227872</t>
  </si>
  <si>
    <t>-0.0669665014412701</t>
  </si>
  <si>
    <t>0.0762253847142961</t>
  </si>
  <si>
    <t>-0.0427575851148542</t>
  </si>
  <si>
    <t>-0.0425086812338507</t>
  </si>
  <si>
    <t>0.0170693247357037</t>
  </si>
  <si>
    <t>0.0612568735751956</t>
  </si>
  <si>
    <t>0.0750602015957269</t>
  </si>
  <si>
    <t>0.0469985450731319</t>
  </si>
  <si>
    <t>-0.0287593636707555</t>
  </si>
  <si>
    <t>0.0183359617151383</t>
  </si>
  <si>
    <t>-0.0604746984388386</t>
  </si>
  <si>
    <t>-0.0270369097765929</t>
  </si>
  <si>
    <t>-0.0214699053955668</t>
  </si>
  <si>
    <t>0.0356973942944011</t>
  </si>
  <si>
    <t>0.0196703808535149</t>
  </si>
  <si>
    <t>0.0703823825756688</t>
  </si>
  <si>
    <t>-0.0451551332900939</t>
  </si>
  <si>
    <t>0.0355402337225556</t>
  </si>
  <si>
    <t>0.0176297890572849</t>
  </si>
  <si>
    <t>-0.0123430623220529</t>
  </si>
  <si>
    <t>0.0292901196545639</t>
  </si>
  <si>
    <t>-0.00806455782096218</t>
  </si>
  <si>
    <t>0.0524244633544948</t>
  </si>
  <si>
    <t>-0.00171354698404934</t>
  </si>
  <si>
    <t>-0.0208872867412216</t>
  </si>
  <si>
    <t>-0.0145419532835569</t>
  </si>
  <si>
    <t>0.0360405422828281</t>
  </si>
  <si>
    <t>-0.064506948789471</t>
  </si>
  <si>
    <t>0.0388645272446969</t>
  </si>
  <si>
    <t>-0.0254860772198322</t>
  </si>
  <si>
    <t>-0.0345805485603138</t>
  </si>
  <si>
    <t>0.0389026236262427</t>
  </si>
  <si>
    <t>-0.0121705557936659</t>
  </si>
  <si>
    <t>-0.0791012723555157</t>
  </si>
  <si>
    <t>-0.00774770143561436</t>
  </si>
  <si>
    <t>0.0723559036710737</t>
  </si>
  <si>
    <t>-0.0783730859801386</t>
  </si>
  <si>
    <t>0.0594906772987886</t>
  </si>
  <si>
    <t>0.0530121047440958</t>
  </si>
  <si>
    <t>0.0476164336888402</t>
  </si>
  <si>
    <t>0.180987790615479</t>
  </si>
  <si>
    <t>0.13842132724184</t>
  </si>
  <si>
    <t>-0.0805053294975551</t>
  </si>
  <si>
    <t>0.37857003303753</t>
  </si>
  <si>
    <t>-0.0930314161775761</t>
  </si>
  <si>
    <t>0.0430927494233616</t>
  </si>
  <si>
    <t>-0.0679648545441066</t>
  </si>
  <si>
    <t>0.0132346171596684</t>
  </si>
  <si>
    <t>-0.00662754809812848</t>
  </si>
  <si>
    <t>-0.0128003307992817</t>
  </si>
  <si>
    <t>-0.128587500647839</t>
  </si>
  <si>
    <t>0.114820532513189</t>
  </si>
  <si>
    <t>0.0106253611901122</t>
  </si>
  <si>
    <t>-0.00227950210136421</t>
  </si>
  <si>
    <t>0.0101887231668898</t>
  </si>
  <si>
    <t>0.0909067474574167</t>
  </si>
  <si>
    <t>0.0927141347941258</t>
  </si>
  <si>
    <t>-0.0303911300359282</t>
  </si>
  <si>
    <t>-0.0938424700688713</t>
  </si>
  <si>
    <t>-0.0339624605212564</t>
  </si>
  <si>
    <t>-0.072273186630277</t>
  </si>
  <si>
    <t>0.0798450187126826</t>
  </si>
  <si>
    <t>-0.114677286007519</t>
  </si>
  <si>
    <t>-0.0913800279446226</t>
  </si>
  <si>
    <t>-0.0280125119333222</t>
  </si>
  <si>
    <t>0.0179891876865788</t>
  </si>
  <si>
    <t>0.019947569955867</t>
  </si>
  <si>
    <t>-0.0831584978118689</t>
  </si>
  <si>
    <t>-0.00312486414297258</t>
  </si>
  <si>
    <t>0.0404497073691982</t>
  </si>
  <si>
    <t>0.0027266089773091</t>
  </si>
  <si>
    <t>0.0337152958287876</t>
  </si>
  <si>
    <t>-0.0289873102572465</t>
  </si>
  <si>
    <t>0.052794211145368</t>
  </si>
  <si>
    <t>0.0512819832958714</t>
  </si>
  <si>
    <t>0.0197275101693664</t>
  </si>
  <si>
    <t>0.0989546810659435</t>
  </si>
  <si>
    <t>0.0213039058710015</t>
  </si>
  <si>
    <t>-0.0904853551358213</t>
  </si>
  <si>
    <t>0.046333620501932</t>
  </si>
  <si>
    <t>-0.118187402966515</t>
  </si>
  <si>
    <t>-0.015170115953244</t>
  </si>
  <si>
    <t>0.0604559209762435</t>
  </si>
  <si>
    <t>-0.0869110358903374</t>
  </si>
  <si>
    <t>0.0137350885262532</t>
  </si>
  <si>
    <t>-0.00434151812653878</t>
  </si>
  <si>
    <t>-0.0437100563658312</t>
  </si>
  <si>
    <t>0.0368774154478645</t>
  </si>
  <si>
    <t>0.0153076697258173</t>
  </si>
  <si>
    <t>199.6</t>
  </si>
  <si>
    <t>190.3</t>
  </si>
  <si>
    <t>0.315162770284799</t>
  </si>
  <si>
    <t>0.200241587743002</t>
  </si>
  <si>
    <t>-0.286317445893881</t>
  </si>
  <si>
    <t>0.0016296110832747</t>
  </si>
  <si>
    <t>0.2402218615703</t>
  </si>
  <si>
    <t>-0.238433944012095</t>
  </si>
  <si>
    <t>0.00224718503826342</t>
  </si>
  <si>
    <t>-0.0529483587586901</t>
  </si>
  <si>
    <t>0.0956816857949008</t>
  </si>
  <si>
    <t>0.0774501519587856</t>
  </si>
  <si>
    <t>0.0970188207016075</t>
  </si>
  <si>
    <t>-0.113416696838027</t>
  </si>
  <si>
    <t>-0.0811208781351088</t>
  </si>
  <si>
    <t>0.159836609642609</t>
  </si>
  <si>
    <t>0.00953308559532784</t>
  </si>
  <si>
    <t>-0.111988481002821</t>
  </si>
  <si>
    <t>-0.0521476673341497</t>
  </si>
  <si>
    <t>0.0375258286309279</t>
  </si>
  <si>
    <t>0.0303179750701275</t>
  </si>
  <si>
    <t>0.0097121458462663</t>
  </si>
  <si>
    <t>-0.0341467561308295</t>
  </si>
  <si>
    <t>-0.0293863199725354</t>
  </si>
  <si>
    <t>-0.0341461831243081</t>
  </si>
  <si>
    <t>-0.0534875772271274</t>
  </si>
  <si>
    <t>-0.0224784774569982</t>
  </si>
  <si>
    <t>0.0326745097213041</t>
  </si>
  <si>
    <t>-0.0163128350962128</t>
  </si>
  <si>
    <t>0.00852666360876665</t>
  </si>
  <si>
    <t>-0.00634926113926108</t>
  </si>
  <si>
    <t>-0.0369779851321202</t>
  </si>
  <si>
    <t>0.0485188904926135</t>
  </si>
  <si>
    <t>-0.0553037003892227</t>
  </si>
  <si>
    <t>-0.00771827819181119</t>
  </si>
  <si>
    <t>-0.0372390664960955</t>
  </si>
  <si>
    <t>-0.0684202110403183</t>
  </si>
  <si>
    <t>0.0114582361546162</t>
  </si>
  <si>
    <t>-0.0330331279125124</t>
  </si>
  <si>
    <t>-0.0292905714539867</t>
  </si>
  <si>
    <t>-0.0334653988975206</t>
  </si>
  <si>
    <t>-0.0436032173889614</t>
  </si>
  <si>
    <t>-0.0390200435256575</t>
  </si>
  <si>
    <t>-0.0435348849747453</t>
  </si>
  <si>
    <t>-0.0424085724870925</t>
  </si>
  <si>
    <t>-0.0307602910449181</t>
  </si>
  <si>
    <t>-0.0352019767227368</t>
  </si>
  <si>
    <t>-0.0246524926373721</t>
  </si>
  <si>
    <t>-0.109315231279475</t>
  </si>
  <si>
    <t>0.0309611778301879</t>
  </si>
  <si>
    <t>-0.00697269625454817</t>
  </si>
  <si>
    <t>0.355488114142617</t>
  </si>
  <si>
    <t>0.00287618391445672</t>
  </si>
  <si>
    <t>-0.0207008546164379</t>
  </si>
  <si>
    <t>0.0574468313987097</t>
  </si>
  <si>
    <t>0.280098308386643</t>
  </si>
  <si>
    <t>0.19650011194551</t>
  </si>
  <si>
    <t>0.0792710331852309</t>
  </si>
  <si>
    <t>-0.204840074975202</t>
  </si>
  <si>
    <t>-0.137027198115568</t>
  </si>
  <si>
    <t>-0.0733591392004343</t>
  </si>
  <si>
    <t>0.0701519748265697</t>
  </si>
  <si>
    <t>-0.0812790237780555</t>
  </si>
  <si>
    <t>0.024747531083067</t>
  </si>
  <si>
    <t>-0.0953740441801254</t>
  </si>
  <si>
    <t>-0.0216507942257817</t>
  </si>
  <si>
    <t>0.00303740394687769</t>
  </si>
  <si>
    <t>0.0401518893976804</t>
  </si>
  <si>
    <t>-0.00426508169893439</t>
  </si>
  <si>
    <t>-0.0992265039452407</t>
  </si>
  <si>
    <t>-0.0632244265286879</t>
  </si>
  <si>
    <t>0.0483117297260088</t>
  </si>
  <si>
    <t>0.0417899837321933</t>
  </si>
  <si>
    <t>0.038720149498315</t>
  </si>
  <si>
    <t>-0.00613544932777162</t>
  </si>
  <si>
    <t>0.0136765146659603</t>
  </si>
  <si>
    <t>-0.0137527015766821</t>
  </si>
  <si>
    <t>-0.0122089103572421</t>
  </si>
  <si>
    <t>-0.0567907698671655</t>
  </si>
  <si>
    <t>-0.0221368973941966</t>
  </si>
  <si>
    <t>-0.00482611749013013</t>
  </si>
  <si>
    <t>-0.0344624475090923</t>
  </si>
  <si>
    <t>0.0471700480151941</t>
  </si>
  <si>
    <t>0.0297728540027068</t>
  </si>
  <si>
    <t>0.0226147506093967</t>
  </si>
  <si>
    <t>0.0283857371043709</t>
  </si>
  <si>
    <t>-0.00272711444934871</t>
  </si>
  <si>
    <t>0.00907185612656831</t>
  </si>
  <si>
    <t>0.0660797808157735</t>
  </si>
  <si>
    <t>-0.00971367390382623</t>
  </si>
  <si>
    <t>0.0361955421375043</t>
  </si>
  <si>
    <t>0.120329932927076</t>
  </si>
  <si>
    <t>0.0549787765310813</t>
  </si>
  <si>
    <t>-0.0310565341553064</t>
  </si>
  <si>
    <t>0.0450255399097553</t>
  </si>
  <si>
    <t>0.0601358239399618</t>
  </si>
  <si>
    <t>-0.0082128650958008</t>
  </si>
  <si>
    <t>-0.108294273602952</t>
  </si>
  <si>
    <t>-0.035130026706062</t>
  </si>
  <si>
    <t>0.023481002907679</t>
  </si>
  <si>
    <t>0.24763122173548</t>
  </si>
  <si>
    <t>0.00266462537690748</t>
  </si>
  <si>
    <t>-0.195746251103281</t>
  </si>
  <si>
    <t>0.247116611147877</t>
  </si>
  <si>
    <t>-0.208342979455862</t>
  </si>
  <si>
    <t>0.0951099664419049</t>
  </si>
  <si>
    <t>0.105486755626931</t>
  </si>
  <si>
    <t>-0.0761534472701458</t>
  </si>
  <si>
    <t>0.000871952283824816</t>
  </si>
  <si>
    <t>0.0294840067598496</t>
  </si>
  <si>
    <t>0.0156003895939627</t>
  </si>
  <si>
    <t>-0.0894706439789607</t>
  </si>
  <si>
    <t>0.0228034795363907</t>
  </si>
  <si>
    <t>-0.0557276405639294</t>
  </si>
  <si>
    <t>-0.0879300940937151</t>
  </si>
  <si>
    <t>0.133276337640404</t>
  </si>
  <si>
    <t>-0.0841390369918258</t>
  </si>
  <si>
    <t>-0.0149714658082647</t>
  </si>
  <si>
    <t>-0.085456671310633</t>
  </si>
  <si>
    <t>0.0889983679550866</t>
  </si>
  <si>
    <t>0.0161160412927814</t>
  </si>
  <si>
    <t>0.000891148669795026</t>
  </si>
  <si>
    <t>-0.0540453848349885</t>
  </si>
  <si>
    <t>-0.0433263999847671</t>
  </si>
  <si>
    <t>-0.00200553374497857</t>
  </si>
  <si>
    <t>-0.051443852453186</t>
  </si>
  <si>
    <t>0.0684701830831044</t>
  </si>
  <si>
    <t>0.000358717857470381</t>
  </si>
  <si>
    <t>0.0202149912466681</t>
  </si>
  <si>
    <t>-0.0613284429682471</t>
  </si>
  <si>
    <t>0.0408160948140222</t>
  </si>
  <si>
    <t>-0.0426252296411796</t>
  </si>
  <si>
    <t>0.035799792229292</t>
  </si>
  <si>
    <t>-0.00364214615281051</t>
  </si>
  <si>
    <t>-0.0431446413971748</t>
  </si>
  <si>
    <t>-0.0186405888892132</t>
  </si>
  <si>
    <t>-0.118245803677041</t>
  </si>
  <si>
    <t>0.0514513711852999</t>
  </si>
  <si>
    <t>0.0073703394212454</t>
  </si>
  <si>
    <t>0.0318445216953646</t>
  </si>
  <si>
    <t>-0.0231098418694714</t>
  </si>
  <si>
    <t>-0.00585307042904285</t>
  </si>
  <si>
    <t>-0.121608437363061</t>
  </si>
  <si>
    <t>-0.021915281690079</t>
  </si>
  <si>
    <t>0.00855355921708323</t>
  </si>
  <si>
    <t>-0.0186925980859262</t>
  </si>
  <si>
    <t>0.0217784310373214</t>
  </si>
  <si>
    <t>-0.00394640350403566</t>
  </si>
  <si>
    <t>-0.0560846108729884</t>
  </si>
  <si>
    <t>0.35090099645477</t>
  </si>
  <si>
    <t>0.104335833352539</t>
  </si>
  <si>
    <t>-0.142487918804228</t>
  </si>
  <si>
    <t>0.180022791620911</t>
  </si>
  <si>
    <t>0.00407819258670318</t>
  </si>
  <si>
    <t>-0.118252783487738</t>
  </si>
  <si>
    <t>0.109214410217166</t>
  </si>
  <si>
    <t>0.034057254606087</t>
  </si>
  <si>
    <t>-0.0813996795043094</t>
  </si>
  <si>
    <t>-0.111577515063052</t>
  </si>
  <si>
    <t>0.152128165087213</t>
  </si>
  <si>
    <t>0.146852599389174</t>
  </si>
  <si>
    <t>0.0387658786126805</t>
  </si>
  <si>
    <t>0.042549737330507</t>
  </si>
  <si>
    <t>0.0225901421025545</t>
  </si>
  <si>
    <t>-0.0289436099333532</t>
  </si>
  <si>
    <t>-0.0191866521661091</t>
  </si>
  <si>
    <t>-0.0773495452087598</t>
  </si>
  <si>
    <t>0.0949134608186912</t>
  </si>
  <si>
    <t>-0.037905653725673</t>
  </si>
  <si>
    <t>0.014965385013153</t>
  </si>
  <si>
    <t>-0.0390959142487523</t>
  </si>
  <si>
    <t>-0.00773464100675851</t>
  </si>
  <si>
    <t>0.00565972518495059</t>
  </si>
  <si>
    <t>0.042040711100648</t>
  </si>
  <si>
    <t>0.012773485448804</t>
  </si>
  <si>
    <t>-0.00431616469817361</t>
  </si>
  <si>
    <t>-0.0034947229280799</t>
  </si>
  <si>
    <t>0.0144240133723684</t>
  </si>
  <si>
    <t>0.0532511576584647</t>
  </si>
  <si>
    <t>-0.00729514375007853</t>
  </si>
  <si>
    <t>-0.0100697108518544</t>
  </si>
  <si>
    <t>-0.0413690048224503</t>
  </si>
  <si>
    <t>0.026401417103359</t>
  </si>
  <si>
    <t>0.0381901044854366</t>
  </si>
  <si>
    <t>-0.0109373960203186</t>
  </si>
  <si>
    <t>0.0563309933736292</t>
  </si>
  <si>
    <t>0.0983791903110289</t>
  </si>
  <si>
    <t>-0.0725558811595541</t>
  </si>
  <si>
    <t>-0.0132537050385214</t>
  </si>
  <si>
    <t>0.0423804154224595</t>
  </si>
  <si>
    <t>0.00769282021834526</t>
  </si>
  <si>
    <t>0.0556423869955453</t>
  </si>
  <si>
    <t>0.0615925837912063</t>
  </si>
  <si>
    <t>-0.0430321787511059</t>
  </si>
  <si>
    <t>-0.101906634175332</t>
  </si>
  <si>
    <t>0.0642361970166947</t>
  </si>
  <si>
    <t>-0.0552397959693205</t>
  </si>
  <si>
    <t>-0.0367374990722536</t>
  </si>
  <si>
    <t>0.277266391256195</t>
  </si>
  <si>
    <t>0.306488199150109</t>
  </si>
  <si>
    <t>-0.288968461060392</t>
  </si>
  <si>
    <t>0.27515683407866</t>
  </si>
  <si>
    <t>0.00229187369134749</t>
  </si>
  <si>
    <t>0.0420509266588061</t>
  </si>
  <si>
    <t>-0.0535630496097403</t>
  </si>
  <si>
    <t>0.172558380995631</t>
  </si>
  <si>
    <t>-0.0317173789211598</t>
  </si>
  <si>
    <t>0.129190434349844</t>
  </si>
  <si>
    <t>0.0463600575121128</t>
  </si>
  <si>
    <t>-0.133039678212755</t>
  </si>
  <si>
    <t>0.113921961359467</t>
  </si>
  <si>
    <t>0.00595094580944231</t>
  </si>
  <si>
    <t>0.0495673659731197</t>
  </si>
  <si>
    <t>-0.0412413334919936</t>
  </si>
  <si>
    <t>0.0411329134155887</t>
  </si>
  <si>
    <t>0.071713159681504</t>
  </si>
  <si>
    <t>0.140667025627772</t>
  </si>
  <si>
    <t>0.0591569721599338</t>
  </si>
  <si>
    <t>0.039466704689933</t>
  </si>
  <si>
    <t>-0.0259525320824666</t>
  </si>
  <si>
    <t>0.0746345085432349</t>
  </si>
  <si>
    <t>0.000384638889666655</t>
  </si>
  <si>
    <t>-0.0737372748845428</t>
  </si>
  <si>
    <t>-0.00855493476287688</t>
  </si>
  <si>
    <t>-0.0165882879787619</t>
  </si>
  <si>
    <t>0.0177874096153581</t>
  </si>
  <si>
    <t>0.00601430523280671</t>
  </si>
  <si>
    <t>0.0128237248971672</t>
  </si>
  <si>
    <t>0.0142732562305612</t>
  </si>
  <si>
    <t>-0.00365793071766619</t>
  </si>
  <si>
    <t>0.0377303399329657</t>
  </si>
  <si>
    <t>0.0144434235531829</t>
  </si>
  <si>
    <t>0.0386252546237959</t>
  </si>
  <si>
    <t>-0.0130208092924448</t>
  </si>
  <si>
    <t>0.0130962269673321</t>
  </si>
  <si>
    <t>-0.0646464465999894</t>
  </si>
  <si>
    <t>0.0814694668014684</t>
  </si>
  <si>
    <t>0.070646955272105</t>
  </si>
  <si>
    <t>0.0259557458416817</t>
  </si>
  <si>
    <t>0.0203628829827972</t>
  </si>
  <si>
    <t>0.00711190271408165</t>
  </si>
  <si>
    <t>-0.0834544899916359</t>
  </si>
  <si>
    <t>-0.0114630428751694</t>
  </si>
  <si>
    <t>-0.0127747358480007</t>
  </si>
  <si>
    <t>0.0367877963217755</t>
  </si>
  <si>
    <t>-0.0495229646495504</t>
  </si>
  <si>
    <t>0.0404746820239356</t>
  </si>
  <si>
    <t>0.0600044640081621</t>
  </si>
  <si>
    <t>0.452401576239366</t>
  </si>
  <si>
    <t>-0.0780043722990276</t>
  </si>
  <si>
    <t>-0.33754828255585</t>
  </si>
  <si>
    <t>0.0263262607372034</t>
  </si>
  <si>
    <t>-0.153842667096257</t>
  </si>
  <si>
    <t>-0.169332820231076</t>
  </si>
  <si>
    <t>0.0140086233741292</t>
  </si>
  <si>
    <t>0.0511477698225418</t>
  </si>
  <si>
    <t>0.00732581388364626</t>
  </si>
  <si>
    <t>0.0551157723252483</t>
  </si>
  <si>
    <t>0.0172728888436424</t>
  </si>
  <si>
    <t>0.0294034929171571</t>
  </si>
  <si>
    <t>-0.0915994885232609</t>
  </si>
  <si>
    <t>-0.0743929443758106</t>
  </si>
  <si>
    <t>-0.031718399915988</t>
  </si>
  <si>
    <t>0.0278199238396613</t>
  </si>
  <si>
    <t>0.0711425478634257</t>
  </si>
  <si>
    <t>-0.0668706950993651</t>
  </si>
  <si>
    <t>-0.0940649512444243</t>
  </si>
  <si>
    <t>0.0368853739778529</t>
  </si>
  <si>
    <t>0.0458303781202911</t>
  </si>
  <si>
    <t>-0.0196086933189933</t>
  </si>
  <si>
    <t>0.000958271556742337</t>
  </si>
  <si>
    <t>-0.0151178437094462</t>
  </si>
  <si>
    <t>-0.00722665506577361</t>
  </si>
  <si>
    <t>0.00841841432731174</t>
  </si>
  <si>
    <t>-0.0100106996864466</t>
  </si>
  <si>
    <t>-0.0135221648572754</t>
  </si>
  <si>
    <t>0.0405013489692655</t>
  </si>
  <si>
    <t>-0.0211161076231329</t>
  </si>
  <si>
    <t>0.0667800934584674</t>
  </si>
  <si>
    <t>0.0537013343430814</t>
  </si>
  <si>
    <t>-0.0166332729450376</t>
  </si>
  <si>
    <t>0.0746521361419636</t>
  </si>
  <si>
    <t>-0.00138691899635846</t>
  </si>
  <si>
    <t>0.0639936111658831</t>
  </si>
  <si>
    <t>-0.0202362909065867</t>
  </si>
  <si>
    <t>0.0072762547788732</t>
  </si>
  <si>
    <t>0.00764268905046766</t>
  </si>
  <si>
    <t>0.0937288460010193</t>
  </si>
  <si>
    <t>-0.016207199211449</t>
  </si>
  <si>
    <t>0.0286865846973104</t>
  </si>
  <si>
    <t>-0.0335039739837822</t>
  </si>
  <si>
    <t>-0.0410501015341049</t>
  </si>
  <si>
    <t>-0.0237694891402924</t>
  </si>
  <si>
    <t>0.00463357683923158</t>
  </si>
  <si>
    <t>0.0533198175952377</t>
  </si>
  <si>
    <t>-0.0466436062920809</t>
  </si>
  <si>
    <t>0.119912854516443</t>
  </si>
  <si>
    <t>0.11504308564771</t>
  </si>
  <si>
    <t>0.096224578964554</t>
  </si>
  <si>
    <t>-0.117192679332581</t>
  </si>
  <si>
    <t>-0.0100697316530422</t>
  </si>
  <si>
    <t>0.124183266973868</t>
  </si>
  <si>
    <t>0.0674453624670075</t>
  </si>
  <si>
    <t>-0.0754069721577515</t>
  </si>
  <si>
    <t>0.0117047649594333</t>
  </si>
  <si>
    <t>-0.152189493010831</t>
  </si>
  <si>
    <t>0.0251488144466227</t>
  </si>
  <si>
    <t>-0.0137474155206043</t>
  </si>
  <si>
    <t>-0.162849893705934</t>
  </si>
  <si>
    <t>0.00337385467642612</t>
  </si>
  <si>
    <t>0.12006924410093</t>
  </si>
  <si>
    <t>-0.064439966778658</t>
  </si>
  <si>
    <t>0.0402748946771876</t>
  </si>
  <si>
    <t>0.0673046643107227</t>
  </si>
  <si>
    <t>0.0436805204694098</t>
  </si>
  <si>
    <t>0.0258703665689533</t>
  </si>
  <si>
    <t>-0.246782736496276</t>
  </si>
  <si>
    <t>0.00778174609861275</t>
  </si>
  <si>
    <t>0.0225555065402572</t>
  </si>
  <si>
    <t>0.0118755349957328</t>
  </si>
  <si>
    <t>-0.0581679990983836</t>
  </si>
  <si>
    <t>-0.0586406319621156</t>
  </si>
  <si>
    <t>0.0315851246955822</t>
  </si>
  <si>
    <t>-0.0339831632155788</t>
  </si>
  <si>
    <t>0.0290220901842121</t>
  </si>
  <si>
    <t>0.018393496262988</t>
  </si>
  <si>
    <t>0.136181582486633</t>
  </si>
  <si>
    <t>-0.030190077568317</t>
  </si>
  <si>
    <t>-0.00992165799322153</t>
  </si>
  <si>
    <t>-0.0493773238945807</t>
  </si>
  <si>
    <t>0.140383862502435</t>
  </si>
  <si>
    <t>0.0428467191014085</t>
  </si>
  <si>
    <t>-0.00630765286102659</t>
  </si>
  <si>
    <t>-0.0184024032685964</t>
  </si>
  <si>
    <t>-0.0414412016056261</t>
  </si>
  <si>
    <t>0.0351658550240708</t>
  </si>
  <si>
    <t>-0.0066646811290333</t>
  </si>
  <si>
    <t>-0.03594714991382</t>
  </si>
  <si>
    <t>-0.0402669782332724</t>
  </si>
  <si>
    <t>0.025588416177755</t>
  </si>
  <si>
    <t>-0.0360718209496651</t>
  </si>
  <si>
    <t>0.0648655904801931</t>
  </si>
  <si>
    <t>0.0176901330317939</t>
  </si>
  <si>
    <t>-0.0349689450988645</t>
  </si>
  <si>
    <t>-0.0052216002883444</t>
  </si>
  <si>
    <t>196.5</t>
  </si>
  <si>
    <t>0.0877346065322997</t>
  </si>
  <si>
    <t>0.380418581683041</t>
  </si>
  <si>
    <t>0.0894277914202437</t>
  </si>
  <si>
    <t>0.0127878496781976</t>
  </si>
  <si>
    <t>0.0444950365818217</t>
  </si>
  <si>
    <t>-0.0178354726620119</t>
  </si>
  <si>
    <t>0.0732739395605175</t>
  </si>
  <si>
    <t>-0.245066880231026</t>
  </si>
  <si>
    <t>-0.182980524568789</t>
  </si>
  <si>
    <t>0.0198135327354092</t>
  </si>
  <si>
    <t>-0.167121974127923</t>
  </si>
  <si>
    <t>-0.115892301529399</t>
  </si>
  <si>
    <t>0.0733058372796272</t>
  </si>
  <si>
    <t>0.0345544492993794</t>
  </si>
  <si>
    <t>-0.0435189957329306</t>
  </si>
  <si>
    <t>-0.104595433015681</t>
  </si>
  <si>
    <t>-0.115422033524009</t>
  </si>
  <si>
    <t>0.0511884582486004</t>
  </si>
  <si>
    <t>0.0865836033533754</t>
  </si>
  <si>
    <t>0.116471603061254</t>
  </si>
  <si>
    <t>-0.026792238363345</t>
  </si>
  <si>
    <t>0.0375337531734397</t>
  </si>
  <si>
    <t>0.00699049691090415</t>
  </si>
  <si>
    <t>0.0115182429183058</t>
  </si>
  <si>
    <t>-0.0121695747210039</t>
  </si>
  <si>
    <t>0.0178962757057746</t>
  </si>
  <si>
    <t>-0.0303350811078736</t>
  </si>
  <si>
    <t>-0.0175084908170892</t>
  </si>
  <si>
    <t>0.0155279933803014</t>
  </si>
  <si>
    <t>-0.0536650283169339</t>
  </si>
  <si>
    <t>0.00710114731243292</t>
  </si>
  <si>
    <t>-0.0104416574124786</t>
  </si>
  <si>
    <t>-0.0276253204052447</t>
  </si>
  <si>
    <t>0.0108005818553841</t>
  </si>
  <si>
    <t>-0.0404871704952597</t>
  </si>
  <si>
    <t>-0.00660032183825527</t>
  </si>
  <si>
    <t>0.0430672585254478</t>
  </si>
  <si>
    <t>0.0165760889218213</t>
  </si>
  <si>
    <t>-0.0203639472523568</t>
  </si>
  <si>
    <t>-0.0191157393006041</t>
  </si>
  <si>
    <t>-0.0325079998031341</t>
  </si>
  <si>
    <t>0.0430056205683931</t>
  </si>
  <si>
    <t>0.0903134762949094</t>
  </si>
  <si>
    <t>0.0639947374067263</t>
  </si>
  <si>
    <t>0.0757957380184593</t>
  </si>
  <si>
    <t>0.0184894070031582</t>
  </si>
  <si>
    <t>0.0693522964397108</t>
  </si>
  <si>
    <t>0.056131641692199</t>
  </si>
  <si>
    <t>-0.00217403512832744</t>
  </si>
  <si>
    <t>-1.5614352409854</t>
  </si>
  <si>
    <t>-0.168038946359152</t>
  </si>
  <si>
    <t>-4.47941200730166</t>
  </si>
  <si>
    <t>-4.74262378543616</t>
  </si>
  <si>
    <t>-3.23764035034137</t>
  </si>
  <si>
    <t>1.43612012835711</t>
  </si>
  <si>
    <t>1.10682617580197</t>
  </si>
  <si>
    <t>-2.66287971535253</t>
  </si>
  <si>
    <t>1.39150298585489</t>
  </si>
  <si>
    <t>-2.25079830268057</t>
  </si>
  <si>
    <t>0.251937354276297</t>
  </si>
  <si>
    <t>1.30803374880697</t>
  </si>
  <si>
    <t>-0.255815198651579</t>
  </si>
  <si>
    <t>-0.371158617944781</t>
  </si>
  <si>
    <t>0.166409378646112</t>
  </si>
  <si>
    <t>-0.0521451397024457</t>
  </si>
  <si>
    <t>0.0502962536535995</t>
  </si>
  <si>
    <t>-0.263399382674418</t>
  </si>
  <si>
    <t>-0.282678503394296</t>
  </si>
  <si>
    <t>0.709248485090008</t>
  </si>
  <si>
    <t>-0.324371466009489</t>
  </si>
  <si>
    <t>-0.695844935114253</t>
  </si>
  <si>
    <t>-0.410387090734668</t>
  </si>
  <si>
    <t>-0.129253108794176</t>
  </si>
  <si>
    <t>-0.694153804031525</t>
  </si>
  <si>
    <t>0.484021084457842</t>
  </si>
  <si>
    <t>0.372799518705841</t>
  </si>
  <si>
    <t>-0.848042684295872</t>
  </si>
  <si>
    <t>-0.698749206364456</t>
  </si>
  <si>
    <t>-0.208804892257799</t>
  </si>
  <si>
    <t>0.222786583780408</t>
  </si>
  <si>
    <t>-0.00245407000039119</t>
  </si>
  <si>
    <t>1.02548416997453</t>
  </si>
  <si>
    <t>0.707681315516426</t>
  </si>
  <si>
    <t>0.9626444862131</t>
  </si>
  <si>
    <t>1.49487685519823</t>
  </si>
  <si>
    <t>1.80106458565278</t>
  </si>
  <si>
    <t>-2.24710861845117</t>
  </si>
  <si>
    <t>-3.09821842624421</t>
  </si>
  <si>
    <t>-3.45559786779478</t>
  </si>
  <si>
    <t>1.20713970019335</t>
  </si>
  <si>
    <t>0.347329671315875</t>
  </si>
  <si>
    <t>1.98703433162777</t>
  </si>
  <si>
    <t>-0.119638286541523</t>
  </si>
  <si>
    <t>0.710398423225532</t>
  </si>
  <si>
    <t>0.221962826061049</t>
  </si>
  <si>
    <t>0.314917404012854</t>
  </si>
  <si>
    <t>2.83084621247878</t>
  </si>
  <si>
    <t>0.450376601545695</t>
  </si>
  <si>
    <t>-1.14633611034506</t>
  </si>
  <si>
    <t>-2.01895876591135</t>
  </si>
  <si>
    <t>-1.38192058713969</t>
  </si>
  <si>
    <t>0.0266902714055341</t>
  </si>
  <si>
    <t>-0.718276000203155</t>
  </si>
  <si>
    <t>1.8190313218879</t>
  </si>
  <si>
    <t>-1.82253793166421</t>
  </si>
  <si>
    <t>-2.29756824756918</t>
  </si>
  <si>
    <t>-0.131816227146414</t>
  </si>
  <si>
    <t>1.34559230558493</t>
  </si>
  <si>
    <t>-1.73313287641788</t>
  </si>
  <si>
    <t>1.63323618249301</t>
  </si>
  <si>
    <t>2.67923383971005</t>
  </si>
  <si>
    <t>-1.85137256612109</t>
  </si>
  <si>
    <t>1.30299558213637</t>
  </si>
  <si>
    <t>2.52646166015432</t>
  </si>
  <si>
    <t>-0.267803777554723</t>
  </si>
  <si>
    <t>-0.41930960277645</t>
  </si>
  <si>
    <t>-0.286447931881536</t>
  </si>
  <si>
    <t>0.334044200322334</t>
  </si>
  <si>
    <t>-0.2230782437213</t>
  </si>
  <si>
    <t>0.0994781755651222</t>
  </si>
  <si>
    <t>-0.307008664397909</t>
  </si>
  <si>
    <t>-0.85343606967827</t>
  </si>
  <si>
    <t>1.4678435499794</t>
  </si>
  <si>
    <t>-2.0537864418205</t>
  </si>
  <si>
    <t>-0.585172773646866</t>
  </si>
  <si>
    <t>-2.96225384094077</t>
  </si>
  <si>
    <t>2.12964776885165</t>
  </si>
  <si>
    <t>1.82211999463518</t>
  </si>
  <si>
    <t>2.50244804362289</t>
  </si>
  <si>
    <t>2.17502022862462</t>
  </si>
  <si>
    <t>1.44760434615135</t>
  </si>
  <si>
    <t>-0.984560198488225</t>
  </si>
  <si>
    <t>-2.52334578594655</t>
  </si>
  <si>
    <t>-0.101343079790591</t>
  </si>
  <si>
    <t>0.306214822720492</t>
  </si>
  <si>
    <t>-1.90606217798934</t>
  </si>
  <si>
    <t>1.10915354698312</t>
  </si>
  <si>
    <t>-0.317536718549865</t>
  </si>
  <si>
    <t>0.211310165358831</t>
  </si>
  <si>
    <t>-0.718092530799656</t>
  </si>
  <si>
    <t>-2.10951934716237</t>
  </si>
  <si>
    <t>0.419379873207178</t>
  </si>
  <si>
    <t>-1.74384370751204</t>
  </si>
  <si>
    <t>1.0481076491846</t>
  </si>
  <si>
    <t>-3.59364330361805</t>
  </si>
  <si>
    <t>-2.29287976704972</t>
  </si>
  <si>
    <t>-1.94786808147419</t>
  </si>
  <si>
    <t>-2.38067600055421</t>
  </si>
  <si>
    <t>-0.327244229841966</t>
  </si>
  <si>
    <t>-0.909380231014567</t>
  </si>
  <si>
    <t>1.34352317550195</t>
  </si>
  <si>
    <t>0.995676704201337</t>
  </si>
  <si>
    <t>0.32632163967328</t>
  </si>
  <si>
    <t>0.961124232817487</t>
  </si>
  <si>
    <t>-1.01860694686514</t>
  </si>
  <si>
    <t>-1.11400271112923</t>
  </si>
  <si>
    <t>1.147287921444</t>
  </si>
  <si>
    <t>0.154637980768069</t>
  </si>
  <si>
    <t>-0.229309488954759</t>
  </si>
  <si>
    <t>-0.17067051047855</t>
  </si>
  <si>
    <t>-2.78559556041253</t>
  </si>
  <si>
    <t>1.20909678028553</t>
  </si>
  <si>
    <t>-1.22680629511741</t>
  </si>
  <si>
    <t>3.28330871266902</t>
  </si>
  <si>
    <t>1.22042860751822</t>
  </si>
  <si>
    <t>3.75955555338173</t>
  </si>
  <si>
    <t>-0.484860381113017</t>
  </si>
  <si>
    <t>0.484770815199514</t>
  </si>
  <si>
    <t>-0.0178270105883784</t>
  </si>
  <si>
    <t>0.291894958103174</t>
  </si>
  <si>
    <t>0.958729380856639</t>
  </si>
  <si>
    <t>-2.6189638023379</t>
  </si>
  <si>
    <t>-1.53617756860391</t>
  </si>
  <si>
    <t>-0.836988351382048</t>
  </si>
  <si>
    <t>-1.43550251108907</t>
  </si>
  <si>
    <t>0.170672220024262</t>
  </si>
  <si>
    <t>0.00756275242143396</t>
  </si>
  <si>
    <t>1.23819351099135</t>
  </si>
  <si>
    <t>0.265205668149969</t>
  </si>
  <si>
    <t>-1.52436074266133</t>
  </si>
  <si>
    <t>-0.151221712341104</t>
  </si>
  <si>
    <t>0.657462924697119</t>
  </si>
  <si>
    <t>4.57693675596711</t>
  </si>
  <si>
    <t>-1.13098667963918</t>
  </si>
  <si>
    <t>-2.42652170942167</t>
  </si>
  <si>
    <t>-1.01959398163785</t>
  </si>
  <si>
    <t>1.78550993351713</t>
  </si>
  <si>
    <t>-1.26271694262845</t>
  </si>
  <si>
    <t>-0.339697473089629</t>
  </si>
  <si>
    <t>-1.00270170255905</t>
  </si>
  <si>
    <t>-0.369048977110297</t>
  </si>
  <si>
    <t>-0.068899844608724</t>
  </si>
  <si>
    <t>1.62246066145213</t>
  </si>
  <si>
    <t>0.159618652922485</t>
  </si>
  <si>
    <t>0.392078689944597</t>
  </si>
  <si>
    <t>0.317936100695268</t>
  </si>
  <si>
    <t>-0.471965307970206</t>
  </si>
  <si>
    <t>-2.45933262979218</t>
  </si>
  <si>
    <t>-4.48575985552389</t>
  </si>
  <si>
    <t>-0.344085786734152</t>
  </si>
  <si>
    <t>0.867739837560462</t>
  </si>
  <si>
    <t>-2.30252131878299</t>
  </si>
  <si>
    <t>4.85209304479538</t>
  </si>
  <si>
    <t>0.388391071997392</t>
  </si>
  <si>
    <t>-0.578259323150228</t>
  </si>
  <si>
    <t>0.0981251266775567</t>
  </si>
  <si>
    <t>-0.812245447408744</t>
  </si>
  <si>
    <t>-0.388686743959307</t>
  </si>
  <si>
    <t>2.52404577852838</t>
  </si>
  <si>
    <t>2.02598508259303</t>
  </si>
  <si>
    <t>1.00822937137893</t>
  </si>
  <si>
    <t>-1.60504075932369</t>
  </si>
  <si>
    <t>0.23654860064014</t>
  </si>
  <si>
    <t>0.7436392242185</t>
  </si>
  <si>
    <t>3.43861235703602</t>
  </si>
  <si>
    <t>0.261993828094406</t>
  </si>
  <si>
    <t>1.11402877665311</t>
  </si>
  <si>
    <t>-0.336788596539872</t>
  </si>
  <si>
    <t>1.31539505508015</t>
  </si>
  <si>
    <t>-0.567429817935608</t>
  </si>
  <si>
    <t>1.73524075055352</t>
  </si>
  <si>
    <t>-0.702644022943705</t>
  </si>
  <si>
    <t>1.27585451856943</t>
  </si>
  <si>
    <t>-1.46785447797294</t>
  </si>
  <si>
    <t>-0.900103845456037</t>
  </si>
  <si>
    <t>0.448916226429527</t>
  </si>
  <si>
    <t>0.357609310095056</t>
  </si>
  <si>
    <t>0.665777830248897</t>
  </si>
  <si>
    <t>-0.608138054203294</t>
  </si>
  <si>
    <t>-1.08557593570418</t>
  </si>
  <si>
    <t>1.48734520531054</t>
  </si>
  <si>
    <t>-0.129004320556972</t>
  </si>
  <si>
    <t>-0.437086842136005</t>
  </si>
  <si>
    <t>-1.72787228546665</t>
  </si>
  <si>
    <t>-6.63335894710058</t>
  </si>
  <si>
    <t>0.630812905053846</t>
  </si>
  <si>
    <t>0.323165998204586</t>
  </si>
  <si>
    <t>0.890664173588582</t>
  </si>
  <si>
    <t>-0.370891699557441</t>
  </si>
  <si>
    <t>-2.56221939601002</t>
  </si>
  <si>
    <t>2.13253849649799</t>
  </si>
  <si>
    <t>0.484015947689027</t>
  </si>
  <si>
    <t>-4.01012331976668</t>
  </si>
  <si>
    <t>4.01174487457733</t>
  </si>
  <si>
    <t>-0.263626446199211</t>
  </si>
  <si>
    <t>2.33398613652617</t>
  </si>
  <si>
    <t>0.996090366336858</t>
  </si>
  <si>
    <t>-0.740216867683577</t>
  </si>
  <si>
    <t>-0.219745882635759</t>
  </si>
  <si>
    <t>-1.34915355481512</t>
  </si>
  <si>
    <t>2.83588758137</t>
  </si>
  <si>
    <t>-0.0751097711148556</t>
  </si>
  <si>
    <t>1.32781402752584</t>
  </si>
  <si>
    <t>-0.254932678047337</t>
  </si>
  <si>
    <t>0.55380814500188</t>
  </si>
  <si>
    <t>-0.408861538025776</t>
  </si>
  <si>
    <t>0.542986398414546</t>
  </si>
  <si>
    <t>0.697146033919002</t>
  </si>
  <si>
    <t>-1.07758270287368</t>
  </si>
  <si>
    <t>-0.501281065364033</t>
  </si>
  <si>
    <t>-1.78874352109417</t>
  </si>
  <si>
    <t>-0.287436835797926</t>
  </si>
  <si>
    <t>-0.131567304178391</t>
  </si>
  <si>
    <t>-1.32209299949638</t>
  </si>
  <si>
    <t>-0.780787034476747</t>
  </si>
  <si>
    <t>-0.928214296154788</t>
  </si>
  <si>
    <t>1.02640885284413</t>
  </si>
  <si>
    <t>0.857660382738443</t>
  </si>
  <si>
    <t>1.25343053389324</t>
  </si>
  <si>
    <t>-1.15479083339291</t>
  </si>
  <si>
    <t>1.30950143198096</t>
  </si>
  <si>
    <t>-4.75917709982796</t>
  </si>
  <si>
    <t>2.33628918360704</t>
  </si>
  <si>
    <t>3.7526087349481</t>
  </si>
  <si>
    <t>3.31615450639455</t>
  </si>
  <si>
    <t>-1.04458567526645</t>
  </si>
  <si>
    <t>-1.18998861512849</t>
  </si>
  <si>
    <t>0.837176721811985</t>
  </si>
  <si>
    <t>-1.46494065189831</t>
  </si>
  <si>
    <t>-1.29242497901955</t>
  </si>
  <si>
    <t>0.197515450306062</t>
  </si>
  <si>
    <t>-2.05175363979071</t>
  </si>
  <si>
    <t>-0.97628920518824</t>
  </si>
  <si>
    <t>2.24857973999761</t>
  </si>
  <si>
    <t>-1.88574353335383</t>
  </si>
  <si>
    <t>-0.810536973614758</t>
  </si>
  <si>
    <t>0.257581719136904</t>
  </si>
  <si>
    <t>0.935057000689794</t>
  </si>
  <si>
    <t>-0.131698732220009</t>
  </si>
  <si>
    <t>0.860876496420462</t>
  </si>
  <si>
    <t>-1.48739687904277</t>
  </si>
  <si>
    <t>-1.10804673752195</t>
  </si>
  <si>
    <t>-1.17080183067967</t>
  </si>
  <si>
    <t>-0.756440147522391</t>
  </si>
  <si>
    <t>0.697410158020641</t>
  </si>
  <si>
    <t>0.279343234699445</t>
  </si>
  <si>
    <t>0.880193354350356</t>
  </si>
  <si>
    <t>3.54481640222459</t>
  </si>
  <si>
    <t>0.675189102382265</t>
  </si>
  <si>
    <t>-1.81602237363814</t>
  </si>
  <si>
    <t>1.63059083759382</t>
  </si>
  <si>
    <t>0.449022615756224</t>
  </si>
  <si>
    <t>-0.180286154661821</t>
  </si>
  <si>
    <t>-2.7357774395721</t>
  </si>
  <si>
    <t>-0.0190067332306559</t>
  </si>
  <si>
    <t>0.287775476605948</t>
  </si>
  <si>
    <t>1.2037766827411</t>
  </si>
  <si>
    <t>-0.209888766739017</t>
  </si>
  <si>
    <t>0.141550583236553</t>
  </si>
  <si>
    <t>-0.39625813382256</t>
  </si>
  <si>
    <t>-1.19854373787443</t>
  </si>
  <si>
    <t>-1.36629485397166</t>
  </si>
  <si>
    <t>0.00149945754215364</t>
  </si>
  <si>
    <t>2.80618252369484</t>
  </si>
  <si>
    <t>-1.69700100940325</t>
  </si>
  <si>
    <t>5.04984120678037</t>
  </si>
  <si>
    <t>-3.0329213697777</t>
  </si>
  <si>
    <t>1.96851710225868</t>
  </si>
  <si>
    <t>0.193124884473183</t>
  </si>
  <si>
    <t>-1.7649694357524</t>
  </si>
  <si>
    <t>2.27919982483731</t>
  </si>
  <si>
    <t>2.28266439661548</t>
  </si>
  <si>
    <t>2.19591262495948</t>
  </si>
  <si>
    <t>-2.90490694840723</t>
  </si>
  <si>
    <t>-1.14865524150142</t>
  </si>
  <si>
    <t>0.231062457955703</t>
  </si>
  <si>
    <t>-0.226287834079684</t>
  </si>
  <si>
    <t>-0.131878201203447</t>
  </si>
  <si>
    <t>-0.772348462367304</t>
  </si>
  <si>
    <t>-1.13425501332515</t>
  </si>
  <si>
    <t>-0.576383341381828</t>
  </si>
  <si>
    <t>-0.731205904675824</t>
  </si>
  <si>
    <t>1.89483458951185</t>
  </si>
  <si>
    <t>1.87243004780613</t>
  </si>
  <si>
    <t>1.18321837545694</t>
  </si>
  <si>
    <t>-0.638242555731958</t>
  </si>
  <si>
    <t>-0.0253734036188524</t>
  </si>
  <si>
    <t>-0.149429034431618</t>
  </si>
  <si>
    <t>0.811694600894768</t>
  </si>
  <si>
    <t>1.2745908921502</t>
  </si>
  <si>
    <t>0.915830371241919</t>
  </si>
  <si>
    <t>0.502025764451265</t>
  </si>
  <si>
    <t>-0.289487196410561</t>
  </si>
  <si>
    <t>0.0657778010867653</t>
  </si>
  <si>
    <t>0.0610523221110661</t>
  </si>
  <si>
    <t>-3.49693894600965</t>
  </si>
  <si>
    <t>6.18896940264774</t>
  </si>
  <si>
    <t>3.28839476717441</t>
  </si>
  <si>
    <t>-4.53192229996545</t>
  </si>
  <si>
    <t>-3.35983846555253</t>
  </si>
  <si>
    <t>2.51925560228521</t>
  </si>
  <si>
    <t>3.03231994119879</t>
  </si>
  <si>
    <t>-0.593254341668277</t>
  </si>
  <si>
    <t>-0.21782049532258</t>
  </si>
  <si>
    <t>0.0745716163601512</t>
  </si>
  <si>
    <t>0.0127141357851748</t>
  </si>
  <si>
    <t>2.97275526231184</t>
  </si>
  <si>
    <t>-1.2359721875956</t>
  </si>
  <si>
    <t>-2.01405672925425</t>
  </si>
  <si>
    <t>1.59064799885113</t>
  </si>
  <si>
    <t>-1.53822697124921</t>
  </si>
  <si>
    <t>-2.31103569633883</t>
  </si>
  <si>
    <t>-0.780829273304254</t>
  </si>
  <si>
    <t>1.04153314144346</t>
  </si>
  <si>
    <t>-0.898475692520248</t>
  </si>
  <si>
    <t>-0.497458380823809</t>
  </si>
  <si>
    <t>0.253753861290041</t>
  </si>
  <si>
    <t>1.13710098032458</t>
  </si>
  <si>
    <t>-0.0279544721984392</t>
  </si>
  <si>
    <t>0.132078443121221</t>
  </si>
  <si>
    <t>-0.0449076027442466</t>
  </si>
  <si>
    <t>0.417137811922474</t>
  </si>
  <si>
    <t>1.51744788505549</t>
  </si>
  <si>
    <t>0.841391647398489</t>
  </si>
  <si>
    <t>-0.00414015537276953</t>
  </si>
  <si>
    <t>-0.0195634778048863</t>
  </si>
  <si>
    <t>0.662319979380491</t>
  </si>
  <si>
    <t>0.434680164101922</t>
  </si>
  <si>
    <t>-1.50311915629907</t>
  </si>
  <si>
    <t>-0.646874914031577</t>
  </si>
  <si>
    <t>-0.665350922750501</t>
  </si>
  <si>
    <t>-1.11699553483903</t>
  </si>
  <si>
    <t>-3.93999043447255</t>
  </si>
  <si>
    <t>3.51720556712832</t>
  </si>
  <si>
    <t>3.45483593981633</t>
  </si>
  <si>
    <t>0.466904650481422</t>
  </si>
  <si>
    <t>-0.734779431316862</t>
  </si>
  <si>
    <t>1.78556080305307</t>
  </si>
  <si>
    <t>-0.797364096245697</t>
  </si>
  <si>
    <t>-0.538117792528092</t>
  </si>
  <si>
    <t>-0.736995054828872</t>
  </si>
  <si>
    <t>1.1196391509733</t>
  </si>
  <si>
    <t>-0.250521092586957</t>
  </si>
  <si>
    <t>-0.671289679474909</t>
  </si>
  <si>
    <t>0.397335943063864</t>
  </si>
  <si>
    <t>-0.78484208857704</t>
  </si>
  <si>
    <t>-2.50886965130548</t>
  </si>
  <si>
    <t>0.594168611318602</t>
  </si>
  <si>
    <t>0.964423179656674</t>
  </si>
  <si>
    <t>-1.22036465645472</t>
  </si>
  <si>
    <t>-1.68341479112486</t>
  </si>
  <si>
    <t>0.808153373464853</t>
  </si>
  <si>
    <t>1.74546387210914</t>
  </si>
  <si>
    <t>0.958511880371903</t>
  </si>
  <si>
    <t>-2.98376655741233</t>
  </si>
  <si>
    <t>-2.81008507390209</t>
  </si>
  <si>
    <t>1.52558408459215</t>
  </si>
  <si>
    <t>-2.58526902170264</t>
  </si>
  <si>
    <t>-1.31684454578958</t>
  </si>
  <si>
    <t>-1.86024010869923</t>
  </si>
  <si>
    <t>0.170750596365676</t>
  </si>
  <si>
    <t>-0.815272317564262</t>
  </si>
  <si>
    <t>-0.341458045778897</t>
  </si>
  <si>
    <t>1.49071458566758</t>
  </si>
  <si>
    <t>0.492373851889064</t>
  </si>
  <si>
    <t>-0.588647813670631</t>
  </si>
  <si>
    <t>-0.334656223239873</t>
  </si>
  <si>
    <t>0.682187046097442</t>
  </si>
  <si>
    <t>-0.860843122512062</t>
  </si>
  <si>
    <t>-3.36389231182376</t>
  </si>
  <si>
    <t>2.08159237480073</t>
  </si>
  <si>
    <t>1.95783816985589</t>
  </si>
  <si>
    <t>1.41000954400647</t>
  </si>
  <si>
    <t>0.654722537775426</t>
  </si>
  <si>
    <t>-0.0262237379273709</t>
  </si>
  <si>
    <t>-1.85790398609763</t>
  </si>
  <si>
    <t>-0.376735819581777</t>
  </si>
  <si>
    <t>1.59769498711796</t>
  </si>
  <si>
    <t>1.81989959842581</t>
  </si>
  <si>
    <t>2.14058976878829</t>
  </si>
  <si>
    <t>0.419663972928135</t>
  </si>
  <si>
    <t>-1.54318032952463</t>
  </si>
  <si>
    <t>1.96707510658855</t>
  </si>
  <si>
    <t>0.287553851707093</t>
  </si>
  <si>
    <t>-0.640754760270374</t>
  </si>
  <si>
    <t>0.977383831116551</t>
  </si>
  <si>
    <t>0.305674099759906</t>
  </si>
  <si>
    <t>-0.440230251565145</t>
  </si>
  <si>
    <t>1.74310577256414</t>
  </si>
  <si>
    <t>0.433433299870695</t>
  </si>
  <si>
    <t>0.58763027128455</t>
  </si>
  <si>
    <t>-1.05818663004394</t>
  </si>
  <si>
    <t>-0.0805769150022302</t>
  </si>
  <si>
    <t>-1.8559693559609</t>
  </si>
  <si>
    <t>0.394831668003309</t>
  </si>
  <si>
    <t>0.111197675584227</t>
  </si>
  <si>
    <t>1.61701803128654</t>
  </si>
  <si>
    <t>-2.29028862696281</t>
  </si>
  <si>
    <t>3.97521410810897</t>
  </si>
  <si>
    <t>1.54027982557058</t>
  </si>
  <si>
    <t>-0.730656918340235</t>
  </si>
  <si>
    <t>2.08672208521699</t>
  </si>
  <si>
    <t>-1.06133485158511</t>
  </si>
  <si>
    <t>-1.01169838069682</t>
  </si>
  <si>
    <t>-0.83591861742329</t>
  </si>
  <si>
    <t>0.172705134079439</t>
  </si>
  <si>
    <t>1.99307009963184</t>
  </si>
  <si>
    <t>4.19276023410991</t>
  </si>
  <si>
    <t>0.836543566790053</t>
  </si>
  <si>
    <t>-5.37601384480681</t>
  </si>
  <si>
    <t>-2.42931086694581</t>
  </si>
  <si>
    <t>-0.476329463209463</t>
  </si>
  <si>
    <t>-4.1872194141807</t>
  </si>
  <si>
    <t>-1.2033131181517</t>
  </si>
  <si>
    <t>0.95222412522809</t>
  </si>
  <si>
    <t>2.01377057810476</t>
  </si>
  <si>
    <t>0.086306149335881</t>
  </si>
  <si>
    <t>-2.56888034288527</t>
  </si>
  <si>
    <t>0.134456316389923</t>
  </si>
  <si>
    <t>0.766124484081442</t>
  </si>
  <si>
    <t>0.549980274076041</t>
  </si>
  <si>
    <t>-0.307382564642775</t>
  </si>
  <si>
    <t>0.0722753767333154</t>
  </si>
  <si>
    <t>1.30002647981322</t>
  </si>
  <si>
    <t>-0.719552680856272</t>
  </si>
  <si>
    <t>-1.24539930747384</t>
  </si>
  <si>
    <t>-0.123505720716396</t>
  </si>
  <si>
    <t>0.121143350014452</t>
  </si>
  <si>
    <t>-0.520976708062787</t>
  </si>
  <si>
    <t>-0.385546058037384</t>
  </si>
  <si>
    <t>-0.91131953535945</t>
  </si>
  <si>
    <t>-1.43891441705648</t>
  </si>
  <si>
    <t>-0.266980209673643</t>
  </si>
  <si>
    <t>0.318079379964622</t>
  </si>
  <si>
    <t>0.0534048063508486</t>
  </si>
  <si>
    <t>-0.529898084486115</t>
  </si>
  <si>
    <t>1.05219166480047</t>
  </si>
  <si>
    <t>-2.806974460135</t>
  </si>
  <si>
    <t>-1.12315329587073</t>
  </si>
  <si>
    <t>1.85642208496876</t>
  </si>
  <si>
    <t>1.01645738862669</t>
  </si>
  <si>
    <t>0.707639739481149</t>
  </si>
  <si>
    <t>0.0651381092810838</t>
  </si>
  <si>
    <t>-2.91262657823974</t>
  </si>
  <si>
    <t>5.8642525499121</t>
  </si>
  <si>
    <t>-4.46680876518158</t>
  </si>
  <si>
    <t>-2.06990984812934</t>
  </si>
  <si>
    <t>4.31050708171458</t>
  </si>
  <si>
    <t>1.89711964189902</t>
  </si>
  <si>
    <t>1.42544726355055</t>
  </si>
  <si>
    <t>-1.60059801786512</t>
  </si>
  <si>
    <t>-1.60902371323622</t>
  </si>
  <si>
    <t>-0.626052070364021</t>
  </si>
  <si>
    <t>-2.18035516602082</t>
  </si>
  <si>
    <t>-1.66570511426947</t>
  </si>
  <si>
    <t>-2.06836735611008</t>
  </si>
  <si>
    <t>0.101708643794186</t>
  </si>
  <si>
    <t>2.18328685141942</t>
  </si>
  <si>
    <t>2.70552015410624</t>
  </si>
  <si>
    <t>2.0393675871016</t>
  </si>
  <si>
    <t>1.22639027344866</t>
  </si>
  <si>
    <t>1.05862232674085</t>
  </si>
  <si>
    <t>1.90182410796917</t>
  </si>
  <si>
    <t>-0.0586045416547148</t>
  </si>
  <si>
    <t>0.401636138691144</t>
  </si>
  <si>
    <t>-0.727966022901546</t>
  </si>
  <si>
    <t>1.06960239896918</t>
  </si>
  <si>
    <t>1.24414288278689</t>
  </si>
  <si>
    <t>0.536411021438682</t>
  </si>
  <si>
    <t>0.764098465341065</t>
  </si>
  <si>
    <t>-1.45608751378795</t>
  </si>
  <si>
    <t>0.0875914150296707</t>
  </si>
  <si>
    <t>0.332712009774965</t>
  </si>
  <si>
    <t>0.0775840286781613</t>
  </si>
  <si>
    <t>0.804285890711885</t>
  </si>
  <si>
    <t>-0.293266787259183</t>
  </si>
  <si>
    <t>0.0394100628031361</t>
  </si>
  <si>
    <t>-0.581311594160439</t>
  </si>
  <si>
    <t>-0.578210302396303</t>
  </si>
  <si>
    <t>0.359320281866553</t>
  </si>
  <si>
    <t>-2.15550528860993</t>
  </si>
  <si>
    <t>1.05038090370732</t>
  </si>
  <si>
    <t>2.1866074596776</t>
  </si>
  <si>
    <t>-0.28843368420727</t>
  </si>
  <si>
    <t>0.380581075160033</t>
  </si>
  <si>
    <t>-0.760747835315716</t>
  </si>
  <si>
    <t>-1.58055173747944</t>
  </si>
  <si>
    <t>0.791699054245553</t>
  </si>
  <si>
    <t>2.46428717741155</t>
  </si>
  <si>
    <t>-0.324692926583867</t>
  </si>
  <si>
    <t>2.14168539871476</t>
  </si>
  <si>
    <t>1.21561060744069</t>
  </si>
  <si>
    <t>-0.420776082550656</t>
  </si>
  <si>
    <t>1.86940859041615</t>
  </si>
  <si>
    <t>0.830656521083016</t>
  </si>
  <si>
    <t>0.639752916547058</t>
  </si>
  <si>
    <t>1.66931424027798</t>
  </si>
  <si>
    <t>0.605792086903424</t>
  </si>
  <si>
    <t>-0.00333760017863759</t>
  </si>
  <si>
    <t>1.28294979657685</t>
  </si>
  <si>
    <t>1.33058495710705</t>
  </si>
  <si>
    <t>-1.27321869622265</t>
  </si>
  <si>
    <t>0.307601063822171</t>
  </si>
  <si>
    <t>-0.00193447671544941</t>
  </si>
  <si>
    <t>-0.955150881335527</t>
  </si>
  <si>
    <t>1.15774849068949</t>
  </si>
  <si>
    <t>0.698437517666507</t>
  </si>
  <si>
    <t>2.06455279731857</t>
  </si>
  <si>
    <t>-1.93988534110375</t>
  </si>
  <si>
    <t>-4.264520390609</t>
  </si>
  <si>
    <t>-0.945125877345872</t>
  </si>
  <si>
    <t>2.39217743342848</t>
  </si>
  <si>
    <t>-1.70718674516368</t>
  </si>
  <si>
    <t>0.0361332148956944</t>
  </si>
  <si>
    <t>-0.329631214417029</t>
  </si>
  <si>
    <t>0.207529284046318</t>
  </si>
  <si>
    <t>-0.251556408839886</t>
  </si>
  <si>
    <t>-3.3051072593573</t>
  </si>
  <si>
    <t>0.0443920940717967</t>
  </si>
  <si>
    <t>1.7568824852199</t>
  </si>
  <si>
    <t>2.28543879194595</t>
  </si>
  <si>
    <t>-0.256792501186321</t>
  </si>
  <si>
    <t>-1.79588791765782</t>
  </si>
  <si>
    <t>1.9134734798006</t>
  </si>
  <si>
    <t>-1.62183208146974</t>
  </si>
  <si>
    <t>1.60054068287432</t>
  </si>
  <si>
    <t>-0.867633137795275</t>
  </si>
  <si>
    <t>1.19212132101087</t>
  </si>
  <si>
    <t>-0.122313308057344</t>
  </si>
  <si>
    <t>-0.210588305718036</t>
  </si>
  <si>
    <t>3.51138132827201</t>
  </si>
  <si>
    <t>1.70182429299909</t>
  </si>
  <si>
    <t>0.622441338648453</t>
  </si>
  <si>
    <t>-1.02386244315009</t>
  </si>
  <si>
    <t>-0.815860726394801</t>
  </si>
  <si>
    <t>0.809853949489366</t>
  </si>
  <si>
    <t>-2.34173944798661</t>
  </si>
  <si>
    <t>-3.64336731211563</t>
  </si>
  <si>
    <t>1.17953937615427</t>
  </si>
  <si>
    <t>0.389182394435705</t>
  </si>
  <si>
    <t>-0.293582631351264</t>
  </si>
  <si>
    <t>1.21680989662453</t>
  </si>
  <si>
    <t>-1.5269172124559</t>
  </si>
  <si>
    <t>-1.94426017765522</t>
  </si>
  <si>
    <t>-1.50157823597594</t>
  </si>
  <si>
    <t>-1.36180719673226</t>
  </si>
  <si>
    <t>0.246211032317601</t>
  </si>
  <si>
    <t>0.851242944487443</t>
  </si>
  <si>
    <t>1.99071250310556</t>
  </si>
  <si>
    <t>-0.242835658570923</t>
  </si>
  <si>
    <t>1.27229566547322</t>
  </si>
  <si>
    <t>0.791038886944024</t>
  </si>
  <si>
    <t>-0.40824253578128</t>
  </si>
  <si>
    <t>0.0894407705722731</t>
  </si>
  <si>
    <t>-3.39849066500974</t>
  </si>
  <si>
    <t>1.05245195552469</t>
  </si>
  <si>
    <t>2.55398948454413</t>
  </si>
  <si>
    <t>1.24629670642997</t>
  </si>
  <si>
    <t>0.212053131740751</t>
  </si>
  <si>
    <t>-1.67605160910068</t>
  </si>
  <si>
    <t>-0.69401516583549</t>
  </si>
  <si>
    <t>0.151842497166887</t>
  </si>
  <si>
    <t>1.1411232450623</t>
  </si>
  <si>
    <t>0.158506210986041</t>
  </si>
  <si>
    <t>2.87079424513323</t>
  </si>
  <si>
    <t>1.24095880047071</t>
  </si>
  <si>
    <t>-1.09295774137353</t>
  </si>
  <si>
    <t>2.0545857434454</t>
  </si>
  <si>
    <t>-0.843303070943781</t>
  </si>
  <si>
    <t>0.366163470807658</t>
  </si>
  <si>
    <t>0.13060886978212</t>
  </si>
  <si>
    <t>-0.481725201081921</t>
  </si>
  <si>
    <t>-0.188094589158028</t>
  </si>
  <si>
    <t>0.92001039438299</t>
  </si>
  <si>
    <t>-1.60441909311239</t>
  </si>
  <si>
    <t>0.0361736723756502</t>
  </si>
  <si>
    <t>-0.947782444215477</t>
  </si>
  <si>
    <t>0.238460720017941</t>
  </si>
  <si>
    <t>0.195323720600269</t>
  </si>
  <si>
    <t>1.12301597096491</t>
  </si>
  <si>
    <t>2.8261895148905</t>
  </si>
  <si>
    <t>-1.70967529773948</t>
  </si>
  <si>
    <t>4.91176675279265</t>
  </si>
  <si>
    <t>-0.224777294082487</t>
  </si>
  <si>
    <t>-1.18283078847189</t>
  </si>
  <si>
    <t>-1.42161951978152</t>
  </si>
  <si>
    <t>-0.110010726763461</t>
  </si>
  <si>
    <t>-0.595711158448315</t>
  </si>
  <si>
    <t>0.819629057542142</t>
  </si>
  <si>
    <t>-0.109681945188088</t>
  </si>
  <si>
    <t>0.256462953362963</t>
  </si>
  <si>
    <t>-3.78973982256577</t>
  </si>
  <si>
    <t>2.34204675324405</t>
  </si>
  <si>
    <t>2.65008199349467</t>
  </si>
  <si>
    <t>2.04539541994516</t>
  </si>
  <si>
    <t>2.03755735627424</t>
  </si>
  <si>
    <t>0.832131475507621</t>
  </si>
  <si>
    <t>-1.06203195523784</t>
  </si>
  <si>
    <t>-2.3950338314113</t>
  </si>
  <si>
    <t>1.06570319720992</t>
  </si>
  <si>
    <t>0.0612252872617176</t>
  </si>
  <si>
    <t>-2.63600613411712</t>
  </si>
  <si>
    <t>-2.35743968233223</t>
  </si>
  <si>
    <t>0.492343094561834</t>
  </si>
  <si>
    <t>0.0697750054123607</t>
  </si>
  <si>
    <t>0.405345414321062</t>
  </si>
  <si>
    <t>-0.224168684467043</t>
  </si>
  <si>
    <t>-2.0384957356305</t>
  </si>
  <si>
    <t>-1.9652123847563</t>
  </si>
  <si>
    <t>-2.38684807593047</t>
  </si>
  <si>
    <t>-0.696350016006285</t>
  </si>
  <si>
    <t>0.681275068332394</t>
  </si>
  <si>
    <t>0.509039739976308</t>
  </si>
  <si>
    <t>0.36337513572076</t>
  </si>
  <si>
    <t>2.73257759768842</t>
  </si>
  <si>
    <t>0.217138824626821</t>
  </si>
  <si>
    <t>2.32937829770959</t>
  </si>
  <si>
    <t>-2.02654315300305</t>
  </si>
  <si>
    <t>1.21230298942687</t>
  </si>
  <si>
    <t>0.901463220669052</t>
  </si>
  <si>
    <t>-1.37249857877832</t>
  </si>
  <si>
    <t>-0.911731564791165</t>
  </si>
  <si>
    <t>-1.17904044960477</t>
  </si>
  <si>
    <t>0.669220629608272</t>
  </si>
  <si>
    <t>0.888768370646902</t>
  </si>
  <si>
    <t>-1.01638443936469</t>
  </si>
  <si>
    <t>-0.687981480906874</t>
  </si>
  <si>
    <t>0.217789717618228</t>
  </si>
  <si>
    <t>-0.194490602870365</t>
  </si>
  <si>
    <t>-2.28638832542023</t>
  </si>
  <si>
    <t>-2.1864348784608</t>
  </si>
  <si>
    <t>-4.30712969265153</t>
  </si>
  <si>
    <t>0.37093758028639</t>
  </si>
  <si>
    <t>-2.23768526429492</t>
  </si>
  <si>
    <t>-1.87662257113921</t>
  </si>
  <si>
    <t>2.6984848630544</t>
  </si>
  <si>
    <t>-1.10935447874626</t>
  </si>
  <si>
    <t>-1.4530191723481</t>
  </si>
  <si>
    <t>0.00860706393872838</t>
  </si>
  <si>
    <t>-1.30873118929762</t>
  </si>
  <si>
    <t>0.719530469489418</t>
  </si>
  <si>
    <t>-0.96932859455861</t>
  </si>
  <si>
    <t>-1.04788936674692</t>
  </si>
  <si>
    <t>1.37331427330401</t>
  </si>
  <si>
    <t>1.83626695305235</t>
  </si>
  <si>
    <t>-1.96972390154353</t>
  </si>
  <si>
    <t>1.5200618799433</t>
  </si>
  <si>
    <t>-1.74727234943141</t>
  </si>
  <si>
    <t>-2.37321686229743</t>
  </si>
  <si>
    <t>2.98079563172299</t>
  </si>
  <si>
    <t>-1.28001523167256</t>
  </si>
  <si>
    <t>0.256099465947154</t>
  </si>
  <si>
    <t>-2.41350616888662</t>
  </si>
  <si>
    <t>0.487597012021785</t>
  </si>
  <si>
    <t>-0.224839262862512</t>
  </si>
  <si>
    <t>1.08778390127147</t>
  </si>
  <si>
    <t>0.433829036061541</t>
  </si>
  <si>
    <t>-0.0917223953368613</t>
  </si>
  <si>
    <t>-0.943972955315195</t>
  </si>
  <si>
    <t>0.601056320714316</t>
  </si>
  <si>
    <t>0.363954630967204</t>
  </si>
  <si>
    <t>-0.258762127830818</t>
  </si>
  <si>
    <t>-1.63226336860155</t>
  </si>
  <si>
    <t>-0.31447660198134</t>
  </si>
  <si>
    <t>-0.733043931824897</t>
  </si>
  <si>
    <t>-1.97166076032289</t>
  </si>
  <si>
    <t>2.10295363629127</t>
  </si>
  <si>
    <t>3.24903009429662</t>
  </si>
  <si>
    <t>-2.01035434914206</t>
  </si>
  <si>
    <t>0.586797030647857</t>
  </si>
  <si>
    <t>-2.14144031357674</t>
  </si>
  <si>
    <t>-1.68741197839224</t>
  </si>
  <si>
    <t>2.93962699994301</t>
  </si>
  <si>
    <t>-2.34725640698259</t>
  </si>
  <si>
    <t>-2.75118509698322</t>
  </si>
  <si>
    <t>1.79061675389352</t>
  </si>
  <si>
    <t>0.537586413952985</t>
  </si>
  <si>
    <t>0.615038045079815</t>
  </si>
  <si>
    <t>-0.596521997238806</t>
  </si>
  <si>
    <t>-0.98484558557534</t>
  </si>
  <si>
    <t>2.67763986388284</t>
  </si>
  <si>
    <t>-1.66468574064299</t>
  </si>
  <si>
    <t>1.94313721392302</t>
  </si>
  <si>
    <t>-1.49127058018163</t>
  </si>
  <si>
    <t>-0.657073182087097</t>
  </si>
  <si>
    <t>0.437690426904684</t>
  </si>
  <si>
    <t>-2.76506781083076</t>
  </si>
  <si>
    <t>1.13351605667356</t>
  </si>
  <si>
    <t>2.33524282731686</t>
  </si>
  <si>
    <t>-0.368472807247846</t>
  </si>
  <si>
    <t>-0.357583512363411</t>
  </si>
  <si>
    <t>-1.98376444176371</t>
  </si>
  <si>
    <t>-1.54154370053401</t>
  </si>
  <si>
    <t>-0.319801126228041</t>
  </si>
  <si>
    <t>1.3506915745314</t>
  </si>
  <si>
    <t>-0.109848589970682</t>
  </si>
  <si>
    <t>0.52043921726214</t>
  </si>
  <si>
    <t>0.279771182362584</t>
  </si>
  <si>
    <t>-1.18846990365063</t>
  </si>
  <si>
    <t>-0.151344886746352</t>
  </si>
  <si>
    <t>0.732528699720845</t>
  </si>
  <si>
    <t>0.327758222087549</t>
  </si>
  <si>
    <t>-2.50221879685171</t>
  </si>
  <si>
    <t>-1.78490548584519</t>
  </si>
  <si>
    <t>-0.0629055302659892</t>
  </si>
  <si>
    <t>1.04376674834725</t>
  </si>
  <si>
    <t>4.00495163114757</t>
  </si>
  <si>
    <t>-1.41088099496077</t>
  </si>
  <si>
    <t>-3.40011142609549</t>
  </si>
  <si>
    <t>-0.563635458870239</t>
  </si>
  <si>
    <t>0.153692355130918</t>
  </si>
  <si>
    <t>0.525090646872512</t>
  </si>
  <si>
    <t>0.109590095848077</t>
  </si>
  <si>
    <t>1.37700042132759</t>
  </si>
  <si>
    <t>-0.683531157614319</t>
  </si>
  <si>
    <t>-2.76762024511532</t>
  </si>
  <si>
    <t>2.19851003121548</t>
  </si>
  <si>
    <t>-1.5904268134907</t>
  </si>
  <si>
    <t>-1.93360897919432</t>
  </si>
  <si>
    <t>2.01394795811444</t>
  </si>
  <si>
    <t>2.02808347197777</t>
  </si>
  <si>
    <t>1.30130432909896</t>
  </si>
  <si>
    <t>-0.784058566707645</t>
  </si>
  <si>
    <t>0.368280968712621</t>
  </si>
  <si>
    <t>0.444052604352537</t>
  </si>
  <si>
    <t>-2.13713701662576</t>
  </si>
  <si>
    <t>0.0359265597477056</t>
  </si>
  <si>
    <t>-1.02420662567555</t>
  </si>
  <si>
    <t>-1.57305070300759</t>
  </si>
  <si>
    <t>-0.146728048671047</t>
  </si>
  <si>
    <t>0.973502498954624</t>
  </si>
  <si>
    <t>0.117841034616612</t>
  </si>
  <si>
    <t>0.152318988750498</t>
  </si>
  <si>
    <t>-0.600826842435992</t>
  </si>
  <si>
    <t>-2.4211630030375</t>
  </si>
  <si>
    <t>0.0331003543021992</t>
  </si>
  <si>
    <t>-1.41926518860805</t>
  </si>
  <si>
    <t>0.426966374093074</t>
  </si>
  <si>
    <t>0.309091642708294</t>
  </si>
  <si>
    <t>-3.78156781343491</t>
  </si>
  <si>
    <t>-5.2777832131775</t>
  </si>
  <si>
    <t>-0.834406367946774</t>
  </si>
  <si>
    <t>1.71709400437693</t>
  </si>
  <si>
    <t>-3.83929269157516</t>
  </si>
  <si>
    <t>-0.413714837705458</t>
  </si>
  <si>
    <t>3.01926121075374</t>
  </si>
  <si>
    <t>-0.212853876920742</t>
  </si>
  <si>
    <t>-0.137167448588401</t>
  </si>
  <si>
    <t>0.666349134540115</t>
  </si>
  <si>
    <t>-1.25920919002306</t>
  </si>
  <si>
    <t>-1.97683660055419</t>
  </si>
  <si>
    <t>1.35003623252174</t>
  </si>
  <si>
    <t>1.57876483830356</t>
  </si>
  <si>
    <t>1.45977520648722</t>
  </si>
  <si>
    <t>0.613921082951135</t>
  </si>
  <si>
    <t>-1.47920950745741</t>
  </si>
  <si>
    <t>0.345967111371842</t>
  </si>
  <si>
    <t>-0.171196299837728</t>
  </si>
  <si>
    <t>1.37497354821659</t>
  </si>
  <si>
    <t>0.19041058427639</t>
  </si>
  <si>
    <t>0.340075427579738</t>
  </si>
  <si>
    <t>-0.279115207183403</t>
  </si>
  <si>
    <t>-0.165311605606236</t>
  </si>
  <si>
    <t>-1.52376025911947</t>
  </si>
  <si>
    <t>-1.27824747952824</t>
  </si>
  <si>
    <t>0.241004901297818</t>
  </si>
  <si>
    <t>-0.374659628374017</t>
  </si>
  <si>
    <t>0.0970338353286476</t>
  </si>
  <si>
    <t>-0.862051805737878</t>
  </si>
  <si>
    <t>-0.742355134048718</t>
  </si>
  <si>
    <t>-0.830288377417829</t>
  </si>
  <si>
    <t>0.0628300237775899</t>
  </si>
  <si>
    <t>-2.03573838943349</t>
  </si>
  <si>
    <t>-2.82263618906774</t>
  </si>
  <si>
    <t>1.30049442457111</t>
  </si>
  <si>
    <t>1.03120088175321</t>
  </si>
  <si>
    <t>-2.73532720433629</t>
  </si>
  <si>
    <t>-4.36389902053357</t>
  </si>
  <si>
    <t>-3.55121331353807</t>
  </si>
  <si>
    <t>-0.134480541088641</t>
  </si>
  <si>
    <t>1.41449201397658</t>
  </si>
  <si>
    <t>-2.63946660330629</t>
  </si>
  <si>
    <t>-1.63252613256799</t>
  </si>
  <si>
    <t>-1.44317297602161</t>
  </si>
  <si>
    <t>0.593454305109303</t>
  </si>
  <si>
    <t>-0.0281053635215896</t>
  </si>
  <si>
    <t>-1.63081218614925</t>
  </si>
  <si>
    <t>0.717833414791908</t>
  </si>
  <si>
    <t>-0.961881282824322</t>
  </si>
  <si>
    <t>-1.01953581361972</t>
  </si>
  <si>
    <t>0.952335125708836</t>
  </si>
  <si>
    <t>-1.55466081522453</t>
  </si>
  <si>
    <t>-1.38847299515398</t>
  </si>
  <si>
    <t>0.0934085123284134</t>
  </si>
  <si>
    <t>-0.792329907577091</t>
  </si>
  <si>
    <t>0.441770073905183</t>
  </si>
  <si>
    <t>-0.968699697982757</t>
  </si>
  <si>
    <t>-1.8592382956141</t>
  </si>
  <si>
    <t>-1.80948510968309</t>
  </si>
  <si>
    <t>1.0782739392982</t>
  </si>
  <si>
    <t>-0.101525750184157</t>
  </si>
  <si>
    <t>-0.904090733495982</t>
  </si>
  <si>
    <t>1.18934499392582</t>
  </si>
  <si>
    <t>-1.09511404284852</t>
  </si>
  <si>
    <t>-1.89569362179517</t>
  </si>
  <si>
    <t>-0.645300730466227</t>
  </si>
  <si>
    <t>-2.01395313746658</t>
  </si>
  <si>
    <t>-0.460962295615206</t>
  </si>
  <si>
    <t>2.20420032416701</t>
  </si>
  <si>
    <t>-0.393741081880065</t>
  </si>
  <si>
    <t>1.44556317304516</t>
  </si>
  <si>
    <t>-0.0376262851126333</t>
  </si>
  <si>
    <t>-2.02683081164624</t>
  </si>
  <si>
    <t>-3.10582431688274</t>
  </si>
  <si>
    <t>-3.80243917208375</t>
  </si>
  <si>
    <t>-3.50201771596598</t>
  </si>
  <si>
    <t>-1.84184141018336</t>
  </si>
  <si>
    <t>0.725187915499835</t>
  </si>
  <si>
    <t>-3.80144795055329</t>
  </si>
  <si>
    <t>3.27243200844509</t>
  </si>
  <si>
    <t>-1.39135958110291</t>
  </si>
  <si>
    <t>-0.347485177124647</t>
  </si>
  <si>
    <t>1.96460569876835</t>
  </si>
  <si>
    <t>2.32111194074156</t>
  </si>
  <si>
    <t>-0.662218606501877</t>
  </si>
  <si>
    <t>1.07180179866533</t>
  </si>
  <si>
    <t>-0.727201260087162</t>
  </si>
  <si>
    <t>1.64080125162302</t>
  </si>
  <si>
    <t>1.70697730383936</t>
  </si>
  <si>
    <t>0.481834688773076</t>
  </si>
  <si>
    <t>-0.16649517845885</t>
  </si>
  <si>
    <t>-2.81671822144387</t>
  </si>
  <si>
    <t>-0.381980406406407</t>
  </si>
  <si>
    <t>2.07573072593329</t>
  </si>
  <si>
    <t>0.235175835794849</t>
  </si>
  <si>
    <t>1.76536269477865</t>
  </si>
  <si>
    <t>-1.17490619876246</t>
  </si>
  <si>
    <t>0.732999212810444</t>
  </si>
  <si>
    <t>0.832953535591405</t>
  </si>
  <si>
    <t>0.311924578180821</t>
  </si>
  <si>
    <t>0.724899878562536</t>
  </si>
  <si>
    <t>1.33795193648415</t>
  </si>
  <si>
    <t>0.703016535297363</t>
  </si>
  <si>
    <t>2.22328917876442</t>
  </si>
  <si>
    <t>0.300304679165534</t>
  </si>
  <si>
    <t>-0.325288560381203</t>
  </si>
  <si>
    <t>0.505881756492766</t>
  </si>
  <si>
    <t>0.109638772025645</t>
  </si>
  <si>
    <t>0.144313821614995</t>
  </si>
  <si>
    <t>-1.47468499941763</t>
  </si>
  <si>
    <t>-2.72541727717326</t>
  </si>
  <si>
    <t>-1.35375570794047</t>
  </si>
  <si>
    <t>-1.24878331383471</t>
  </si>
  <si>
    <t>0.427119121110415</t>
  </si>
  <si>
    <t>-0.343154718490015</t>
  </si>
  <si>
    <t>0.123146882925175</t>
  </si>
  <si>
    <t>-1.57338792863609</t>
  </si>
  <si>
    <t>1.91664930879315</t>
  </si>
  <si>
    <t>1.17419490040189</t>
  </si>
  <si>
    <t>-1.49984478694642</t>
  </si>
  <si>
    <t>-1.34562288244887</t>
  </si>
  <si>
    <t>1.03899773067611</t>
  </si>
  <si>
    <t>-0.952774949204677</t>
  </si>
  <si>
    <t>2.06963178812935</t>
  </si>
  <si>
    <t>0.336569140262656</t>
  </si>
  <si>
    <t>-0.315283786639813</t>
  </si>
  <si>
    <t>2.27276938645913</t>
  </si>
  <si>
    <t>-1.41187703733226</t>
  </si>
  <si>
    <t>2.4375675612997</t>
  </si>
  <si>
    <t>-0.939580280631743</t>
  </si>
  <si>
    <t>2.13217834352784</t>
  </si>
  <si>
    <t>0.353779427395631</t>
  </si>
  <si>
    <t>1.86328500095504</t>
  </si>
  <si>
    <t>1.22048274075171</t>
  </si>
  <si>
    <t>3.56897177404798</t>
  </si>
  <si>
    <t>-1.20754266389534</t>
  </si>
  <si>
    <t>-0.640914320559066</t>
  </si>
  <si>
    <t>1.08693647307661</t>
  </si>
  <si>
    <t>0.279974660417808</t>
  </si>
  <si>
    <t>0.556637317904393</t>
  </si>
  <si>
    <t>-0.065035639137872</t>
  </si>
  <si>
    <t>-1.98711980939013</t>
  </si>
  <si>
    <t>0.502502818980836</t>
  </si>
  <si>
    <t>-0.814196341400613</t>
  </si>
  <si>
    <t>0.0295971293746853</t>
  </si>
  <si>
    <t>1.91531089058114</t>
  </si>
  <si>
    <t>-0.577630905228654</t>
  </si>
  <si>
    <t>-2.38795999510638</t>
  </si>
  <si>
    <t>-2.80197970084996</t>
  </si>
  <si>
    <t>1.69937835331557</t>
  </si>
  <si>
    <t>-2.65241413727321</t>
  </si>
  <si>
    <t>1.19378904187431</t>
  </si>
  <si>
    <t>-0.132469950905643</t>
  </si>
  <si>
    <t>-1.66300311899571</t>
  </si>
  <si>
    <t>-0.574879050430083</t>
  </si>
  <si>
    <t>0.191106704558822</t>
  </si>
  <si>
    <t>-2.57514365239743</t>
  </si>
  <si>
    <t>-1.06992214872293</t>
  </si>
  <si>
    <t>1.64624892535548</t>
  </si>
  <si>
    <t>2.83104437055054</t>
  </si>
  <si>
    <t>0.467496281395398</t>
  </si>
  <si>
    <t>-1.64765713071327</t>
  </si>
  <si>
    <t>1.01286117556896</t>
  </si>
  <si>
    <t>-1.19007105980251</t>
  </si>
  <si>
    <t>-1.793786920331</t>
  </si>
  <si>
    <t>0.147224559797336</t>
  </si>
  <si>
    <t>1.15671122147244</t>
  </si>
  <si>
    <t>1.03414214915449</t>
  </si>
  <si>
    <t>0.0776684143277111</t>
  </si>
  <si>
    <t>1.89424533605008</t>
  </si>
  <si>
    <t>-2.35812422735159</t>
  </si>
  <si>
    <t>1.22308440956558</t>
  </si>
  <si>
    <t>-0.341780253434857</t>
  </si>
  <si>
    <t>1.98695081250702</t>
  </si>
  <si>
    <t>-0.602321312807493</t>
  </si>
  <si>
    <t>-1.37444737668329</t>
  </si>
  <si>
    <t>0.415804969752735</t>
  </si>
  <si>
    <t>-0.364412763829308</t>
  </si>
  <si>
    <t>-1.0233793348633</t>
  </si>
  <si>
    <t>0.208489275922068</t>
  </si>
  <si>
    <t>1.35715817670935</t>
  </si>
  <si>
    <t>-0.741961710518451</t>
  </si>
  <si>
    <t>-2.30978825860138</t>
  </si>
  <si>
    <t>0.761734995368757</t>
  </si>
  <si>
    <t>-3.57213195774332</t>
  </si>
  <si>
    <t>-3.16391574641564</t>
  </si>
  <si>
    <t>-1.31498788298849</t>
  </si>
  <si>
    <t>0.114563787715646</t>
  </si>
  <si>
    <t>0.431184199668732</t>
  </si>
  <si>
    <t>0.825942002823768</t>
  </si>
  <si>
    <t>-3.2011876479624</t>
  </si>
  <si>
    <t>-0.960223813142262</t>
  </si>
  <si>
    <t>1.10697737022608</t>
  </si>
  <si>
    <t>0.282822255749551</t>
  </si>
  <si>
    <t>-2.75570318051366</t>
  </si>
  <si>
    <t>0.12975648245354</t>
  </si>
  <si>
    <t>0.70626135009634</t>
  </si>
  <si>
    <t>-0.384438419136981</t>
  </si>
  <si>
    <t>-0.842369170443069</t>
  </si>
  <si>
    <t>-0.772563508583646</t>
  </si>
  <si>
    <t>-0.100636540019504</t>
  </si>
  <si>
    <t>-0.649147945659636</t>
  </si>
  <si>
    <t>-0.323929852022021</t>
  </si>
  <si>
    <t>-0.117375064340426</t>
  </si>
  <si>
    <t>0.454938455473909</t>
  </si>
  <si>
    <t>0.830063562924214</t>
  </si>
  <si>
    <t>0.655581015491582</t>
  </si>
  <si>
    <t>-0.54957924997385</t>
  </si>
  <si>
    <t>-1.04695041261768</t>
  </si>
  <si>
    <t>1.39134974236965</t>
  </si>
  <si>
    <t>-0.888531608885588</t>
  </si>
  <si>
    <t>0.781864799535893</t>
  </si>
  <si>
    <t>1.54569993690445</t>
  </si>
  <si>
    <t>1.20782882495719</t>
  </si>
  <si>
    <t>0.887445564790267</t>
  </si>
  <si>
    <t>3.17367868830232</t>
  </si>
  <si>
    <t>-0.367901232055362</t>
  </si>
  <si>
    <t>-1.93421545592338</t>
  </si>
  <si>
    <t>2.83957412933895</t>
  </si>
  <si>
    <t>0.537005513049832</t>
  </si>
  <si>
    <t>0.970670085637664</t>
  </si>
  <si>
    <t>0.703337924536615</t>
  </si>
  <si>
    <t>-0.181069368057778</t>
  </si>
  <si>
    <t>-1.80191365779274</t>
  </si>
  <si>
    <t>-0.499970968726343</t>
  </si>
  <si>
    <t>-1.11259542318205</t>
  </si>
  <si>
    <t>0.172905847626264</t>
  </si>
  <si>
    <t>1.61968334067232</t>
  </si>
  <si>
    <t>2.5400085202136</t>
  </si>
  <si>
    <t>5.8211983190656</t>
  </si>
  <si>
    <t>2.11365131000351</t>
  </si>
  <si>
    <t>1.25477513426908</t>
  </si>
  <si>
    <t>-1.92115439381508</t>
  </si>
  <si>
    <t>0.0024785125359852</t>
  </si>
  <si>
    <t>-2.99385381831401</t>
  </si>
  <si>
    <t>-1.37618923229683</t>
  </si>
  <si>
    <t>-1.22852065140385</t>
  </si>
  <si>
    <t>0.979146212553613</t>
  </si>
  <si>
    <t>-1.64128826613202</t>
  </si>
  <si>
    <t>1.00473367521339</t>
  </si>
  <si>
    <t>0.461134010378546</t>
  </si>
  <si>
    <t>-0.0621487866409351</t>
  </si>
  <si>
    <t>-1.97558686068469</t>
  </si>
  <si>
    <t>0.327092768918323</t>
  </si>
  <si>
    <t>1.01040253138962</t>
  </si>
  <si>
    <t>0.662420942273062</t>
  </si>
  <si>
    <t>0.930439978157056</t>
  </si>
  <si>
    <t>-1.14407063029106</t>
  </si>
  <si>
    <t>-2.50417911630889</t>
  </si>
  <si>
    <t>-0.341232335555558</t>
  </si>
  <si>
    <t>0.889101432957136</t>
  </si>
  <si>
    <t>-0.116874191947053</t>
  </si>
  <si>
    <t>0.302172224327347</t>
  </si>
  <si>
    <t>-1.0070203713578</t>
  </si>
  <si>
    <t>0.351345997145428</t>
  </si>
  <si>
    <t>-0.976228355480881</t>
  </si>
  <si>
    <t>-0.702407833668411</t>
  </si>
  <si>
    <t>0.142891236622174</t>
  </si>
  <si>
    <t>-0.783348994367505</t>
  </si>
  <si>
    <t>3.39764693334961</t>
  </si>
  <si>
    <t>-1.05845388476305</t>
  </si>
  <si>
    <t>1.22861111712378</t>
  </si>
  <si>
    <t>-2.2164102667572</t>
  </si>
  <si>
    <t>-3.91464219397793</t>
  </si>
  <si>
    <t>2.97099596574339</t>
  </si>
  <si>
    <t>3.88492297785661</t>
  </si>
  <si>
    <t>-0.183756573057741</t>
  </si>
  <si>
    <t>-2.75326791968562</t>
  </si>
  <si>
    <t>-1.70284464821768</t>
  </si>
  <si>
    <t>-1.85547272741607</t>
  </si>
  <si>
    <t>-2.19094825335751</t>
  </si>
  <si>
    <t>-0.0518380231948988</t>
  </si>
  <si>
    <t>-1.84326143063421</t>
  </si>
  <si>
    <t>-1.43014768239121</t>
  </si>
  <si>
    <t>-1.39136342935313</t>
  </si>
  <si>
    <t>1.65247254795447</t>
  </si>
  <si>
    <t>-0.707205792269187</t>
  </si>
  <si>
    <t>2.5819295757616</t>
  </si>
  <si>
    <t>0.00456803168705137</t>
  </si>
  <si>
    <t>2.14984719699994</t>
  </si>
  <si>
    <t>0.169282654916383</t>
  </si>
  <si>
    <t>-1.26219049020653</t>
  </si>
  <si>
    <t>0.636471949946813</t>
  </si>
  <si>
    <t>1.02769659950644</t>
  </si>
  <si>
    <t>-0.530119383272866</t>
  </si>
  <si>
    <t>1.14979450055546</t>
  </si>
  <si>
    <t>-0.66181421439345</t>
  </si>
  <si>
    <t>0.00991186273265651</t>
  </si>
  <si>
    <t>-0.295406902554492</t>
  </si>
  <si>
    <t>-0.569377828041198</t>
  </si>
  <si>
    <t>-0.538729902556245</t>
  </si>
  <si>
    <t>0.68910350670498</t>
  </si>
  <si>
    <t>1.53982617860364</t>
  </si>
  <si>
    <t>-0.243449738414043</t>
  </si>
  <si>
    <t>-0.078390004704455</t>
  </si>
  <si>
    <t>5.99901714571414</t>
  </si>
  <si>
    <t>3.0627829339175</t>
  </si>
  <si>
    <t>-1.09524804716607</t>
  </si>
  <si>
    <t>3.05332784082931</t>
  </si>
  <si>
    <t>-2.08957430504015</t>
  </si>
  <si>
    <t>-0.775987529291434</t>
  </si>
  <si>
    <t>-0.663385648819026</t>
  </si>
  <si>
    <t>-0.696756604974674</t>
  </si>
  <si>
    <t>1.08491654298331</t>
  </si>
  <si>
    <t>-2.72455681445778</t>
  </si>
  <si>
    <t>0.812264829536129</t>
  </si>
  <si>
    <t>-2.11584057229736</t>
  </si>
  <si>
    <t>3.83513941472995</t>
  </si>
  <si>
    <t>-0.886505102402904</t>
  </si>
  <si>
    <t>2.10781200522717</t>
  </si>
  <si>
    <t>0.065353925613315</t>
  </si>
  <si>
    <t>0.393541431408473</t>
  </si>
  <si>
    <t>0.891821762112797</t>
  </si>
  <si>
    <t>2.01698773707012</t>
  </si>
  <si>
    <t>0.840379100662148</t>
  </si>
  <si>
    <t>1.35978519501597</t>
  </si>
  <si>
    <t>-0.755195444142511</t>
  </si>
  <si>
    <t>-0.624044678519059</t>
  </si>
  <si>
    <t>0.842528559915022</t>
  </si>
  <si>
    <t>-0.408896256408405</t>
  </si>
  <si>
    <t>-2.35839177314278</t>
  </si>
  <si>
    <t>0.233291933715961</t>
  </si>
  <si>
    <t>1.1119717347656</t>
  </si>
  <si>
    <t>1.80478679842849</t>
  </si>
  <si>
    <t>-0.107565200374783</t>
  </si>
  <si>
    <t>0.477081433085321</t>
  </si>
  <si>
    <t>0.737697552587889</t>
  </si>
  <si>
    <t>1.19781295722877</t>
  </si>
  <si>
    <t>-0.420184844497855</t>
  </si>
  <si>
    <t>1.0426192135322</t>
  </si>
  <si>
    <t>-1.74366262372644</t>
  </si>
  <si>
    <t>-0.204943708350699</t>
  </si>
  <si>
    <t>8.18443228097457</t>
  </si>
  <si>
    <t>1.43758351588548</t>
  </si>
  <si>
    <t>-4.12708323780396</t>
  </si>
  <si>
    <t>0.78988032564582</t>
  </si>
  <si>
    <t>-3.26109215984783</t>
  </si>
  <si>
    <t>-1.34915861811452</t>
  </si>
  <si>
    <t>-1.89721622931613</t>
  </si>
  <si>
    <t>-0.597900396487743</t>
  </si>
  <si>
    <t>-0.881633340402036</t>
  </si>
  <si>
    <t>1.3658643190011</t>
  </si>
  <si>
    <t>-3.08082037598861</t>
  </si>
  <si>
    <t>1.56773073742264</t>
  </si>
  <si>
    <t>-2.02025229253253</t>
  </si>
  <si>
    <t>2.16910775347352</t>
  </si>
  <si>
    <t>-0.622728548275746</t>
  </si>
  <si>
    <t>-0.340348575020128</t>
  </si>
  <si>
    <t>0.77297447284391</t>
  </si>
  <si>
    <t>0.271153016686834</t>
  </si>
  <si>
    <t>-2.05484374170182</t>
  </si>
  <si>
    <t>-1.39121092113948</t>
  </si>
  <si>
    <t>0.114260038100217</t>
  </si>
  <si>
    <t>-0.907496687582984</t>
  </si>
  <si>
    <t>1.24871055642639</t>
  </si>
  <si>
    <t>0.0351164044317605</t>
  </si>
  <si>
    <t>-0.159612444029267</t>
  </si>
  <si>
    <t>-0.853794706449953</t>
  </si>
  <si>
    <t>0.338484702969628</t>
  </si>
  <si>
    <t>-0.96951572474921</t>
  </si>
  <si>
    <t>0.261349031942798</t>
  </si>
  <si>
    <t>0.520534073967279</t>
  </si>
  <si>
    <t>-0.57139842985544</t>
  </si>
  <si>
    <t>0.667532998018846</t>
  </si>
  <si>
    <t>-2.13998956928595</t>
  </si>
  <si>
    <t>-1.32174890510463</t>
  </si>
  <si>
    <t>-1.20448517211084</t>
  </si>
  <si>
    <t>-1.85054721336808</t>
  </si>
  <si>
    <t>-0.107991612599354</t>
  </si>
  <si>
    <t>6.73718826602249</t>
  </si>
  <si>
    <t>5.78624796609273</t>
  </si>
  <si>
    <t>-5.20477408547198</t>
  </si>
  <si>
    <t>2.92071970082716</t>
  </si>
  <si>
    <t>1.22348883742309</t>
  </si>
  <si>
    <t>-0.586016602651353</t>
  </si>
  <si>
    <t>-0.430224056186286</t>
  </si>
  <si>
    <t>-2.52083618892021</t>
  </si>
  <si>
    <t>-1.78970167891344</t>
  </si>
  <si>
    <t>-1.94036177156707</t>
  </si>
  <si>
    <t>2.99199659759929</t>
  </si>
  <si>
    <t>1.72977452297327</t>
  </si>
  <si>
    <t>2.25079094844473</t>
  </si>
  <si>
    <t>-0.284591735482245</t>
  </si>
  <si>
    <t>-1.12543747885172</t>
  </si>
  <si>
    <t>-2.59344057644971</t>
  </si>
  <si>
    <t>0.610831656472355</t>
  </si>
  <si>
    <t>-1.44745818573624</t>
  </si>
  <si>
    <t>-1.18457796129694</t>
  </si>
  <si>
    <t>0.493877293280503</t>
  </si>
  <si>
    <t>-0.976863285327593</t>
  </si>
  <si>
    <t>0.697227107528585</t>
  </si>
  <si>
    <t>0.643496911536027</t>
  </si>
  <si>
    <t>-0.196776275665813</t>
  </si>
  <si>
    <t>0.160921351085461</t>
  </si>
  <si>
    <t>1.10077101887266</t>
  </si>
  <si>
    <t>-0.708111514727653</t>
  </si>
  <si>
    <t>-0.171545039460034</t>
  </si>
  <si>
    <t>-0.537122730042925</t>
  </si>
  <si>
    <t>-0.189180158325616</t>
  </si>
  <si>
    <t>-0.164641512000458</t>
  </si>
  <si>
    <t>-0.28516240684971</t>
  </si>
  <si>
    <t>0.127317077358727</t>
  </si>
  <si>
    <t>-0.0872970654015588</t>
  </si>
  <si>
    <t>-1.23257259039421</t>
  </si>
  <si>
    <t>1.52497447893501</t>
  </si>
  <si>
    <t>-0.0746631262610384</t>
  </si>
  <si>
    <t>5.77341901431398</t>
  </si>
  <si>
    <t>-4.12822144345997</t>
  </si>
  <si>
    <t>3.47271343808686</t>
  </si>
  <si>
    <t>-0.0260171790559272</t>
  </si>
  <si>
    <t>-0.768176272588632</t>
  </si>
  <si>
    <t>0.3256485237835</t>
  </si>
  <si>
    <t>-0.355500711287492</t>
  </si>
  <si>
    <t>-0.5887290311819</t>
  </si>
  <si>
    <t>-2.92609418049208</t>
  </si>
  <si>
    <t>-0.618127724314177</t>
  </si>
  <si>
    <t>1.90398427616765</t>
  </si>
  <si>
    <t>-0.69748503169571</t>
  </si>
  <si>
    <t>-2.65195251722884</t>
  </si>
  <si>
    <t>-0.423326789107806</t>
  </si>
  <si>
    <t>1.25735757964114</t>
  </si>
  <si>
    <t>-1.38874504202607</t>
  </si>
  <si>
    <t>-0.984274097907997</t>
  </si>
  <si>
    <t>-2.46131175958561</t>
  </si>
  <si>
    <t>0.680124031728444</t>
  </si>
  <si>
    <t>1.01666908406784</t>
  </si>
  <si>
    <t>2.94642883370797</t>
  </si>
  <si>
    <t>2.0230834241638</t>
  </si>
  <si>
    <t>-0.16152060801802</t>
  </si>
  <si>
    <t>2.52871886258732</t>
  </si>
  <si>
    <t>-1.0689813750925</t>
  </si>
  <si>
    <t>-0.638866661905466</t>
  </si>
  <si>
    <t>1.01659856700253</t>
  </si>
  <si>
    <t>-1.67358609663237</t>
  </si>
  <si>
    <t>-0.474507998175367</t>
  </si>
  <si>
    <t>0.71498987214632</t>
  </si>
  <si>
    <t>-0.02937198139434</t>
  </si>
  <si>
    <t>1.11487304857962</t>
  </si>
  <si>
    <t>-1.38285025145052</t>
  </si>
  <si>
    <t>1.46489433876914</t>
  </si>
  <si>
    <t>0.504692505022736</t>
  </si>
  <si>
    <t>0.247872479059258</t>
  </si>
  <si>
    <t>0.0715596709311735</t>
  </si>
  <si>
    <t>6.4944724509771</t>
  </si>
  <si>
    <t>0.222525864379301</t>
  </si>
  <si>
    <t>0.0352932324669376</t>
  </si>
  <si>
    <t>-3.73794845175532</t>
  </si>
  <si>
    <t>5.10917909441199</t>
  </si>
  <si>
    <t>-0.305355683743167</t>
  </si>
  <si>
    <t>3.79164623904556</t>
  </si>
  <si>
    <t>-1.52152686904587</t>
  </si>
  <si>
    <t>0.548379896526189</t>
  </si>
  <si>
    <t>2.41534185601818</t>
  </si>
  <si>
    <t>0.141620135912009</t>
  </si>
  <si>
    <t>-0.832213151748524</t>
  </si>
  <si>
    <t>1.49579813085322</t>
  </si>
  <si>
    <t>2.78257938215328</t>
  </si>
  <si>
    <t>-3.53474295568363</t>
  </si>
  <si>
    <t>-0.890037889117152</t>
  </si>
  <si>
    <t>-2.13373319180499</t>
  </si>
  <si>
    <t>1.07244956618257</t>
  </si>
  <si>
    <t>2.13905951309856</t>
  </si>
  <si>
    <t>-0.275347149236535</t>
  </si>
  <si>
    <t>0.949918129512631</t>
  </si>
  <si>
    <t>0.0172646716094502</t>
  </si>
  <si>
    <t>-0.279634403775137</t>
  </si>
  <si>
    <t>0.75496768908151</t>
  </si>
  <si>
    <t>-0.227262970726127</t>
  </si>
  <si>
    <t>-0.775174218780105</t>
  </si>
  <si>
    <t>0.0796746791479454</t>
  </si>
  <si>
    <t>0.710786239763424</t>
  </si>
  <si>
    <t>-0.159005010068944</t>
  </si>
  <si>
    <t>0.104244645373164</t>
  </si>
  <si>
    <t>-0.749504474653576</t>
  </si>
  <si>
    <t>0.174766130522484</t>
  </si>
  <si>
    <t>-0.499091969254538</t>
  </si>
  <si>
    <t>-1.16968764357577</t>
  </si>
  <si>
    <t>0.531600639316504</t>
  </si>
  <si>
    <t>0.32478252958798</t>
  </si>
  <si>
    <t>-0.114190510668965</t>
  </si>
  <si>
    <t>5.92023856975186</t>
  </si>
  <si>
    <t>-2.69158869837171</t>
  </si>
  <si>
    <t>4.66894457545325</t>
  </si>
  <si>
    <t>-0.826690861847878</t>
  </si>
  <si>
    <t>0.952307242974976</t>
  </si>
  <si>
    <t>1.12508630931019</t>
  </si>
  <si>
    <t>2.11128537691588</t>
  </si>
  <si>
    <t>-0.671617704725427</t>
  </si>
  <si>
    <t>0.643703723005947</t>
  </si>
  <si>
    <t>-1.77812100143955</t>
  </si>
  <si>
    <t>0.320613932930594</t>
  </si>
  <si>
    <t>-0.720962197496764</t>
  </si>
  <si>
    <t>0.110759476549293</t>
  </si>
  <si>
    <t>-0.401059899653972</t>
  </si>
  <si>
    <t>2.45075744231431</t>
  </si>
  <si>
    <t>-0.979870098943476</t>
  </si>
  <si>
    <t>2.55133136578132</t>
  </si>
  <si>
    <t>1.93573759026642</t>
  </si>
  <si>
    <t>-1.23651570581817</t>
  </si>
  <si>
    <t>-2.21291902075834</t>
  </si>
  <si>
    <t>0.699536058603067</t>
  </si>
  <si>
    <t>0.177660964364808</t>
  </si>
  <si>
    <t>-0.312569584888534</t>
  </si>
  <si>
    <t>-2.26042087253609</t>
  </si>
  <si>
    <t>0.248206844667256</t>
  </si>
  <si>
    <t>1.49456295341129</t>
  </si>
  <si>
    <t>-0.753446285678168</t>
  </si>
  <si>
    <t>-0.203084617880337</t>
  </si>
  <si>
    <t>-0.143559291661698</t>
  </si>
  <si>
    <t>1.5526576644027</t>
  </si>
  <si>
    <t>-3.83863686006418</t>
  </si>
  <si>
    <t>-0.519728408858109</t>
  </si>
  <si>
    <t>0.178001550595284</t>
  </si>
  <si>
    <t>-0.386623888802471</t>
  </si>
  <si>
    <t>0.415269633199276</t>
  </si>
  <si>
    <t>-0.034677045060554</t>
  </si>
  <si>
    <t>0.314813747195257</t>
  </si>
  <si>
    <t>4.9978254666434</t>
  </si>
  <si>
    <t>-4.06581891617278</t>
  </si>
  <si>
    <t>1.6728248986587</t>
  </si>
  <si>
    <t>0.517267325754371</t>
  </si>
  <si>
    <t>-3.12349368682696</t>
  </si>
  <si>
    <t>-0.157889874031351</t>
  </si>
  <si>
    <t>-1.45417145396831</t>
  </si>
  <si>
    <t>-3.50897950484311</t>
  </si>
  <si>
    <t>-2.67550440236527</t>
  </si>
  <si>
    <t>0.978122874087575</t>
  </si>
  <si>
    <t>1.11693981930553</t>
  </si>
  <si>
    <t>-2.15675455499016</t>
  </si>
  <si>
    <t>-2.44754181520809</t>
  </si>
  <si>
    <t>-0.55681375021999</t>
  </si>
  <si>
    <t>-2.01599376234233</t>
  </si>
  <si>
    <t>1.59233132435117</t>
  </si>
  <si>
    <t>-0.0939997813643964</t>
  </si>
  <si>
    <t>0.235962779868639</t>
  </si>
  <si>
    <t>2.29714735156729</t>
  </si>
  <si>
    <t>1.11308422597084</t>
  </si>
  <si>
    <t>-1.46553634347168</t>
  </si>
  <si>
    <t>-2.28677860868703</t>
  </si>
  <si>
    <t>0.457964417276702</t>
  </si>
  <si>
    <t>-1.09055824645993</t>
  </si>
  <si>
    <t>2.02103386401964</t>
  </si>
  <si>
    <t>1.84162963137931</t>
  </si>
  <si>
    <t>-1.09751317603225</t>
  </si>
  <si>
    <t>1.65779161119185</t>
  </si>
  <si>
    <t>0.289510022447323</t>
  </si>
  <si>
    <t>-0.275629421171385</t>
  </si>
  <si>
    <t>0.00709747615755102</t>
  </si>
  <si>
    <t>0.424325110221429</t>
  </si>
  <si>
    <t>1.3207158736772</t>
  </si>
  <si>
    <t>0.276391258523456</t>
  </si>
  <si>
    <t>-0.429974932061044</t>
  </si>
  <si>
    <t>-0.123883137262042</t>
  </si>
  <si>
    <t>-0.137534598072749</t>
  </si>
  <si>
    <t>5.73137060558579</t>
  </si>
  <si>
    <t>-2.99076227361367</t>
  </si>
  <si>
    <t>4.94421239655975</t>
  </si>
  <si>
    <t>-0.553606495522934</t>
  </si>
  <si>
    <t>2.22399793201791</t>
  </si>
  <si>
    <t>-0.897693305865037</t>
  </si>
  <si>
    <t>1.3966636470597</t>
  </si>
  <si>
    <t>0.0687421231774163</t>
  </si>
  <si>
    <t>0.46731355091859</t>
  </si>
  <si>
    <t>-2.0790138818251</t>
  </si>
  <si>
    <t>-1.81666137082086</t>
  </si>
  <si>
    <t>0.375284291413488</t>
  </si>
  <si>
    <t>-1.05813283845325</t>
  </si>
  <si>
    <t>-0.931207339670911</t>
  </si>
  <si>
    <t>-0.463528180526749</t>
  </si>
  <si>
    <t>-1.70613858457643</t>
  </si>
  <si>
    <t>1.82061454039126</t>
  </si>
  <si>
    <t>0.73744745680051</t>
  </si>
  <si>
    <t>-0.801199519804189</t>
  </si>
  <si>
    <t>-0.670359363655264</t>
  </si>
  <si>
    <t>-0.815408289939365</t>
  </si>
  <si>
    <t>-0.0617179965440321</t>
  </si>
  <si>
    <t>-0.471858180169976</t>
  </si>
  <si>
    <t>0.302543521740142</t>
  </si>
  <si>
    <t>0.0463872509679694</t>
  </si>
  <si>
    <t>0.0874935528454399</t>
  </si>
  <si>
    <t>0.550106026730636</t>
  </si>
  <si>
    <t>-1.08122763970777</t>
  </si>
  <si>
    <t>0.0282401886595345</t>
  </si>
  <si>
    <t>-2.40940722710126</t>
  </si>
  <si>
    <t>4.60315114420657</t>
  </si>
  <si>
    <t>-0.75900156724179</t>
  </si>
  <si>
    <t>1.16652205539842</t>
  </si>
  <si>
    <t>-1.30372057863974</t>
  </si>
  <si>
    <t>-0.605232717755286</t>
  </si>
  <si>
    <t>-0.243370088428027</t>
  </si>
  <si>
    <t>0.324495971044848</t>
  </si>
  <si>
    <t>6.23424401876232</t>
  </si>
  <si>
    <t>-1.63827642538662</t>
  </si>
  <si>
    <t>1.83596264802516</t>
  </si>
  <si>
    <t>-0.210796055130666</t>
  </si>
  <si>
    <t>1.54042473499832</t>
  </si>
  <si>
    <t>3.07372334213896</t>
  </si>
  <si>
    <t>1.23487803109428</t>
  </si>
  <si>
    <t>1.97116165256763</t>
  </si>
  <si>
    <t>-0.277262509512453</t>
  </si>
  <si>
    <t>1.34248804288628</t>
  </si>
  <si>
    <t>-0.451649248237686</t>
  </si>
  <si>
    <t>0.443856841938876</t>
  </si>
  <si>
    <t>0.607652506448759</t>
  </si>
  <si>
    <t>-0.64171427966872</t>
  </si>
  <si>
    <t>0.970665312552945</t>
  </si>
  <si>
    <t>1.57638217755036</t>
  </si>
  <si>
    <t>0.943304948430235</t>
  </si>
  <si>
    <t>-2.16812498419114</t>
  </si>
  <si>
    <t>-2.29970948035805</t>
  </si>
  <si>
    <t>3.2494575053364</t>
  </si>
  <si>
    <t>-3.38733030111465</t>
  </si>
  <si>
    <t>-0.513740800681631</t>
  </si>
  <si>
    <t>1.35317820344827</t>
  </si>
  <si>
    <t>0.570587046064408</t>
  </si>
  <si>
    <t>-0.0535760115105838</t>
  </si>
  <si>
    <t>-2.25000036298292</t>
  </si>
  <si>
    <t>-0.444679850813921</t>
  </si>
  <si>
    <t>1.84045693863419</t>
  </si>
  <si>
    <t>-0.153087674646471</t>
  </si>
  <si>
    <t>0.284093688428725</t>
  </si>
  <si>
    <t>-0.460058276321854</t>
  </si>
  <si>
    <t>-0.84757331214024</t>
  </si>
  <si>
    <t>-0.886652184513378</t>
  </si>
  <si>
    <t>-0.244325830933871</t>
  </si>
  <si>
    <t>1.48400895709851</t>
  </si>
  <si>
    <t>0.344539342777337</t>
  </si>
  <si>
    <t>-0.0715447462561228</t>
  </si>
  <si>
    <t>6.62739167870662</t>
  </si>
  <si>
    <t>1.24652770221755</t>
  </si>
  <si>
    <t>-1.51695723501641</t>
  </si>
  <si>
    <t>2.51016639898254</t>
  </si>
  <si>
    <t>-0.640372472359406</t>
  </si>
  <si>
    <t>0.77548734990344</t>
  </si>
  <si>
    <t>-0.550320720954095</t>
  </si>
  <si>
    <t>1.51789896057572</t>
  </si>
  <si>
    <t>0.423559964362819</t>
  </si>
  <si>
    <t>2.0080261083039</t>
  </si>
  <si>
    <t>0.49224115935793</t>
  </si>
  <si>
    <t>1.77526739380973</t>
  </si>
  <si>
    <t>0.38022865231564</t>
  </si>
  <si>
    <t>-0.954656172677096</t>
  </si>
  <si>
    <t>1.30963195248561</t>
  </si>
  <si>
    <t>3.77803380313929</t>
  </si>
  <si>
    <t>-2.11214360447344</t>
  </si>
  <si>
    <t>-0.697902593746528</t>
  </si>
  <si>
    <t>1.21748406703822</t>
  </si>
  <si>
    <t>-1.14250985840388</t>
  </si>
  <si>
    <t>0.961686399244393</t>
  </si>
  <si>
    <t>1.74650754513058</t>
  </si>
  <si>
    <t>-1.19366394663308</t>
  </si>
  <si>
    <t>-0.922164405813091</t>
  </si>
  <si>
    <t>0.167415799086089</t>
  </si>
  <si>
    <t>2.32925197173366</t>
  </si>
  <si>
    <t>-0.284540037569045</t>
  </si>
  <si>
    <t>-1.23732636055821</t>
  </si>
  <si>
    <t>-1.79315878039923</t>
  </si>
  <si>
    <t>-1.21711667047555</t>
  </si>
  <si>
    <t>0.571913756719978</t>
  </si>
  <si>
    <t>-1.94995525124499</t>
  </si>
  <si>
    <t>0.0345462732627978</t>
  </si>
  <si>
    <t>-1.69133350349986</t>
  </si>
  <si>
    <t>1.53432128981102</t>
  </si>
  <si>
    <t>-0.168790325190767</t>
  </si>
  <si>
    <t>0.0977979073868055</t>
  </si>
  <si>
    <t>7.08447545871088</t>
  </si>
  <si>
    <t>1.49773237669898</t>
  </si>
  <si>
    <t>1.29937921537128</t>
  </si>
  <si>
    <t>1.70523227611474</t>
  </si>
  <si>
    <t>0.366986137013159</t>
  </si>
  <si>
    <t>-1.54814310940846</t>
  </si>
  <si>
    <t>0.43761645744121</t>
  </si>
  <si>
    <t>1.62976805310409</t>
  </si>
  <si>
    <t>1.83525035142602</t>
  </si>
  <si>
    <t>1.91095037866415</t>
  </si>
  <si>
    <t>-2.9576730567659</t>
  </si>
  <si>
    <t>2.88253668871643</t>
  </si>
  <si>
    <t>-0.167302111175219</t>
  </si>
  <si>
    <t>-0.565508066186756</t>
  </si>
  <si>
    <t>0.0312667411111285</t>
  </si>
  <si>
    <t>1.57925824922685</t>
  </si>
  <si>
    <t>-0.657814978388958</t>
  </si>
  <si>
    <t>0.892548144474301</t>
  </si>
  <si>
    <t>0.0987261604565971</t>
  </si>
  <si>
    <t>-0.353038158738484</t>
  </si>
  <si>
    <t>0.431264021083398</t>
  </si>
  <si>
    <t>0.0381390679778234</t>
  </si>
  <si>
    <t>-0.285712595287344</t>
  </si>
  <si>
    <t>-0.0824754393937859</t>
  </si>
  <si>
    <t>-0.511767006187886</t>
  </si>
  <si>
    <t>-0.292451361299607</t>
  </si>
  <si>
    <t>1.04040553874274</t>
  </si>
  <si>
    <t>0.638094250197121</t>
  </si>
  <si>
    <t>1.26178554802655</t>
  </si>
  <si>
    <t>0.815406226772416</t>
  </si>
  <si>
    <t>-0.251537323287936</t>
  </si>
  <si>
    <t>1.81257469398575</t>
  </si>
  <si>
    <t>2.28372975761983</t>
  </si>
  <si>
    <t>3.28586306842525</t>
  </si>
  <si>
    <t>-1.29238206228585</t>
  </si>
  <si>
    <t>1.55417612608513</t>
  </si>
  <si>
    <t>0.258907674635666</t>
  </si>
  <si>
    <t>-0.370390162080315</t>
  </si>
  <si>
    <t>-0.0995595965315149</t>
  </si>
  <si>
    <t>0.0115040445980596</t>
  </si>
  <si>
    <t>-0.141064301643095</t>
  </si>
  <si>
    <t>0.125829987497133</t>
  </si>
  <si>
    <t>-0.180214346107041</t>
  </si>
  <si>
    <t>-0.0217425414806391</t>
  </si>
  <si>
    <t>0.081160857273332</t>
  </si>
  <si>
    <t>-0.227871581962667</t>
  </si>
  <si>
    <t>-0.0399255099225337</t>
  </si>
  <si>
    <t>-0.0112199119273216</t>
  </si>
  <si>
    <t>0.0223657062146033</t>
  </si>
  <si>
    <t>0.0380349476997723</t>
  </si>
  <si>
    <t>0.0298309142413258</t>
  </si>
  <si>
    <t>0.236321033573882</t>
  </si>
  <si>
    <t>-0.055983315599663</t>
  </si>
  <si>
    <t>-0.0731128390943332</t>
  </si>
  <si>
    <t>-0.0905071367820895</t>
  </si>
  <si>
    <t>0.135607038876242</t>
  </si>
  <si>
    <t>0.172698898557294</t>
  </si>
  <si>
    <t>-0.167267533653289</t>
  </si>
  <si>
    <t>-0.0436250534877412</t>
  </si>
  <si>
    <t>-0.0863793140389546</t>
  </si>
  <si>
    <t>-0.0202150847018764</t>
  </si>
  <si>
    <t>0.0156707331037399</t>
  </si>
  <si>
    <t>-0.155119135829519</t>
  </si>
  <si>
    <t>-0.121562446759283</t>
  </si>
  <si>
    <t>0.0976641700810985</t>
  </si>
  <si>
    <t>0.0401792907823551</t>
  </si>
  <si>
    <t>-0.169928287496843</t>
  </si>
  <si>
    <t>-0.0299485604646455</t>
  </si>
  <si>
    <t>-0.0447684119143707</t>
  </si>
  <si>
    <t>-0.0895328780732936</t>
  </si>
  <si>
    <t>-0.0735942219316647</t>
  </si>
  <si>
    <t>-0.0642856186455708</t>
  </si>
  <si>
    <t>0.00552116444993378</t>
  </si>
  <si>
    <t>0.029125417023899</t>
  </si>
  <si>
    <t>-0.116514742663242</t>
  </si>
  <si>
    <t>-0.0797301463989908</t>
  </si>
  <si>
    <t>0.0918900831238598</t>
  </si>
  <si>
    <t>0.0790905943476376</t>
  </si>
  <si>
    <t>-0.0925212312080999</t>
  </si>
  <si>
    <t>0.0225507043662024</t>
  </si>
  <si>
    <t>-0.086360224068065</t>
  </si>
  <si>
    <t>-0.021462047979773</t>
  </si>
  <si>
    <t>-0.0593952326786354</t>
  </si>
  <si>
    <t>-0.0407987387166693</t>
  </si>
  <si>
    <t>-0.0711390348722815</t>
  </si>
  <si>
    <t>-0.14420174384613</t>
  </si>
  <si>
    <t>-0.135253832639528</t>
  </si>
  <si>
    <t>-0.206066173991664</t>
  </si>
  <si>
    <t>0.133706263432715</t>
  </si>
  <si>
    <t>-0.0818353328059037</t>
  </si>
  <si>
    <t>0.191200334083449</t>
  </si>
  <si>
    <t>-0.0307751399050898</t>
  </si>
  <si>
    <t>-0.152118923467175</t>
  </si>
  <si>
    <t>-0.264828466190489</t>
  </si>
  <si>
    <t>0.0919144120593477</t>
  </si>
  <si>
    <t>-0.0638284247866652</t>
  </si>
  <si>
    <t>0.0427869533638438</t>
  </si>
  <si>
    <t>0.0473689536632396</t>
  </si>
  <si>
    <t>-0.00860581651914416</t>
  </si>
  <si>
    <t>-0.16912169740297</t>
  </si>
  <si>
    <t>-0.0130082042287652</t>
  </si>
  <si>
    <t>0.0500945647719878</t>
  </si>
  <si>
    <t>-0.289412595657856</t>
  </si>
  <si>
    <t>-0.0501613516685536</t>
  </si>
  <si>
    <t>-0.0257393754346203</t>
  </si>
  <si>
    <t>0.0812672768813048</t>
  </si>
  <si>
    <t>-0.0828586938204346</t>
  </si>
  <si>
    <t>0.0603655296927006</t>
  </si>
  <si>
    <t>0.101865218784179</t>
  </si>
  <si>
    <t>0.100579004779272</t>
  </si>
  <si>
    <t>0.0267099412520194</t>
  </si>
  <si>
    <t>0.0333282308400401</t>
  </si>
  <si>
    <t>0.0397558788009783</t>
  </si>
  <si>
    <t>0.116346953244031</t>
  </si>
  <si>
    <t>-0.061158675615802</t>
  </si>
  <si>
    <t>-0.0865216079499735</t>
  </si>
  <si>
    <t>-0.151426062980577</t>
  </si>
  <si>
    <t>0.0438482254639703</t>
  </si>
  <si>
    <t>0.0592694682405917</t>
  </si>
  <si>
    <t>0.000542945035868753</t>
  </si>
  <si>
    <t>-0.00829197159091025</t>
  </si>
  <si>
    <t>0.01403951767628</t>
  </si>
  <si>
    <t>-0.00607918153016199</t>
  </si>
  <si>
    <t>0.143480000911187</t>
  </si>
  <si>
    <t>0.0942225707844189</t>
  </si>
  <si>
    <t>-0.0426277850535472</t>
  </si>
  <si>
    <t>-0.191495834928641</t>
  </si>
  <si>
    <t>-0.07762967573566</t>
  </si>
  <si>
    <t>0.0624490154446493</t>
  </si>
  <si>
    <t>0.011474606874438</t>
  </si>
  <si>
    <t>0.0149845789596269</t>
  </si>
  <si>
    <t>0.00414029562988672</t>
  </si>
  <si>
    <t>-0.0148670704080833</t>
  </si>
  <si>
    <t>-0.185130471791696</t>
  </si>
  <si>
    <t>-0.0650663722126807</t>
  </si>
  <si>
    <t>-0.136192678022991</t>
  </si>
  <si>
    <t>-0.166762178957531</t>
  </si>
  <si>
    <t>0.134248727114646</t>
  </si>
  <si>
    <t>0.0760775148426692</t>
  </si>
  <si>
    <t>-0.188534375836997</t>
  </si>
  <si>
    <t>0.219711068073544</t>
  </si>
  <si>
    <t>0.0808554692031484</t>
  </si>
  <si>
    <t>0.0654431833683954</t>
  </si>
  <si>
    <t>-0.372256712592889</t>
  </si>
  <si>
    <t>-0.0436635844573729</t>
  </si>
  <si>
    <t>0.0276507837979944</t>
  </si>
  <si>
    <t>-0.0203103408520501</t>
  </si>
  <si>
    <t>-0.00354161766141847</t>
  </si>
  <si>
    <t>0.0835286530477687</t>
  </si>
  <si>
    <t>0.127772208150657</t>
  </si>
  <si>
    <t>-0.209344045553536</t>
  </si>
  <si>
    <t>-0.080843400285881</t>
  </si>
  <si>
    <t>0.0325495592930764</t>
  </si>
  <si>
    <t>0.148501436196616</t>
  </si>
  <si>
    <t>-0.110072889589674</t>
  </si>
  <si>
    <t>-0.110461116344389</t>
  </si>
  <si>
    <t>-0.133825247881114</t>
  </si>
  <si>
    <t>-0.133001085885538</t>
  </si>
  <si>
    <t>-0.051717987244179</t>
  </si>
  <si>
    <t>-0.0812850902615664</t>
  </si>
  <si>
    <t>-0.149929643948369</t>
  </si>
  <si>
    <t>0.0370008095522523</t>
  </si>
  <si>
    <t>0.0299983230496791</t>
  </si>
  <si>
    <t>0.0360671448093655</t>
  </si>
  <si>
    <t>0.0316150217631373</t>
  </si>
  <si>
    <t>0.0658277979288093</t>
  </si>
  <si>
    <t>-0.0870774643051873</t>
  </si>
  <si>
    <t>0.0301218271429481</t>
  </si>
  <si>
    <t>0.0861190614937384</t>
  </si>
  <si>
    <t>-0.0192992505998653</t>
  </si>
  <si>
    <t>0.0106235556401802</t>
  </si>
  <si>
    <t>-0.0376792787331533</t>
  </si>
  <si>
    <t>-0.038619403963757</t>
  </si>
  <si>
    <t>0.0217433668647778</t>
  </si>
  <si>
    <t>0.0881388531471758</t>
  </si>
  <si>
    <t>-0.0558282237881863</t>
  </si>
  <si>
    <t>-0.00963848906806838</t>
  </si>
  <si>
    <t>0.0174554382110807</t>
  </si>
  <si>
    <t>0.00243494574488689</t>
  </si>
  <si>
    <t>0.089584371388631</t>
  </si>
  <si>
    <t>-0.0476435073531972</t>
  </si>
  <si>
    <t>-0.34279635417603</t>
  </si>
  <si>
    <t>-0.0770161177607334</t>
  </si>
  <si>
    <t>-0.114856735151008</t>
  </si>
  <si>
    <t>0.0205780900867029</t>
  </si>
  <si>
    <t>0.348906486092951</t>
  </si>
  <si>
    <t>0.0136740255527992</t>
  </si>
  <si>
    <t>-0.161724665089847</t>
  </si>
  <si>
    <t>-0.252840217950006</t>
  </si>
  <si>
    <t>0.22160017209341</t>
  </si>
  <si>
    <t>0.0414049007927353</t>
  </si>
  <si>
    <t>-0.0997111368253245</t>
  </si>
  <si>
    <t>-0.0931192978793084</t>
  </si>
  <si>
    <t>0.0425884902637176</t>
  </si>
  <si>
    <t>0.194530853182593</t>
  </si>
  <si>
    <t>-0.0137553839970674</t>
  </si>
  <si>
    <t>0.0559217532348819</t>
  </si>
  <si>
    <t>-0.0445538944647607</t>
  </si>
  <si>
    <t>0.137259290268953</t>
  </si>
  <si>
    <t>0.080705038283792</t>
  </si>
  <si>
    <t>-0.0927643155294852</t>
  </si>
  <si>
    <t>0.0352551478583158</t>
  </si>
  <si>
    <t>-0.0760794526942913</t>
  </si>
  <si>
    <t>0.069995416332866</t>
  </si>
  <si>
    <t>-0.0515384543484367</t>
  </si>
  <si>
    <t>0.0990605949955708</t>
  </si>
  <si>
    <t>0.0270617062499919</t>
  </si>
  <si>
    <t>0.0183780121873641</t>
  </si>
  <si>
    <t>0.153056148342925</t>
  </si>
  <si>
    <t>0.0182080193630176</t>
  </si>
  <si>
    <t>0.0508741452513452</t>
  </si>
  <si>
    <t>-0.145822356595631</t>
  </si>
  <si>
    <t>-0.0438462582611462</t>
  </si>
  <si>
    <t>0.141064776904839</t>
  </si>
  <si>
    <t>0.0790467576249237</t>
  </si>
  <si>
    <t>-0.0314328836544011</t>
  </si>
  <si>
    <t>0.0743687156345669</t>
  </si>
  <si>
    <t>0.146855410167683</t>
  </si>
  <si>
    <t>-0.0710321854228732</t>
  </si>
  <si>
    <t>-0.0648942140695812</t>
  </si>
  <si>
    <t>0.0828472928309833</t>
  </si>
  <si>
    <t>0.0410609526971759</t>
  </si>
  <si>
    <t>0.0740356459614305</t>
  </si>
  <si>
    <t>0.0880909403790795</t>
  </si>
  <si>
    <t>0.0461474158529663</t>
  </si>
  <si>
    <t>-0.0459614376567342</t>
  </si>
  <si>
    <t>0.0295996203694488</t>
  </si>
  <si>
    <t>-0.0112209655703079</t>
  </si>
  <si>
    <t>-0.0378309393452438</t>
  </si>
  <si>
    <t>-0.287410087550226</t>
  </si>
  <si>
    <t>-0.140325277838378</t>
  </si>
  <si>
    <t>0.0268135170602559</t>
  </si>
  <si>
    <t>-0.082371098381663</t>
  </si>
  <si>
    <t>0.131638413057437</t>
  </si>
  <si>
    <t>-0.0560291818083962</t>
  </si>
  <si>
    <t>-0.169289262458168</t>
  </si>
  <si>
    <t>-0.38127659399281</t>
  </si>
  <si>
    <t>-0.0813041045393905</t>
  </si>
  <si>
    <t>0.0211016347256144</t>
  </si>
  <si>
    <t>-0.0462825799722364</t>
  </si>
  <si>
    <t>0.118928725377413</t>
  </si>
  <si>
    <t>0.0609894848729012</t>
  </si>
  <si>
    <t>-0.0619286114634979</t>
  </si>
  <si>
    <t>0.0130988496638991</t>
  </si>
  <si>
    <t>0.0891522954483375</t>
  </si>
  <si>
    <t>-0.247440318672517</t>
  </si>
  <si>
    <t>-0.0226066026643768</t>
  </si>
  <si>
    <t>-0.11890108580332</t>
  </si>
  <si>
    <t>0.101315418158866</t>
  </si>
  <si>
    <t>0.00633629748532058</t>
  </si>
  <si>
    <t>0.0462628142487253</t>
  </si>
  <si>
    <t>-0.0409532970676061</t>
  </si>
  <si>
    <t>-0.039090587048651</t>
  </si>
  <si>
    <t>0.0635484706125873</t>
  </si>
  <si>
    <t>0.0653168784691624</t>
  </si>
  <si>
    <t>-0.0256506644111056</t>
  </si>
  <si>
    <t>0.0170482628020819</t>
  </si>
  <si>
    <t>0.0574145432849053</t>
  </si>
  <si>
    <t>0.0221951761538606</t>
  </si>
  <si>
    <t>0.18678657056931</t>
  </si>
  <si>
    <t>0.04477216677086</t>
  </si>
  <si>
    <t>0.00551925943408252</t>
  </si>
  <si>
    <t>0.00247307314801206</t>
  </si>
  <si>
    <t>0.00525273721607983</t>
  </si>
  <si>
    <t>-0.00782390418363652</t>
  </si>
  <si>
    <t>-0.084506989122333</t>
  </si>
  <si>
    <t>-0.0443204289770199</t>
  </si>
  <si>
    <t>-0.0535541040279907</t>
  </si>
  <si>
    <t>-0.0815105621187494</t>
  </si>
  <si>
    <t>-0.122863368788652</t>
  </si>
  <si>
    <t>0.0212255453679062</t>
  </si>
  <si>
    <t>0.012492693060648</t>
  </si>
  <si>
    <t>-0.104587540917171</t>
  </si>
  <si>
    <t>0.116476391832221</t>
  </si>
  <si>
    <t>-0.00649962789746283</t>
  </si>
  <si>
    <t>0.0278302346648404</t>
  </si>
  <si>
    <t>0.157151017170333</t>
  </si>
  <si>
    <t>-0.477078908956834</t>
  </si>
  <si>
    <t>0.0147533299210113</t>
  </si>
  <si>
    <t>0.0916666250409309</t>
  </si>
  <si>
    <t>0.0401129432179707</t>
  </si>
  <si>
    <t>-0.245990355090602</t>
  </si>
  <si>
    <t>0.100237973888842</t>
  </si>
  <si>
    <t>-0.101621879937059</t>
  </si>
  <si>
    <t>0.0182289173239584</t>
  </si>
  <si>
    <t>-0.0287532268535113</t>
  </si>
  <si>
    <t>-0.00498137589326263</t>
  </si>
  <si>
    <t>0.149747571759005</t>
  </si>
  <si>
    <t>-0.140325705108817</t>
  </si>
  <si>
    <t>-0.15146524359443</t>
  </si>
  <si>
    <t>-0.0441530452233802</t>
  </si>
  <si>
    <t>-0.217231176263019</t>
  </si>
  <si>
    <t>-0.15578527877593</t>
  </si>
  <si>
    <t>-0.0527940193085366</t>
  </si>
  <si>
    <t>0.158298786424593</t>
  </si>
  <si>
    <t>-0.0231685895576059</t>
  </si>
  <si>
    <t>0.144995258338993</t>
  </si>
  <si>
    <t>0.0663470258848707</t>
  </si>
  <si>
    <t>-0.0159844675782603</t>
  </si>
  <si>
    <t>-0.0172367425591741</t>
  </si>
  <si>
    <t>-0.189304137369614</t>
  </si>
  <si>
    <t>-0.00996880224202361</t>
  </si>
  <si>
    <t>-0.187314181370805</t>
  </si>
  <si>
    <t>0.0711205309293865</t>
  </si>
  <si>
    <t>-0.0319186807740536</t>
  </si>
  <si>
    <t>-0.119214279946868</t>
  </si>
  <si>
    <t>0.0405371652239803</t>
  </si>
  <si>
    <t>0.0639439075378749</t>
  </si>
  <si>
    <t>0.063187310528992</t>
  </si>
  <si>
    <t>0.162774702971834</t>
  </si>
  <si>
    <t>-0.033417630901599</t>
  </si>
  <si>
    <t>0.0119987052597996</t>
  </si>
  <si>
    <t>0.0592011789129193</t>
  </si>
  <si>
    <t>0.0298434945568814</t>
  </si>
  <si>
    <t>-0.0532448892369896</t>
  </si>
  <si>
    <t>-0.0745107121195453</t>
  </si>
  <si>
    <t>0.126122017453825</t>
  </si>
  <si>
    <t>-0.000425160374891343</t>
  </si>
  <si>
    <t>-0.107206001729953</t>
  </si>
  <si>
    <t>-0.0726229017083689</t>
  </si>
  <si>
    <t>-0.0123356087425228</t>
  </si>
  <si>
    <t>0.0255012922844519</t>
  </si>
  <si>
    <t>0.00421830792639587</t>
  </si>
  <si>
    <t>0.00732653592556612</t>
  </si>
  <si>
    <t>-0.0115930254433782</t>
  </si>
  <si>
    <t>-0.480274055758496</t>
  </si>
  <si>
    <t>0.191484407613974</t>
  </si>
  <si>
    <t>0.163898025532458</t>
  </si>
  <si>
    <t>0.0190952407020856</t>
  </si>
  <si>
    <t>-0.219211810590095</t>
  </si>
  <si>
    <t>0.079763589530558</t>
  </si>
  <si>
    <t>0.00415305583342523</t>
  </si>
  <si>
    <t>-0.0308717767478126</t>
  </si>
  <si>
    <t>0.0772854040051517</t>
  </si>
  <si>
    <t>0.0498116947648505</t>
  </si>
  <si>
    <t>-0.142290545881744</t>
  </si>
  <si>
    <t>-0.199806959390925</t>
  </si>
  <si>
    <t>-0.0490806839823553</t>
  </si>
  <si>
    <t>0.146060372607254</t>
  </si>
  <si>
    <t>0.215210520722488</t>
  </si>
  <si>
    <t>-0.0955408249267543</t>
  </si>
  <si>
    <t>-0.0101311488013314</t>
  </si>
  <si>
    <t>0.013726334221231</t>
  </si>
  <si>
    <t>0.0521781922224195</t>
  </si>
  <si>
    <t>-0.069885187778124</t>
  </si>
  <si>
    <t>0.0142381129463926</t>
  </si>
  <si>
    <t>-0.0682982142814367</t>
  </si>
  <si>
    <t>0.138270697897006</t>
  </si>
  <si>
    <t>0.163226712556984</t>
  </si>
  <si>
    <t>-0.101368643959822</t>
  </si>
  <si>
    <t>0.036011686490343</t>
  </si>
  <si>
    <t>0.0311524444239912</t>
  </si>
  <si>
    <t>0.092523242348036</t>
  </si>
  <si>
    <t>-0.125462012514707</t>
  </si>
  <si>
    <t>-0.101442225380827</t>
  </si>
  <si>
    <t>0.0162441307621759</t>
  </si>
  <si>
    <t>-0.00273137696781847</t>
  </si>
  <si>
    <t>-0.0768257069531196</t>
  </si>
  <si>
    <t>0.0630919066286087</t>
  </si>
  <si>
    <t>-0.00397198402299835</t>
  </si>
  <si>
    <t>-0.014039958326434</t>
  </si>
  <si>
    <t>-0.0334673840703712</t>
  </si>
  <si>
    <t>0.0345982163376656</t>
  </si>
  <si>
    <t>-0.0638148698847989</t>
  </si>
  <si>
    <t>0.00129127055142623</t>
  </si>
  <si>
    <t>-0.128838791763641</t>
  </si>
  <si>
    <t>-0.00604758339282233</t>
  </si>
  <si>
    <t>-0.139861388855445</t>
  </si>
  <si>
    <t>0.0151527339471183</t>
  </si>
  <si>
    <t>0.038798633749569</t>
  </si>
  <si>
    <t>-0.0717636076689914</t>
  </si>
  <si>
    <t>0.14909595594228</t>
  </si>
  <si>
    <t>0.063612133972329</t>
  </si>
  <si>
    <t>-0.354055154414258</t>
  </si>
  <si>
    <t>0.0197846376596356</t>
  </si>
  <si>
    <t>-0.067850814854722</t>
  </si>
  <si>
    <t>0.20389325964815</t>
  </si>
  <si>
    <t>0.283632626404094</t>
  </si>
  <si>
    <t>0.0636769060555126</t>
  </si>
  <si>
    <t>0.15135239334208</t>
  </si>
  <si>
    <t>-0.0764887604681823</t>
  </si>
  <si>
    <t>-0.0622541190874891</t>
  </si>
  <si>
    <t>-0.24471175473173</t>
  </si>
  <si>
    <t>-0.129035833389518</t>
  </si>
  <si>
    <t>-0.150359242555029</t>
  </si>
  <si>
    <t>-0.0460521957148477</t>
  </si>
  <si>
    <t>0.0696819658352184</t>
  </si>
  <si>
    <t>-0.179156738694662</t>
  </si>
  <si>
    <t>-0.147412306638161</t>
  </si>
  <si>
    <t>-0.0913821599458032</t>
  </si>
  <si>
    <t>0.0794957581294096</t>
  </si>
  <si>
    <t>0.0467158308124508</t>
  </si>
  <si>
    <t>-0.0368918067128954</t>
  </si>
  <si>
    <t>0.0985154256697509</t>
  </si>
  <si>
    <t>0.0226676100141687</t>
  </si>
  <si>
    <t>-0.0315006863833823</t>
  </si>
  <si>
    <t>0.136531379504222</t>
  </si>
  <si>
    <t>0.036613310834623</t>
  </si>
  <si>
    <t>-0.0630519807874705</t>
  </si>
  <si>
    <t>0.0085219902084466</t>
  </si>
  <si>
    <t>-0.241845800885493</t>
  </si>
  <si>
    <t>-0.0295144523095654</t>
  </si>
  <si>
    <t>0.011082586440869</t>
  </si>
  <si>
    <t>0.0600600042863628</t>
  </si>
  <si>
    <t>-0.0234963660986984</t>
  </si>
  <si>
    <t>-0.158620997948451</t>
  </si>
  <si>
    <t>-0.0794463740897018</t>
  </si>
  <si>
    <t>-0.0665639840633365</t>
  </si>
  <si>
    <t>-0.0852873572161329</t>
  </si>
  <si>
    <t>-0.0664930307715425</t>
  </si>
  <si>
    <t>0.0113576137964691</t>
  </si>
  <si>
    <t>0.0492894217175185</t>
  </si>
  <si>
    <t>0.00504481363116614</t>
  </si>
  <si>
    <t>-0.0733473704252091</t>
  </si>
  <si>
    <t>0.0297874148143709</t>
  </si>
  <si>
    <t>0.0937188866542008</t>
  </si>
  <si>
    <t>-0.0245480332482013</t>
  </si>
  <si>
    <t>0.0259634588646504</t>
  </si>
  <si>
    <t>0.0137884771365667</t>
  </si>
  <si>
    <t>-0.041492385136317</t>
  </si>
  <si>
    <t>-0.0910056372303943</t>
  </si>
  <si>
    <t>-0.513674712660397</t>
  </si>
  <si>
    <t>0.0836912960786257</t>
  </si>
  <si>
    <t>0.0750027123473131</t>
  </si>
  <si>
    <t>0.112084355638222</t>
  </si>
  <si>
    <t>-0.0809305173541524</t>
  </si>
  <si>
    <t>0.0619116347426425</t>
  </si>
  <si>
    <t>-0.0544452061537218</t>
  </si>
  <si>
    <t>0.11893846864708</t>
  </si>
  <si>
    <t>0.270470611284956</t>
  </si>
  <si>
    <t>0.00374264978948664</t>
  </si>
  <si>
    <t>0.0907156935847317</t>
  </si>
  <si>
    <t>0.185473432986706</t>
  </si>
  <si>
    <t>0.140354666242627</t>
  </si>
  <si>
    <t>-0.15556941557263</t>
  </si>
  <si>
    <t>0.0672513630008535</t>
  </si>
  <si>
    <t>-0.201169460130886</t>
  </si>
  <si>
    <t>-0.165149562433316</t>
  </si>
  <si>
    <t>-0.0855340103241953</t>
  </si>
  <si>
    <t>-0.155195915480774</t>
  </si>
  <si>
    <t>-0.0451836426348737</t>
  </si>
  <si>
    <t>-0.0935693827816971</t>
  </si>
  <si>
    <t>-0.0265787214084717</t>
  </si>
  <si>
    <t>0.0153853920917721</t>
  </si>
  <si>
    <t>0.115140076521983</t>
  </si>
  <si>
    <t>0.0635443607009135</t>
  </si>
  <si>
    <t>-0.168499491137128</t>
  </si>
  <si>
    <t>-0.138073930057051</t>
  </si>
  <si>
    <t>-0.0325372100423162</t>
  </si>
  <si>
    <t>-0.0268054698753484</t>
  </si>
  <si>
    <t>0.0700261648557976</t>
  </si>
  <si>
    <t>-0.104813745295639</t>
  </si>
  <si>
    <t>-0.0340925949904424</t>
  </si>
  <si>
    <t>0.0582773513612187</t>
  </si>
  <si>
    <t>0.0497809788926661</t>
  </si>
  <si>
    <t>-0.129178161247836</t>
  </si>
  <si>
    <t>-0.0325972568292695</t>
  </si>
  <si>
    <t>-0.0190065647580202</t>
  </si>
  <si>
    <t>-0.00374419920958773</t>
  </si>
  <si>
    <t>0.0490998741334371</t>
  </si>
  <si>
    <t>-0.11893178517561</t>
  </si>
  <si>
    <t>0.0227504101951262</t>
  </si>
  <si>
    <t>0.0602091711192939</t>
  </si>
  <si>
    <t>0.0424478682518761</t>
  </si>
  <si>
    <t>0.0837744923909185</t>
  </si>
  <si>
    <t>-0.0128514668643902</t>
  </si>
  <si>
    <t>-0.00599239659598336</t>
  </si>
  <si>
    <t>0.0368424478129059</t>
  </si>
  <si>
    <t>-0.0253644537079987</t>
  </si>
  <si>
    <t>-0.48134258614324</t>
  </si>
  <si>
    <t>0.0824228547301196</t>
  </si>
  <si>
    <t>0.0450376227512926</t>
  </si>
  <si>
    <t>0.0943348647823609</t>
  </si>
  <si>
    <t>-0.0145878200645984</t>
  </si>
  <si>
    <t>0.178464445123634</t>
  </si>
  <si>
    <t>-0.0275694404188959</t>
  </si>
  <si>
    <t>-0.0210810535757299</t>
  </si>
  <si>
    <t>0.144892229965939</t>
  </si>
  <si>
    <t>-0.0182834030069191</t>
  </si>
  <si>
    <t>0.0811507653437644</t>
  </si>
  <si>
    <t>0.199188793658499</t>
  </si>
  <si>
    <t>0.0461002985199903</t>
  </si>
  <si>
    <t>-0.127310490698128</t>
  </si>
  <si>
    <t>0.0966775091038957</t>
  </si>
  <si>
    <t>0.0516592902020446</t>
  </si>
  <si>
    <t>0.0403823818728722</t>
  </si>
  <si>
    <t>0.0605601976504929</t>
  </si>
  <si>
    <t>0.0554636637723942</t>
  </si>
  <si>
    <t>0.104868460667575</t>
  </si>
  <si>
    <t>0.147517206849331</t>
  </si>
  <si>
    <t>0.0870574521168029</t>
  </si>
  <si>
    <t>-0.0523671818284912</t>
  </si>
  <si>
    <t>0.0194681575593076</t>
  </si>
  <si>
    <t>-0.0336184940865865</t>
  </si>
  <si>
    <t>0.0980493294436191</t>
  </si>
  <si>
    <t>0.115315861646543</t>
  </si>
  <si>
    <t>0.0408602008062122</t>
  </si>
  <si>
    <t>0.173398833621745</t>
  </si>
  <si>
    <t>0.0514721226488056</t>
  </si>
  <si>
    <t>-0.16592801085054</t>
  </si>
  <si>
    <t>0.211972171190848</t>
  </si>
  <si>
    <t>-0.206513146302137</t>
  </si>
  <si>
    <t>-0.123059980264294</t>
  </si>
  <si>
    <t>0.0682055478698925</t>
  </si>
  <si>
    <t>0.0859671632337429</t>
  </si>
  <si>
    <t>-0.0368199053785028</t>
  </si>
  <si>
    <t>0.0354961298679468</t>
  </si>
  <si>
    <t>-0.0384800626071604</t>
  </si>
  <si>
    <t>0.088215613083754</t>
  </si>
  <si>
    <t>-0.0495203740376717</t>
  </si>
  <si>
    <t>-0.070250043634234</t>
  </si>
  <si>
    <t>0.0110219068664664</t>
  </si>
  <si>
    <t>0.0569346495002309</t>
  </si>
  <si>
    <t>-0.0318942306582487</t>
  </si>
  <si>
    <t>-0.000439983522398791</t>
  </si>
  <si>
    <t>0.0113322022282285</t>
  </si>
  <si>
    <t>-0.0404485298784184</t>
  </si>
  <si>
    <t>-0.473608329103055</t>
  </si>
  <si>
    <t>0.0931220470363632</t>
  </si>
  <si>
    <t>0.0169435504266379</t>
  </si>
  <si>
    <t>0.14691799356326</t>
  </si>
  <si>
    <t>0.0763530896785678</t>
  </si>
  <si>
    <t>0.142547077806409</t>
  </si>
  <si>
    <t>-0.0247933466433624</t>
  </si>
  <si>
    <t>0.0121131155979045</t>
  </si>
  <si>
    <t>0.0744159438940223</t>
  </si>
  <si>
    <t>-0.0244962263379708</t>
  </si>
  <si>
    <t>0.0845044821614046</t>
  </si>
  <si>
    <t>0.0833827975762595</t>
  </si>
  <si>
    <t>0.0958173280920986</t>
  </si>
  <si>
    <t>-0.0772071722505524</t>
  </si>
  <si>
    <t>-0.0602365617842491</t>
  </si>
  <si>
    <t>0.0805328268835667</t>
  </si>
  <si>
    <t>0.104036921965767</t>
  </si>
  <si>
    <t>0.0635908934848482</t>
  </si>
  <si>
    <t>0.0486334476135225</t>
  </si>
  <si>
    <t>0.0524345667423362</t>
  </si>
  <si>
    <t>-0.104432120748883</t>
  </si>
  <si>
    <t>-0.0300369723729094</t>
  </si>
  <si>
    <t>-0.0379030337638988</t>
  </si>
  <si>
    <t>-0.142071698115615</t>
  </si>
  <si>
    <t>-0.107387954504122</t>
  </si>
  <si>
    <t>0.129629640075245</t>
  </si>
  <si>
    <t>-0.0388371532821368</t>
  </si>
  <si>
    <t>0.0933161343682553</t>
  </si>
  <si>
    <t>-0.0615495766286505</t>
  </si>
  <si>
    <t>0.01839447203502</t>
  </si>
  <si>
    <t>0.266108965811015</t>
  </si>
  <si>
    <t>-0.25553813281495</t>
  </si>
  <si>
    <t>-0.111763465014843</t>
  </si>
  <si>
    <t>0.0289175266782532</t>
  </si>
  <si>
    <t>0.0492338980055231</t>
  </si>
  <si>
    <t>-0.0875085068492862</t>
  </si>
  <si>
    <t>0.0890914035370584</t>
  </si>
  <si>
    <t>0.106341378142004</t>
  </si>
  <si>
    <t>-0.0329012013361648</t>
  </si>
  <si>
    <t>-0.0716792744855584</t>
  </si>
  <si>
    <t>0.0396818824406557</t>
  </si>
  <si>
    <t>-0.0671622651941463</t>
  </si>
  <si>
    <t>0.0164149743639622</t>
  </si>
  <si>
    <t>0.0970533862436887</t>
  </si>
  <si>
    <t>-0.0130334431855663</t>
  </si>
  <si>
    <t>0.0249803888593542</t>
  </si>
  <si>
    <t>0.0226182630895914</t>
  </si>
  <si>
    <t>-0.0700711028178446</t>
  </si>
  <si>
    <t>-0.364883421307689</t>
  </si>
  <si>
    <t>0.152812171139007</t>
  </si>
  <si>
    <t>0.102275480337729</t>
  </si>
  <si>
    <t>-0.139384654325883</t>
  </si>
  <si>
    <t>0.145337718514498</t>
  </si>
  <si>
    <t>-0.185030035375879</t>
  </si>
  <si>
    <t>0.0495036694982897</t>
  </si>
  <si>
    <t>0.0450236433694708</t>
  </si>
  <si>
    <t>-0.0878711873574892</t>
  </si>
  <si>
    <t>0.113525833659495</t>
  </si>
  <si>
    <t>0.27252340934511</t>
  </si>
  <si>
    <t>0.0905078210332051</t>
  </si>
  <si>
    <t>0.16091446083854</t>
  </si>
  <si>
    <t>0.121816172464072</t>
  </si>
  <si>
    <t>0.0634736656524779</t>
  </si>
  <si>
    <t>-0.209253962291284</t>
  </si>
  <si>
    <t>0.111498833722905</t>
  </si>
  <si>
    <t>-0.09463232598332</t>
  </si>
  <si>
    <t>0.103186051311052</t>
  </si>
  <si>
    <t>-0.16811232326412</t>
  </si>
  <si>
    <t>0.166513252633913</t>
  </si>
  <si>
    <t>0.0475747151951101</t>
  </si>
  <si>
    <t>-0.0140105369629813</t>
  </si>
  <si>
    <t>-0.0209890791748844</t>
  </si>
  <si>
    <t>0.06211694796997</t>
  </si>
  <si>
    <t>0.0386707992484807</t>
  </si>
  <si>
    <t>-0.027321469666192</t>
  </si>
  <si>
    <t>-0.00989304034274433</t>
  </si>
  <si>
    <t>0.0260226449384546</t>
  </si>
  <si>
    <t>0.0359139519118074</t>
  </si>
  <si>
    <t>0.160350882768542</t>
  </si>
  <si>
    <t>0.0617148948094872</t>
  </si>
  <si>
    <t>0.0366788590245322</t>
  </si>
  <si>
    <t>-0.03634425620554</t>
  </si>
  <si>
    <t>-0.0101973226763427</t>
  </si>
  <si>
    <t>0.00340921823133035</t>
  </si>
  <si>
    <t>0.0543829024714638</t>
  </si>
  <si>
    <t>0.0542353109535869</t>
  </si>
  <si>
    <t>0.0783037771567919</t>
  </si>
  <si>
    <t>0.0962815213702679</t>
  </si>
  <si>
    <t>0.0131795185054229</t>
  </si>
  <si>
    <t>0.136901593901149</t>
  </si>
  <si>
    <t>-0.152191755713477</t>
  </si>
  <si>
    <t>-0.0317602999183356</t>
  </si>
  <si>
    <t>0.0107515619672137</t>
  </si>
  <si>
    <t>0.0728395151691722</t>
  </si>
  <si>
    <t>-0.0494715837645143</t>
  </si>
  <si>
    <t>0.0260731777889494</t>
  </si>
  <si>
    <t>-0.501929225665567</t>
  </si>
  <si>
    <t>-0.11976122672219</t>
  </si>
  <si>
    <t>-0.262883077343354</t>
  </si>
  <si>
    <t>0.209782307889189</t>
  </si>
  <si>
    <t>0.0954888411650205</t>
  </si>
  <si>
    <t>-0.0935574022819428</t>
  </si>
  <si>
    <t>0.160264873738201</t>
  </si>
  <si>
    <t>0.099990441223282</t>
  </si>
  <si>
    <t>0.0826614022288527</t>
  </si>
  <si>
    <t>-0.0208160144168584</t>
  </si>
  <si>
    <t>0.07475093810295</t>
  </si>
  <si>
    <t>0.0587547961841518</t>
  </si>
  <si>
    <t>-0.358922084887708</t>
  </si>
  <si>
    <t>0.0350890990544076</t>
  </si>
  <si>
    <t>0.0472806118075878</t>
  </si>
  <si>
    <t>0.100274095700607</t>
  </si>
  <si>
    <t>0.0134350016383154</t>
  </si>
  <si>
    <t>-0.0532889379305221</t>
  </si>
  <si>
    <t>-0.00606345876083779</t>
  </si>
  <si>
    <t>0.14634281213339</t>
  </si>
  <si>
    <t>0.073017931335657</t>
  </si>
  <si>
    <t>-0.000678464434636785</t>
  </si>
  <si>
    <t>0.031591954962748</t>
  </si>
  <si>
    <t>-0.0260415581768297</t>
  </si>
  <si>
    <t>-0.052458166357573</t>
  </si>
  <si>
    <t>-0.0245884550846521</t>
  </si>
  <si>
    <t>-0.0180650587290093</t>
  </si>
  <si>
    <t>0.0775203038860999</t>
  </si>
  <si>
    <t>0.0288840576060567</t>
  </si>
  <si>
    <t>0.0345904890132835</t>
  </si>
  <si>
    <t>-0.0142177768524307</t>
  </si>
  <si>
    <t>0.0250521389461918</t>
  </si>
  <si>
    <t>0.050898600062192</t>
  </si>
  <si>
    <t>0.13025278710335</t>
  </si>
  <si>
    <t>0.100385491569826</t>
  </si>
  <si>
    <t>-0.11305967927648</t>
  </si>
  <si>
    <t>0.0088833957717247</t>
  </si>
  <si>
    <t>0.0368378077390219</t>
  </si>
  <si>
    <t>0.190352295242907</t>
  </si>
  <si>
    <t>-0.0245532176296488</t>
  </si>
  <si>
    <t>0.025248189746095</t>
  </si>
  <si>
    <t>0.0900107867674157</t>
  </si>
  <si>
    <t>-0.00523658401082763</t>
  </si>
  <si>
    <t>-0.0971331486331406</t>
  </si>
  <si>
    <t>-0.0480945239254463</t>
  </si>
  <si>
    <t>-0.14161392840679</t>
  </si>
  <si>
    <t>-0.0346187422164057</t>
  </si>
  <si>
    <t>0.0524704069138886</t>
  </si>
  <si>
    <t>-0.372528318528045</t>
  </si>
  <si>
    <t>0.0840468953789658</t>
  </si>
  <si>
    <t>0.0729052915442994</t>
  </si>
  <si>
    <t>0.135808914140915</t>
  </si>
  <si>
    <t>-0.0322524836073536</t>
  </si>
  <si>
    <t>-0.0190786727119777</t>
  </si>
  <si>
    <t>0.13096961960126</t>
  </si>
  <si>
    <t>0.0113184900594714</t>
  </si>
  <si>
    <t>-0.191084374567036</t>
  </si>
  <si>
    <t>0.0025066728369532</t>
  </si>
  <si>
    <t>-0.0809801751000765</t>
  </si>
  <si>
    <t>0.119049598810844</t>
  </si>
  <si>
    <t>0.118716133139566</t>
  </si>
  <si>
    <t>-0.022808961727496</t>
  </si>
  <si>
    <t>0.0512074859451804</t>
  </si>
  <si>
    <t>0.220904712854248</t>
  </si>
  <si>
    <t>-0.0515985344487659</t>
  </si>
  <si>
    <t>-0.0363865941515262</t>
  </si>
  <si>
    <t>0.187617468538798</t>
  </si>
  <si>
    <t>-0.0662105355133763</t>
  </si>
  <si>
    <t>-0.0966545816042212</t>
  </si>
  <si>
    <t>-0.020392414298424</t>
  </si>
  <si>
    <t>-0.0447471590482863</t>
  </si>
  <si>
    <t>-0.040429686083703</t>
  </si>
  <si>
    <t>0.164490278200066</t>
  </si>
  <si>
    <t>-0.0505019492747202</t>
  </si>
  <si>
    <t>0.10345628196849</t>
  </si>
  <si>
    <t>-0.149076713555093</t>
  </si>
  <si>
    <t>-0.267398330309747</t>
  </si>
  <si>
    <t>0.0712166133833455</t>
  </si>
  <si>
    <t>-0.0972454686272279</t>
  </si>
  <si>
    <t>0.0445661458615416</t>
  </si>
  <si>
    <t>0.0672374955612221</t>
  </si>
  <si>
    <t>0.0394098164721092</t>
  </si>
  <si>
    <t>0.131614738330283</t>
  </si>
  <si>
    <t>0.11711190350228</t>
  </si>
  <si>
    <t>-0.0129950724312707</t>
  </si>
  <si>
    <t>0.0821507985414097</t>
  </si>
  <si>
    <t>-0.000347747513524719</t>
  </si>
  <si>
    <t>-0.106921419099082</t>
  </si>
  <si>
    <t>0.0122361417600497</t>
  </si>
  <si>
    <t>-0.0364656607148768</t>
  </si>
  <si>
    <t>-0.0294485862098488</t>
  </si>
  <si>
    <t>-0.0189491955908589</t>
  </si>
  <si>
    <t>-0.0682305893664173</t>
  </si>
  <si>
    <t>0.0230672374723001</t>
  </si>
  <si>
    <t>-0.0214055023145706</t>
  </si>
  <si>
    <t>0.0390386657355789</t>
  </si>
  <si>
    <t>-0.333707802092529</t>
  </si>
  <si>
    <t>0.0237498041299315</t>
  </si>
  <si>
    <t>0.213749836142279</t>
  </si>
  <si>
    <t>-0.208233873439206</t>
  </si>
  <si>
    <t>-0.0729715738263629</t>
  </si>
  <si>
    <t>-0.146907439608847</t>
  </si>
  <si>
    <t>0.0489670056547121</t>
  </si>
  <si>
    <t>0.137374464333689</t>
  </si>
  <si>
    <t>-0.228056113826306</t>
  </si>
  <si>
    <t>0.19661865399062</t>
  </si>
  <si>
    <t>-0.024610732170785</t>
  </si>
  <si>
    <t>-0.0573385761676685</t>
  </si>
  <si>
    <t>0.0870192844855024</t>
  </si>
  <si>
    <t>0.190390213008548</t>
  </si>
  <si>
    <t>-0.0585882903360275</t>
  </si>
  <si>
    <t>-0.00537471276622859</t>
  </si>
  <si>
    <t>0.00244411436029265</t>
  </si>
  <si>
    <t>0.158898732054854</t>
  </si>
  <si>
    <t>-0.21877062469136</t>
  </si>
  <si>
    <t>-0.00565809164889873</t>
  </si>
  <si>
    <t>-0.0453675514789062</t>
  </si>
  <si>
    <t>-0.0475312013799113</t>
  </si>
  <si>
    <t>-0.0942151658893349</t>
  </si>
  <si>
    <t>-0.0525046996132914</t>
  </si>
  <si>
    <t>-0.131790882932248</t>
  </si>
  <si>
    <t>-0.0289147241055789</t>
  </si>
  <si>
    <t>0.114641154429766</t>
  </si>
  <si>
    <t>0.0327983360039508</t>
  </si>
  <si>
    <t>0.0818410251796243</t>
  </si>
  <si>
    <t>0.177415097880717</t>
  </si>
  <si>
    <t>-0.160016121872349</t>
  </si>
  <si>
    <t>-0.0994107149011066</t>
  </si>
  <si>
    <t>-0.11821946202979</t>
  </si>
  <si>
    <t>0.0664169471394836</t>
  </si>
  <si>
    <t>0.000159828569394016</t>
  </si>
  <si>
    <t>-0.000577378344920144</t>
  </si>
  <si>
    <t>-0.0317461953696835</t>
  </si>
  <si>
    <t>0.0255836360493076</t>
  </si>
  <si>
    <t>0.0824301205109065</t>
  </si>
  <si>
    <t>-0.0308237673614806</t>
  </si>
  <si>
    <t>0.017569959781245</t>
  </si>
  <si>
    <t>0.0061397945449868</t>
  </si>
  <si>
    <t>0.0886417009636021</t>
  </si>
  <si>
    <t>0.00638054926588312</t>
  </si>
  <si>
    <t>0.0962394062321245</t>
  </si>
  <si>
    <t>0.0141246821353786</t>
  </si>
  <si>
    <t>-0.0379122622482729</t>
  </si>
  <si>
    <t>0.0465063184663255</t>
  </si>
  <si>
    <t>-0.460571311193833</t>
  </si>
  <si>
    <t>0.137075133322185</t>
  </si>
  <si>
    <t>0.118263313122009</t>
  </si>
  <si>
    <t>0.0474228344191167</t>
  </si>
  <si>
    <t>-0.0446412506234244</t>
  </si>
  <si>
    <t>0.0359414352545209</t>
  </si>
  <si>
    <t>0.0688410172713363</t>
  </si>
  <si>
    <t>0.0831810267809999</t>
  </si>
  <si>
    <t>-0.126090985814387</t>
  </si>
  <si>
    <t>0.0300520655025187</t>
  </si>
  <si>
    <t>-0.015051778678952</t>
  </si>
  <si>
    <t>-0.110748308994752</t>
  </si>
  <si>
    <t>-0.0119672998926016</t>
  </si>
  <si>
    <t>-0.0875543164568385</t>
  </si>
  <si>
    <t>-0.0527310350701917</t>
  </si>
  <si>
    <t>0.0179443256958927</t>
  </si>
  <si>
    <t>0.0551279034140084</t>
  </si>
  <si>
    <t>0.0549885915453918</t>
  </si>
  <si>
    <t>0.0685889322065102</t>
  </si>
  <si>
    <t>-0.0448885381892839</t>
  </si>
  <si>
    <t>-0.189143384067433</t>
  </si>
  <si>
    <t>0.023689907317998</t>
  </si>
  <si>
    <t>0.0365353034283272</t>
  </si>
  <si>
    <t>-0.0259319797771819</t>
  </si>
  <si>
    <t>0.0100319241752927</t>
  </si>
  <si>
    <t>0.230206418121903</t>
  </si>
  <si>
    <t>0.0518035069140294</t>
  </si>
  <si>
    <t>-0.0980424851281588</t>
  </si>
  <si>
    <t>0.242992072203913</t>
  </si>
  <si>
    <t>-0.0911825345106238</t>
  </si>
  <si>
    <t>-0.0247357051776251</t>
  </si>
  <si>
    <t>0.139813461736578</t>
  </si>
  <si>
    <t>0.225260754056516</t>
  </si>
  <si>
    <t>0.0373096180944662</t>
  </si>
  <si>
    <t>-0.10449913074228</t>
  </si>
  <si>
    <t>-0.164711369643921</t>
  </si>
  <si>
    <t>-0.0632248129729692</t>
  </si>
  <si>
    <t>-0.0462719694426652</t>
  </si>
  <si>
    <t>-0.068278652437304</t>
  </si>
  <si>
    <t>-0.0940372240955409</t>
  </si>
  <si>
    <t>0.0594382269238899</t>
  </si>
  <si>
    <t>0.0143135913876214</t>
  </si>
  <si>
    <t>-0.00610910045484388</t>
  </si>
  <si>
    <t>-0.0171840985754995</t>
  </si>
  <si>
    <t>0.00119572367328876</t>
  </si>
  <si>
    <t>0.0132937124810378</t>
  </si>
  <si>
    <t>0.024898066944319</t>
  </si>
  <si>
    <t>-0.0487198548475697</t>
  </si>
  <si>
    <t>-0.403013859917701</t>
  </si>
  <si>
    <t>0.116994586975792</t>
  </si>
  <si>
    <t>0.243014198723578</t>
  </si>
  <si>
    <t>-0.321596658234925</t>
  </si>
  <si>
    <t>-0.00465539457926947</t>
  </si>
  <si>
    <t>-0.100537219319174</t>
  </si>
  <si>
    <t>0.0356210968927506</t>
  </si>
  <si>
    <t>0.0145753021881856</t>
  </si>
  <si>
    <t>0.0990465867882662</t>
  </si>
  <si>
    <t>0.0266501051797791</t>
  </si>
  <si>
    <t>0.207934970467447</t>
  </si>
  <si>
    <t>-0.0955919328968429</t>
  </si>
  <si>
    <t>-0.157761084315628</t>
  </si>
  <si>
    <t>0.0406762830823</t>
  </si>
  <si>
    <t>-0.0906169299940515</t>
  </si>
  <si>
    <t>0.263787472548672</t>
  </si>
  <si>
    <t>0.105194518869307</t>
  </si>
  <si>
    <t>-0.0722418840907402</t>
  </si>
  <si>
    <t>-0.169389460997634</t>
  </si>
  <si>
    <t>-0.0024487423750941</t>
  </si>
  <si>
    <t>0.0382037697205251</t>
  </si>
  <si>
    <t>0.107424496498673</t>
  </si>
  <si>
    <t>0.127039374400018</t>
  </si>
  <si>
    <t>0.135593770468836</t>
  </si>
  <si>
    <t>0.113546715668803</t>
  </si>
  <si>
    <t>0.0241476844837788</t>
  </si>
  <si>
    <t>-0.0915515980760809</t>
  </si>
  <si>
    <t>-0.068516196716291</t>
  </si>
  <si>
    <t>-0.0547253527951753</t>
  </si>
  <si>
    <t>-0.159059637874603</t>
  </si>
  <si>
    <t>0.0240790142537469</t>
  </si>
  <si>
    <t>-0.039727682215961</t>
  </si>
  <si>
    <t>-0.011290763583866</t>
  </si>
  <si>
    <t>-0.107791104606725</t>
  </si>
  <si>
    <t>0.0529882893485004</t>
  </si>
  <si>
    <t>0.130486928299212</t>
  </si>
  <si>
    <t>0.0144681060919096</t>
  </si>
  <si>
    <t>-0.0900660775446738</t>
  </si>
  <si>
    <t>0.00784216163829899</t>
  </si>
  <si>
    <t>-0.0539522954562211</t>
  </si>
  <si>
    <t>0.0230512902357183</t>
  </si>
  <si>
    <t>-0.0242015632372628</t>
  </si>
  <si>
    <t>0.0886143326651866</t>
  </si>
  <si>
    <t>0.0718363091931209</t>
  </si>
  <si>
    <t>0.0314752703750817</t>
  </si>
  <si>
    <t>0.0118141476203183</t>
  </si>
  <si>
    <t>-0.0149222235166043</t>
  </si>
  <si>
    <t>-0.0253018936527737</t>
  </si>
  <si>
    <t>-0.00239356161704958</t>
  </si>
  <si>
    <t>-0.175347270313272</t>
  </si>
  <si>
    <t>-0.146191110677199</t>
  </si>
  <si>
    <t>-0.173299410704869</t>
  </si>
  <si>
    <t>0.0318114427450647</t>
  </si>
  <si>
    <t>-0.00865841975862743</t>
  </si>
  <si>
    <t>0.119901764005594</t>
  </si>
  <si>
    <t>-0.0281067278984156</t>
  </si>
  <si>
    <t>-0.122297030226191</t>
  </si>
  <si>
    <t>-0.138821375966662</t>
  </si>
  <si>
    <t>-0.0403240742710965</t>
  </si>
  <si>
    <t>0.156240592932931</t>
  </si>
  <si>
    <t>-0.155907236147374</t>
  </si>
  <si>
    <t>-0.179534977907875</t>
  </si>
  <si>
    <t>-0.0554970208594233</t>
  </si>
  <si>
    <t>-0.121633703515001</t>
  </si>
  <si>
    <t>0.166562690903971</t>
  </si>
  <si>
    <t>-0.0111243377582282</t>
  </si>
  <si>
    <t>0.0775429488900318</t>
  </si>
  <si>
    <t>-0.141851586523191</t>
  </si>
  <si>
    <t>-0.086342114588831</t>
  </si>
  <si>
    <t>-0.12640904029855</t>
  </si>
  <si>
    <t>-0.0301320422412882</t>
  </si>
  <si>
    <t>0.0773088260199213</t>
  </si>
  <si>
    <t>-0.0825696364144153</t>
  </si>
  <si>
    <t>-0.0892130873300244</t>
  </si>
  <si>
    <t>0.20024669423934</t>
  </si>
  <si>
    <t>0.136208830697451</t>
  </si>
  <si>
    <t>-0.0105092479577491</t>
  </si>
  <si>
    <t>-0.0366878647380007</t>
  </si>
  <si>
    <t>0.0951519037977085</t>
  </si>
  <si>
    <t>0.0870155424923903</t>
  </si>
  <si>
    <t>-0.0283192473000453</t>
  </si>
  <si>
    <t>0.0553386661189772</t>
  </si>
  <si>
    <t>0.00564901991681489</t>
  </si>
  <si>
    <t>0.138195033512339</t>
  </si>
  <si>
    <t>0.0522259429553473</t>
  </si>
  <si>
    <t>-0.145050820287637</t>
  </si>
  <si>
    <t>-0.00666401994200456</t>
  </si>
  <si>
    <t>-0.090832544951223</t>
  </si>
  <si>
    <t>-0.0257706544340431</t>
  </si>
  <si>
    <t>0.0940931808534325</t>
  </si>
  <si>
    <t>0.0881826139873561</t>
  </si>
  <si>
    <t>0.0876677409941244</t>
  </si>
  <si>
    <t>0.0808660461773806</t>
  </si>
  <si>
    <t>0.0242067822473157</t>
  </si>
  <si>
    <t>0.0245730488829938</t>
  </si>
  <si>
    <t>0.0124071563258087</t>
  </si>
  <si>
    <t>0.00597032879560724</t>
  </si>
  <si>
    <t>-0.167335900009063</t>
  </si>
  <si>
    <t>-0.111256914364898</t>
  </si>
  <si>
    <t>-0.13630953048659</t>
  </si>
  <si>
    <t>-0.113012220173677</t>
  </si>
  <si>
    <t>-0.0766082779821391</t>
  </si>
  <si>
    <t>0.0744231521633209</t>
  </si>
  <si>
    <t>0.190125398048984</t>
  </si>
  <si>
    <t>0.0352831683610208</t>
  </si>
  <si>
    <t>-0.107765119105776</t>
  </si>
  <si>
    <t>-0.191489632803635</t>
  </si>
  <si>
    <t>0.047149173670396</t>
  </si>
  <si>
    <t>-0.101721583930436</t>
  </si>
  <si>
    <t>-0.054433374176068</t>
  </si>
  <si>
    <t>0.0769625545815882</t>
  </si>
  <si>
    <t>-0.13424887450099</t>
  </si>
  <si>
    <t>0.0188254055545462</t>
  </si>
  <si>
    <t>0.0964949818579268</t>
  </si>
  <si>
    <t>0.00159855288351472</t>
  </si>
  <si>
    <t>0.0203075560979433</t>
  </si>
  <si>
    <t>0.0667605849836709</t>
  </si>
  <si>
    <t>0.234585868355225</t>
  </si>
  <si>
    <t>-0.199034911273781</t>
  </si>
  <si>
    <t>-0.043990975577132</t>
  </si>
  <si>
    <t>0.20665736439678</t>
  </si>
  <si>
    <t>0.202755327597569</t>
  </si>
  <si>
    <t>-0.0339867396194648</t>
  </si>
  <si>
    <t>-0.00836456641892416</t>
  </si>
  <si>
    <t>-0.0565913140993954</t>
  </si>
  <si>
    <t>-0.0871891788334611</t>
  </si>
  <si>
    <t>-0.0460063557385045</t>
  </si>
  <si>
    <t>-0.160220126378851</t>
  </si>
  <si>
    <t>0.0339911809693568</t>
  </si>
  <si>
    <t>0.122732424606797</t>
  </si>
  <si>
    <t>-0.0240495957186772</t>
  </si>
  <si>
    <t>0.0637395118346867</t>
  </si>
  <si>
    <t>-0.0502811236102885</t>
  </si>
  <si>
    <t>0.0487107832251554</t>
  </si>
  <si>
    <t>-0.0351350772956838</t>
  </si>
  <si>
    <t>0.114491694665992</t>
  </si>
  <si>
    <t>-0.017678841777005</t>
  </si>
  <si>
    <t>0.0248724874969946</t>
  </si>
  <si>
    <t>0.0309104732613661</t>
  </si>
  <si>
    <t>0.0617128682182345</t>
  </si>
  <si>
    <t>0.0585480511848667</t>
  </si>
  <si>
    <t>0.00334830610753494</t>
  </si>
  <si>
    <t>0.0153287351985126</t>
  </si>
  <si>
    <t>0.0447957069141328</t>
  </si>
  <si>
    <t>-0.0262696511790914</t>
  </si>
  <si>
    <t>-0.20948081723275</t>
  </si>
  <si>
    <t>-0.207894348871503</t>
  </si>
  <si>
    <t>-0.0059806417305166</t>
  </si>
  <si>
    <t>-0.0499155887662754</t>
  </si>
  <si>
    <t>0.0963209097437784</t>
  </si>
  <si>
    <t>0.133975375440658</t>
  </si>
  <si>
    <t>0.0234201937839005</t>
  </si>
  <si>
    <t>-0.161270688243769</t>
  </si>
  <si>
    <t>0.0025804582811038</t>
  </si>
  <si>
    <t>-0.0327641269550825</t>
  </si>
  <si>
    <t>0.047666836816984</t>
  </si>
  <si>
    <t>-0.0344860687624822</t>
  </si>
  <si>
    <t>-0.0441197332321895</t>
  </si>
  <si>
    <t>-0.0193657275815638</t>
  </si>
  <si>
    <t>0.0431746812093298</t>
  </si>
  <si>
    <t>-0.148318885145786</t>
  </si>
  <si>
    <t>0.0864574881614441</t>
  </si>
  <si>
    <t>-0.0677631332086459</t>
  </si>
  <si>
    <t>-0.182769970748371</t>
  </si>
  <si>
    <t>-0.020440246403353</t>
  </si>
  <si>
    <t>-0.101394802912126</t>
  </si>
  <si>
    <t>0.122816832297552</t>
  </si>
  <si>
    <t>-0.0819687146037333</t>
  </si>
  <si>
    <t>-0.115447848121697</t>
  </si>
  <si>
    <t>0.158625494599447</t>
  </si>
  <si>
    <t>-0.219397178805251</t>
  </si>
  <si>
    <t>0.0911812293536838</t>
  </si>
  <si>
    <t>-0.154434464097049</t>
  </si>
  <si>
    <t>-0.0120620943716678</t>
  </si>
  <si>
    <t>-0.0117854760530781</t>
  </si>
  <si>
    <t>0.126058987956398</t>
  </si>
  <si>
    <t>-0.00906353487874096</t>
  </si>
  <si>
    <t>-0.190086515502022</t>
  </si>
  <si>
    <t>-0.0875226713583048</t>
  </si>
  <si>
    <t>0.0258961147042219</t>
  </si>
  <si>
    <t>-0.0678447229540392</t>
  </si>
  <si>
    <t>0.0704362610106341</t>
  </si>
  <si>
    <t>0.0822072727008998</t>
  </si>
  <si>
    <t>0.124061628470946</t>
  </si>
  <si>
    <t>0.118512957968233</t>
  </si>
  <si>
    <t>-0.00793515192404729</t>
  </si>
  <si>
    <t>0.0706113894287875</t>
  </si>
  <si>
    <t>0.0257717412636632</t>
  </si>
  <si>
    <t>-0.00404780102205771</t>
  </si>
  <si>
    <t>0.010176436871403</t>
  </si>
  <si>
    <t>0.0202080070306317</t>
  </si>
  <si>
    <t>0.044529823857399</t>
  </si>
  <si>
    <t>0.20641674969716</t>
  </si>
  <si>
    <t>-0.216948467091868</t>
  </si>
  <si>
    <t>0.136070009165824</t>
  </si>
  <si>
    <t>0.00519580248819653</t>
  </si>
  <si>
    <t>0.0162749500941062</t>
  </si>
  <si>
    <t>0.0226536449821424</t>
  </si>
  <si>
    <t>-0.239714396931602</t>
  </si>
  <si>
    <t>-0.0271148718694419</t>
  </si>
  <si>
    <t>-0.153822497612433</t>
  </si>
  <si>
    <t>0.0387335438080095</t>
  </si>
  <si>
    <t>0.0300901320714363</t>
  </si>
  <si>
    <t>-0.0281601369774015</t>
  </si>
  <si>
    <t>-0.0241186532896182</t>
  </si>
  <si>
    <t>-0.246853566642447</t>
  </si>
  <si>
    <t>-0.00840639245574497</t>
  </si>
  <si>
    <t>-0.036916797958142</t>
  </si>
  <si>
    <t>0.0575320009381714</t>
  </si>
  <si>
    <t>0.0149958579925353</t>
  </si>
  <si>
    <t>0.00218826217438008</t>
  </si>
  <si>
    <t>0.194318684195782</t>
  </si>
  <si>
    <t>0.00641228178632457</t>
  </si>
  <si>
    <t>-0.0766726666144859</t>
  </si>
  <si>
    <t>0.16100642169322</t>
  </si>
  <si>
    <t>0.102764582933012</t>
  </si>
  <si>
    <t>0.0557379944653288</t>
  </si>
  <si>
    <t>0.0174381980470965</t>
  </si>
  <si>
    <t>0.0612885298730424</t>
  </si>
  <si>
    <t>-0.0163397659178314</t>
  </si>
  <si>
    <t>-0.0929239503537936</t>
  </si>
  <si>
    <t>-0.0145857675913171</t>
  </si>
  <si>
    <t>-0.122137985542434</t>
  </si>
  <si>
    <t>-0.0917304193356172</t>
  </si>
  <si>
    <t>-0.0425113125668336</t>
  </si>
  <si>
    <t>-0.0647927996045961</t>
  </si>
  <si>
    <t>0.107680268607249</t>
  </si>
  <si>
    <t>-0.155371813354367</t>
  </si>
  <si>
    <t>-0.0094017990037287</t>
  </si>
  <si>
    <t>0.061338846918276</t>
  </si>
  <si>
    <t>-0.0676329678555743</t>
  </si>
  <si>
    <t>0.079489258777033</t>
  </si>
  <si>
    <t>0.0904960304955028</t>
  </si>
  <si>
    <t>0.246559782152548</t>
  </si>
  <si>
    <t>-0.0167611145737803</t>
  </si>
  <si>
    <t>0.00761508073898163</t>
  </si>
  <si>
    <t>0.0240461936003555</t>
  </si>
  <si>
    <t>0.0843543401109418</t>
  </si>
  <si>
    <t>-0.00840107849548197</t>
  </si>
  <si>
    <t>0.027575704828347</t>
  </si>
  <si>
    <t>0.0760363395734978</t>
  </si>
  <si>
    <t>-0.247911146289757</t>
  </si>
  <si>
    <t>0.142277445486448</t>
  </si>
  <si>
    <t>-0.0192870508432022</t>
  </si>
  <si>
    <t>-0.056768573136892</t>
  </si>
  <si>
    <t>0.134671097329814</t>
  </si>
  <si>
    <t>-0.34080192974013</t>
  </si>
  <si>
    <t>0.0768146375374877</t>
  </si>
  <si>
    <t>0.0795132049210014</t>
  </si>
  <si>
    <t>-0.0241338282982229</t>
  </si>
  <si>
    <t>-0.00379358000845287</t>
  </si>
  <si>
    <t>-0.082207852223966</t>
  </si>
  <si>
    <t>0.146910913978937</t>
  </si>
  <si>
    <t>0.0232603288681098</t>
  </si>
  <si>
    <t>0.0395714176148619</t>
  </si>
  <si>
    <t>0.0303874553588922</t>
  </si>
  <si>
    <t>-0.011000183025076</t>
  </si>
  <si>
    <t>0.00223180221117314</t>
  </si>
  <si>
    <t>-0.0116440851653427</t>
  </si>
  <si>
    <t>-0.0214319708226413</t>
  </si>
  <si>
    <t>0.0372143278620593</t>
  </si>
  <si>
    <t>0.0208371961454442</t>
  </si>
  <si>
    <t>-0.107273851134434</t>
  </si>
  <si>
    <t>0.172098020273621</t>
  </si>
  <si>
    <t>-0.122842639301569</t>
  </si>
  <si>
    <t>0.0600634598547909</t>
  </si>
  <si>
    <t>0.129731214876115</t>
  </si>
  <si>
    <t>0.0145390353840808</t>
  </si>
  <si>
    <t>-0.111419044566083</t>
  </si>
  <si>
    <t>-0.162119317658797</t>
  </si>
  <si>
    <t>0.0867534673710492</t>
  </si>
  <si>
    <t>0.110815288215512</t>
  </si>
  <si>
    <t>0.0431573310987169</t>
  </si>
  <si>
    <t>0.1197463304959</t>
  </si>
  <si>
    <t>-0.0159609937953261</t>
  </si>
  <si>
    <t>0.0154341970128033</t>
  </si>
  <si>
    <t>0.0224143997250702</t>
  </si>
  <si>
    <t>0.0842667880205924</t>
  </si>
  <si>
    <t>0.13773285453958</t>
  </si>
  <si>
    <t>0.0125567675612859</t>
  </si>
  <si>
    <t>0.0780311848160297</t>
  </si>
  <si>
    <t>-0.0478310720030153</t>
  </si>
  <si>
    <t>0.117954830397338</t>
  </si>
  <si>
    <t>-0.146182625031896</t>
  </si>
  <si>
    <t>-0.0178078326326654</t>
  </si>
  <si>
    <t>-0.000462004631150755</t>
  </si>
  <si>
    <t>-0.116104584973194</t>
  </si>
  <si>
    <t>-0.0398194713891282</t>
  </si>
  <si>
    <t>0.144918761648059</t>
  </si>
  <si>
    <t>-0.365380072841539</t>
  </si>
  <si>
    <t>0.034757588002496</t>
  </si>
  <si>
    <t>-0.00406336613093057</t>
  </si>
  <si>
    <t>-0.0451552433009391</t>
  </si>
  <si>
    <t>0.0754548321597932</t>
  </si>
  <si>
    <t>0.0162408516075463</t>
  </si>
  <si>
    <t>0.140124376598286</t>
  </si>
  <si>
    <t>-0.0674271348066308</t>
  </si>
  <si>
    <t>-0.0170402659878297</t>
  </si>
  <si>
    <t>-0.0257523347241511</t>
  </si>
  <si>
    <t>0.00447931084436925</t>
  </si>
  <si>
    <t>0.062073182458215</t>
  </si>
  <si>
    <t>0.0703421308466016</t>
  </si>
  <si>
    <t>0.0829574833964796</t>
  </si>
  <si>
    <t>0.077680057573568</t>
  </si>
  <si>
    <t>0.00601796517012138</t>
  </si>
  <si>
    <t>0.067679803992517</t>
  </si>
  <si>
    <t>0.0534568690182672</t>
  </si>
  <si>
    <t>-0.0620140178740083</t>
  </si>
  <si>
    <t>0.0325057608257804</t>
  </si>
  <si>
    <t>0.0178654403532979</t>
  </si>
  <si>
    <t>0.214351982282962</t>
  </si>
  <si>
    <t>0.050723517977813</t>
  </si>
  <si>
    <t>0.00986825733284036</t>
  </si>
  <si>
    <t>-0.182613263672924</t>
  </si>
  <si>
    <t>-0.0747704583974383</t>
  </si>
  <si>
    <t>-0.0181325979178066</t>
  </si>
  <si>
    <t>0.182560111189751</t>
  </si>
  <si>
    <t>0.0709121529407986</t>
  </si>
  <si>
    <t>0.167179018687817</t>
  </si>
  <si>
    <t>-0.00664702078830862</t>
  </si>
  <si>
    <t>0.0496294392904701</t>
  </si>
  <si>
    <t>0.124490551831001</t>
  </si>
  <si>
    <t>0.106211740254425</t>
  </si>
  <si>
    <t>0.0391140888298355</t>
  </si>
  <si>
    <t>-0.205047410311188</t>
  </si>
  <si>
    <t>0.0908678132521674</t>
  </si>
  <si>
    <t>-0.146461453372777</t>
  </si>
  <si>
    <t>0.0738878415488201</t>
  </si>
  <si>
    <t>-0.0235486808761459</t>
  </si>
  <si>
    <t>-0.00841250622148292</t>
  </si>
  <si>
    <t>0.0728695442384385</t>
  </si>
  <si>
    <t>0.107229016235758</t>
  </si>
  <si>
    <t>-0.0506805125193125</t>
  </si>
  <si>
    <t>-0.03626918979583</t>
  </si>
  <si>
    <t>-0.0933822061352128</t>
  </si>
  <si>
    <t>0.00536704662166677</t>
  </si>
  <si>
    <t>0.296510171733091</t>
  </si>
  <si>
    <t>-0.366709489487185</t>
  </si>
  <si>
    <t>-0.0668283356628687</t>
  </si>
  <si>
    <t>0.0748361556722849</t>
  </si>
  <si>
    <t>0.19692809950251</t>
  </si>
  <si>
    <t>0.0513327181291626</t>
  </si>
  <si>
    <t>-0.0978903969858365</t>
  </si>
  <si>
    <t>0.00393611296972315</t>
  </si>
  <si>
    <t>0.000751571868143114</t>
  </si>
  <si>
    <t>0.0132699207385838</t>
  </si>
  <si>
    <t>0.081058783206298</t>
  </si>
  <si>
    <t>-0.00427419928567111</t>
  </si>
  <si>
    <t>-0.122265201096966</t>
  </si>
  <si>
    <t>0.0988334233790304</t>
  </si>
  <si>
    <t>0.0771239540132052</t>
  </si>
  <si>
    <t>-0.157907809506977</t>
  </si>
  <si>
    <t>-0.00787268122544396</t>
  </si>
  <si>
    <t>0.153018751922546</t>
  </si>
  <si>
    <t>-0.0369945852905793</t>
  </si>
  <si>
    <t>0.0343414860129975</t>
  </si>
  <si>
    <t>0.0544165747637387</t>
  </si>
  <si>
    <t>0.0085696765360732</t>
  </si>
  <si>
    <t>-0.0918135529192743</t>
  </si>
  <si>
    <t>0.0520668265495317</t>
  </si>
  <si>
    <t>-0.000448132996382376</t>
  </si>
  <si>
    <t>-0.0124711490066454</t>
  </si>
  <si>
    <t>-0.0314217204381628</t>
  </si>
  <si>
    <t>0.0540069388481254</t>
  </si>
  <si>
    <t>0.0295052428802091</t>
  </si>
  <si>
    <t>-0.0624466249692204</t>
  </si>
  <si>
    <t>-0.0239463088138763</t>
  </si>
  <si>
    <t>-0.0150183800811098</t>
  </si>
  <si>
    <t>0.0527174147769376</t>
  </si>
  <si>
    <t>-0.0701009059014009</t>
  </si>
  <si>
    <t>0.0643872677579738</t>
  </si>
  <si>
    <t>0.0470155386445694</t>
  </si>
  <si>
    <t>-0.130287261678808</t>
  </si>
  <si>
    <t>-0.0152745898035215</t>
  </si>
  <si>
    <t>0.0452211958134524</t>
  </si>
  <si>
    <t>-0.23601379396736</t>
  </si>
  <si>
    <t>0.100480158116988</t>
  </si>
  <si>
    <t>-0.130121713549715</t>
  </si>
  <si>
    <t>-0.129421324968586</t>
  </si>
  <si>
    <t>0.0596170012476488</t>
  </si>
  <si>
    <t>-0.0880636740411772</t>
  </si>
  <si>
    <t>0.156703982866702</t>
  </si>
  <si>
    <t>0.0186862872640887</t>
  </si>
  <si>
    <t>0.0553068852116806</t>
  </si>
  <si>
    <t>0.310759518751374</t>
  </si>
  <si>
    <t>-0.286083281397227</t>
  </si>
  <si>
    <t>-0.000789556953082611</t>
  </si>
  <si>
    <t>0.119588569139276</t>
  </si>
  <si>
    <t>0.131608114323252</t>
  </si>
  <si>
    <t>-0.0564391810132537</t>
  </si>
  <si>
    <t>-0.0881731596121024</t>
  </si>
  <si>
    <t>0.148348253757808</t>
  </si>
  <si>
    <t>0.00896566403374505</t>
  </si>
  <si>
    <t>-0.0274602841777141</t>
  </si>
  <si>
    <t>0.131418436283656</t>
  </si>
  <si>
    <t>0.179716299050688</t>
  </si>
  <si>
    <t>0.130248370802896</t>
  </si>
  <si>
    <t>-0.0180611905124175</t>
  </si>
  <si>
    <t>-0.197425903874508</t>
  </si>
  <si>
    <t>0.0307816855890134</t>
  </si>
  <si>
    <t>0.0815193975676365</t>
  </si>
  <si>
    <t>0.0630798898791597</t>
  </si>
  <si>
    <t>-0.190613018111705</t>
  </si>
  <si>
    <t>-0.125537177587785</t>
  </si>
  <si>
    <t>-0.0166503892774133</t>
  </si>
  <si>
    <t>0.00599291315798015</t>
  </si>
  <si>
    <t>-0.0366643955177427</t>
  </si>
  <si>
    <t>0.0049819237529744</t>
  </si>
  <si>
    <t>0.0732716537075099</t>
  </si>
  <si>
    <t>-0.00183597799143713</t>
  </si>
  <si>
    <t>0.0588650979425886</t>
  </si>
  <si>
    <t>-0.00615657047531633</t>
  </si>
  <si>
    <t>-0.056980517108231</t>
  </si>
  <si>
    <t>-0.043197657580885</t>
  </si>
  <si>
    <t>0.00986690826181855</t>
  </si>
  <si>
    <t>0.0282426117599808</t>
  </si>
  <si>
    <t>-0.0276384539307817</t>
  </si>
  <si>
    <t>0.0554441382057848</t>
  </si>
  <si>
    <t>-0.0335967027533876</t>
  </si>
  <si>
    <t>-0.0419431959242975</t>
  </si>
  <si>
    <t>-0.0176586240715996</t>
  </si>
  <si>
    <t>-0.0870554778031324</t>
  </si>
  <si>
    <t>-0.0898358077668896</t>
  </si>
  <si>
    <t>0.0946707154580875</t>
  </si>
  <si>
    <t>-0.0246412944756011</t>
  </si>
  <si>
    <t>-0.0196766576780312</t>
  </si>
  <si>
    <t>-0.0399358961732965</t>
  </si>
  <si>
    <t>-0.0696470826724923</t>
  </si>
  <si>
    <t>-0.088906269163084</t>
  </si>
  <si>
    <t>-0.18483356901446</t>
  </si>
  <si>
    <t>0.123219001502615</t>
  </si>
  <si>
    <t>0.0217309106272261</t>
  </si>
  <si>
    <t>0.12233361381762</t>
  </si>
  <si>
    <t>-0.297504518838388</t>
  </si>
  <si>
    <t>0.0576761904136097</t>
  </si>
  <si>
    <t>-0.0161310981168572</t>
  </si>
  <si>
    <t>-0.0923372846439662</t>
  </si>
  <si>
    <t>0.123704910724176</t>
  </si>
  <si>
    <t>-0.142561132961546</t>
  </si>
  <si>
    <t>0.0325448200582941</t>
  </si>
  <si>
    <t>0.0210667117893631</t>
  </si>
  <si>
    <t>0.249026194957812</t>
  </si>
  <si>
    <t>0.0540963209123312</t>
  </si>
  <si>
    <t>-0.0848059253427036</t>
  </si>
  <si>
    <t>-0.0904314064349651</t>
  </si>
  <si>
    <t>-0.061399703120215</t>
  </si>
  <si>
    <t>-0.0776884647507378</t>
  </si>
  <si>
    <t>0.172846791570606</t>
  </si>
  <si>
    <t>-0.0435613795743927</t>
  </si>
  <si>
    <t>0.0514544652393803</t>
  </si>
  <si>
    <t>0.265206317949121</t>
  </si>
  <si>
    <t>-0.15504470088109</t>
  </si>
  <si>
    <t>-0.0270550836619626</t>
  </si>
  <si>
    <t>0.151970234310377</t>
  </si>
  <si>
    <t>-0.0656435810781652</t>
  </si>
  <si>
    <t>-0.0625464280541332</t>
  </si>
  <si>
    <t>-0.0275237120803602</t>
  </si>
  <si>
    <t>-0.0996259903700155</t>
  </si>
  <si>
    <t>-0.00200375965842235</t>
  </si>
  <si>
    <t>-0.0110918636123544</t>
  </si>
  <si>
    <t>0.0410175378842719</t>
  </si>
  <si>
    <t>-0.0089108306193999</t>
  </si>
  <si>
    <t>-0.0328405353615297</t>
  </si>
  <si>
    <t>-0.127327405757905</t>
  </si>
  <si>
    <t>-0.125970859397875</t>
  </si>
  <si>
    <t>-0.0722103617958213</t>
  </si>
  <si>
    <t>-0.149374641484119</t>
  </si>
  <si>
    <t>-0.0167475979709941</t>
  </si>
  <si>
    <t>-0.0515667725949661</t>
  </si>
  <si>
    <t>-0.105499664432043</t>
  </si>
  <si>
    <t>0.0969744684575587</t>
  </si>
  <si>
    <t>-0.0343841202505118</t>
  </si>
  <si>
    <t>-0.0875004864690294</t>
  </si>
  <si>
    <t>0.100696005077774</t>
  </si>
  <si>
    <t>-0.0588835862046674</t>
  </si>
  <si>
    <t>-0.0274853851821986</t>
  </si>
  <si>
    <t>-0.088120515210332</t>
  </si>
  <si>
    <t>-0.0181855867706065</t>
  </si>
  <si>
    <t>0.0306333461762568</t>
  </si>
  <si>
    <t>0.0239095190719406</t>
  </si>
  <si>
    <t>0.382987843025449</t>
  </si>
  <si>
    <t>-0.218328327504874</t>
  </si>
  <si>
    <t>0.0825472094400068</t>
  </si>
  <si>
    <t>-0.0545712246519364</t>
  </si>
  <si>
    <t>-0.00614695073459586</t>
  </si>
  <si>
    <t>0.053446250718295</t>
  </si>
  <si>
    <t>0.145586213961076</t>
  </si>
  <si>
    <t>-0.039849226433302</t>
  </si>
  <si>
    <t>0.178682228791981</t>
  </si>
  <si>
    <t>0.00786877062518842</t>
  </si>
  <si>
    <t>0.210523080154647</t>
  </si>
  <si>
    <t>-0.14161080577488</t>
  </si>
  <si>
    <t>0.0631520031690314</t>
  </si>
  <si>
    <t>-0.0195566692181179</t>
  </si>
  <si>
    <t>0.00915290006035414</t>
  </si>
  <si>
    <t>-0.0755691713586156</t>
  </si>
  <si>
    <t>-0.0862901289231103</t>
  </si>
  <si>
    <t>-0.0924017888679274</t>
  </si>
  <si>
    <t>0.125547451290626</t>
  </si>
  <si>
    <t>0.119096948932547</t>
  </si>
  <si>
    <t>-0.159729454876583</t>
  </si>
  <si>
    <t>-0.138981869718858</t>
  </si>
  <si>
    <t>-0.0283756856045834</t>
  </si>
  <si>
    <t>-0.0418453171164287</t>
  </si>
  <si>
    <t>-0.0439157669720031</t>
  </si>
  <si>
    <t>0.106206469086209</t>
  </si>
  <si>
    <t>-0.0607259118132806</t>
  </si>
  <si>
    <t>-0.155676137295351</t>
  </si>
  <si>
    <t>0.0610044439999304</t>
  </si>
  <si>
    <t>0.053530666392516</t>
  </si>
  <si>
    <t>0.00948189468269717</t>
  </si>
  <si>
    <t>-0.0154011375356394</t>
  </si>
  <si>
    <t>-0.00725096092865894</t>
  </si>
  <si>
    <t>0.117028102978455</t>
  </si>
  <si>
    <t>0.11818664951236</t>
  </si>
  <si>
    <t>0.152726298986031</t>
  </si>
  <si>
    <t>-0.0559488996114926</t>
  </si>
  <si>
    <t>-0.0636414498617448</t>
  </si>
  <si>
    <t>0.136582542378882</t>
  </si>
  <si>
    <t>0.120214191452216</t>
  </si>
  <si>
    <t>-0.0274699515926237</t>
  </si>
  <si>
    <t>0.013505211303329</t>
  </si>
  <si>
    <t>0.0795536503358185</t>
  </si>
  <si>
    <t>-0.0298127927931005</t>
  </si>
  <si>
    <t>0.0276881646502418</t>
  </si>
  <si>
    <t>0.0535339925689648</t>
  </si>
  <si>
    <t>0.132571723555978</t>
  </si>
  <si>
    <t>0.0051460209374011</t>
  </si>
  <si>
    <t>0.135006324208117</t>
  </si>
  <si>
    <t>-0.378801365299459</t>
  </si>
  <si>
    <t>-0.0244247518088566</t>
  </si>
  <si>
    <t>0.0137411472791014</t>
  </si>
  <si>
    <t>0.0456883572891297</t>
  </si>
  <si>
    <t>0.0586030921437496</t>
  </si>
  <si>
    <t>0.0426608993712891</t>
  </si>
  <si>
    <t>-0.0529924495554776</t>
  </si>
  <si>
    <t>0.0215661556383562</t>
  </si>
  <si>
    <t>0.00134548875468722</t>
  </si>
  <si>
    <t>0.0302729538522334</t>
  </si>
  <si>
    <t>0.130387647282716</t>
  </si>
  <si>
    <t>-0.064479141128456</t>
  </si>
  <si>
    <t>0.135760175218954</t>
  </si>
  <si>
    <t>0.0529149918442081</t>
  </si>
  <si>
    <t>0.00281266092633586</t>
  </si>
  <si>
    <t>0.234143428180265</t>
  </si>
  <si>
    <t>0.0140334735171929</t>
  </si>
  <si>
    <t>-0.0355903441485535</t>
  </si>
  <si>
    <t>0.175118186645285</t>
  </si>
  <si>
    <t>-0.13157289250009</t>
  </si>
  <si>
    <t>-0.0296610601019735</t>
  </si>
  <si>
    <t>0.0850736880306809</t>
  </si>
  <si>
    <t>0.0823695464667996</t>
  </si>
  <si>
    <t>-0.0882162038966122</t>
  </si>
  <si>
    <t>0.1159843080759</t>
  </si>
  <si>
    <t>-0.0594965290699923</t>
  </si>
  <si>
    <t>-0.144643720904053</t>
  </si>
  <si>
    <t>-0.0938991593034989</t>
  </si>
  <si>
    <t>0.145364315235816</t>
  </si>
  <si>
    <t>-0.0403348078385511</t>
  </si>
  <si>
    <t>0.000863573318311596</t>
  </si>
  <si>
    <t>0.0140147872578831</t>
  </si>
  <si>
    <t>0.00448032679347054</t>
  </si>
  <si>
    <t>-0.247422620339188</t>
  </si>
  <si>
    <t>0.0833154289775374</t>
  </si>
  <si>
    <t>0.0643433691396329</t>
  </si>
  <si>
    <t>0.0014405057754858</t>
  </si>
  <si>
    <t>-0.0838171135282449</t>
  </si>
  <si>
    <t>-0.0092904800624655</t>
  </si>
  <si>
    <t>-0.127674828529763</t>
  </si>
  <si>
    <t>-0.0272613624882474</t>
  </si>
  <si>
    <t>-0.0940538515396938</t>
  </si>
  <si>
    <t>-0.0410791449349133</t>
  </si>
  <si>
    <t>-0.0046647703611055</t>
  </si>
  <si>
    <t>0.00739264037374162</t>
  </si>
  <si>
    <t>-0.117997280828214</t>
  </si>
  <si>
    <t>0.0106222963110869</t>
  </si>
  <si>
    <t>0.108637792497312</t>
  </si>
  <si>
    <t>-0.356751452422161</t>
  </si>
  <si>
    <t>0.158735743565534</t>
  </si>
  <si>
    <t>0.00386497628122281</t>
  </si>
  <si>
    <t>0.0102092631671474</t>
  </si>
  <si>
    <t>0.0832449793695222</t>
  </si>
  <si>
    <t>0.210000439052051</t>
  </si>
  <si>
    <t>-0.0721118032550655</t>
  </si>
  <si>
    <t>0.110355114492083</t>
  </si>
  <si>
    <t>-0.0155797380000785</t>
  </si>
  <si>
    <t>-0.0193148905602694</t>
  </si>
  <si>
    <t>-0.11523627176503</t>
  </si>
  <si>
    <t>0.0146142164229538</t>
  </si>
  <si>
    <t>0.123408538859048</t>
  </si>
  <si>
    <t>0.112247253187726</t>
  </si>
  <si>
    <t>-0.0968630556557231</t>
  </si>
  <si>
    <t>0.0133375378280691</t>
  </si>
  <si>
    <t>-0.279306315567226</t>
  </si>
  <si>
    <t>-0.126285209241319</t>
  </si>
  <si>
    <t>-0.0420765873389358</t>
  </si>
  <si>
    <t>-0.0848447911770706</t>
  </si>
  <si>
    <t>0.13137067362875</t>
  </si>
  <si>
    <t>-0.0451059530246349</t>
  </si>
  <si>
    <t>-0.127241569456784</t>
  </si>
  <si>
    <t>-0.0203426623881759</t>
  </si>
  <si>
    <t>0.00962031482184554</t>
  </si>
  <si>
    <t>0.195340564064129</t>
  </si>
  <si>
    <t>0.0641547420136054</t>
  </si>
  <si>
    <t>-0.0821528672457336</t>
  </si>
  <si>
    <t>0.047037594496586</t>
  </si>
  <si>
    <t>0.00462391755221763</t>
  </si>
  <si>
    <t>-0.000566293049639905</t>
  </si>
  <si>
    <t>0.0527602141185012</t>
  </si>
  <si>
    <t>-0.176503482660631</t>
  </si>
  <si>
    <t>0.0729316091980048</t>
  </si>
  <si>
    <t>-0.168443038025666</t>
  </si>
  <si>
    <t>-0.0256172047249896</t>
  </si>
  <si>
    <t>-0.0440004668693887</t>
  </si>
  <si>
    <t>-0.0607015412660656</t>
  </si>
  <si>
    <t>0.0242077433663064</t>
  </si>
  <si>
    <t>-0.0438793494842312</t>
  </si>
  <si>
    <t>-0.000945801138039501</t>
  </si>
  <si>
    <t>0.0979168337019756</t>
  </si>
  <si>
    <t>0.0488305941070323</t>
  </si>
  <si>
    <t>-0.114774846470775</t>
  </si>
  <si>
    <t>0.00926706094893624</t>
  </si>
  <si>
    <t>-0.0251581036336877</t>
  </si>
  <si>
    <t>0.0226498151795282</t>
  </si>
  <si>
    <t>0.408542557393181</t>
  </si>
  <si>
    <t>-0.302750673196752</t>
  </si>
  <si>
    <t>0.0603592041671647</t>
  </si>
  <si>
    <t>-0.0773539816108513</t>
  </si>
  <si>
    <t>-0.0650768791985541</t>
  </si>
  <si>
    <t>-0.0114858211350913</t>
  </si>
  <si>
    <t>0.0961311001242896</t>
  </si>
  <si>
    <t>0.139859627354412</t>
  </si>
  <si>
    <t>0.00814315791424163</t>
  </si>
  <si>
    <t>0.0426087776787734</t>
  </si>
  <si>
    <t>0.0146747784206023</t>
  </si>
  <si>
    <t>0.00291370903483744</t>
  </si>
  <si>
    <t>0.00106515634338627</t>
  </si>
  <si>
    <t>0.0162940743827991</t>
  </si>
  <si>
    <t>0.0254303543695772</t>
  </si>
  <si>
    <t>0.12421877843442</t>
  </si>
  <si>
    <t>-0.114602276190064</t>
  </si>
  <si>
    <t>0.00196856649653562</t>
  </si>
  <si>
    <t>0.0481462070367281</t>
  </si>
  <si>
    <t>0.109810226119376</t>
  </si>
  <si>
    <t>0.0943707826343653</t>
  </si>
  <si>
    <t>-0.0458648533494525</t>
  </si>
  <si>
    <t>-0.00898474415965776</t>
  </si>
  <si>
    <t>-0.0587436395208377</t>
  </si>
  <si>
    <t>0.11547349679746</t>
  </si>
  <si>
    <t>-0.105673545603834</t>
  </si>
  <si>
    <t>0.0213608515177493</t>
  </si>
  <si>
    <t>0.0376335808188796</t>
  </si>
  <si>
    <t>0.0352391989809075</t>
  </si>
  <si>
    <t>-0.068871204103062</t>
  </si>
  <si>
    <t>0.0398385534931508</t>
  </si>
  <si>
    <t>0.135450838046573</t>
  </si>
  <si>
    <t>0.0270261488816608</t>
  </si>
  <si>
    <t>0.00088638154776632</t>
  </si>
  <si>
    <t>-0.158616111678538</t>
  </si>
  <si>
    <t>-0.119153307139098</t>
  </si>
  <si>
    <t>0.230365999972299</t>
  </si>
  <si>
    <t>0.163174302607446</t>
  </si>
  <si>
    <t>0.0492650197782145</t>
  </si>
  <si>
    <t>-0.0403811232134621</t>
  </si>
  <si>
    <t>-0.132025278673823</t>
  </si>
  <si>
    <t>-0.0277824837638889</t>
  </si>
  <si>
    <t>0.0571991730029914</t>
  </si>
  <si>
    <t>0.122045959371793</t>
  </si>
  <si>
    <t>0.0886639872738219</t>
  </si>
  <si>
    <t>0.0702017589823728</t>
  </si>
  <si>
    <t>0.0461010505558493</t>
  </si>
  <si>
    <t>-0.000558643212176944</t>
  </si>
  <si>
    <t>0.0173568602431978</t>
  </si>
  <si>
    <t>-0.209361731113119</t>
  </si>
  <si>
    <t>-0.172533225983714</t>
  </si>
  <si>
    <t>-0.10527917170532</t>
  </si>
  <si>
    <t>-0.0797455519666417</t>
  </si>
  <si>
    <t>0.0355886007923076</t>
  </si>
  <si>
    <t>0.0359490410868084</t>
  </si>
  <si>
    <t>-0.131114528482739</t>
  </si>
  <si>
    <t>-0.018227969020068</t>
  </si>
  <si>
    <t>-0.0761329738639295</t>
  </si>
  <si>
    <t>-0.0411255473068956</t>
  </si>
  <si>
    <t>-0.038436302495321</t>
  </si>
  <si>
    <t>0.0898560128757795</t>
  </si>
  <si>
    <t>-0.10047751104212</t>
  </si>
  <si>
    <t>0.142210125455045</t>
  </si>
  <si>
    <t>-0.00163279178853428</t>
  </si>
  <si>
    <t>0.0821589636453038</t>
  </si>
  <si>
    <t>0.126714888366192</t>
  </si>
  <si>
    <t>-0.103178371916786</t>
  </si>
  <si>
    <t>-0.149091282862091</t>
  </si>
  <si>
    <t>-0.00424587399837461</t>
  </si>
  <si>
    <t>0.141849018164123</t>
  </si>
  <si>
    <t>0.0748688606967667</t>
  </si>
  <si>
    <t>-0.093472818108342</t>
  </si>
  <si>
    <t>-0.0778812791402714</t>
  </si>
  <si>
    <t>-0.0771949239460905</t>
  </si>
  <si>
    <t>-0.153069551081859</t>
  </si>
  <si>
    <t>-0.15165132690154</t>
  </si>
  <si>
    <t>0.0056455169067125</t>
  </si>
  <si>
    <t>-0.0417137025205613</t>
  </si>
  <si>
    <t>-0.0799186062236564</t>
  </si>
  <si>
    <t>0.0653937278109262</t>
  </si>
  <si>
    <t>-0.0844231522303754</t>
  </si>
  <si>
    <t>0.125181403947866</t>
  </si>
  <si>
    <t>0.186587036427226</t>
  </si>
  <si>
    <t>-0.141799724577892</t>
  </si>
  <si>
    <t>0.207904537339228</t>
  </si>
  <si>
    <t>-0.122620717935129</t>
  </si>
  <si>
    <t>0.0229406835691565</t>
  </si>
  <si>
    <t>-0.0116383230516097</t>
  </si>
  <si>
    <t>-0.023791308606944</t>
  </si>
  <si>
    <t>-0.0595058675562164</t>
  </si>
  <si>
    <t>-0.0646497073043122</t>
  </si>
  <si>
    <t>-0.0434020196422889</t>
  </si>
  <si>
    <t>0.0266014837820634</t>
  </si>
  <si>
    <t>0.0671780747704121</t>
  </si>
  <si>
    <t>-0.0123918803471202</t>
  </si>
  <si>
    <t>-0.0129366460478308</t>
  </si>
  <si>
    <t>0.2182045035295</t>
  </si>
  <si>
    <t>-0.162511907661448</t>
  </si>
  <si>
    <t>-0.247694196968566</t>
  </si>
  <si>
    <t>-0.282266140525574</t>
  </si>
  <si>
    <t>-0.186096502698425</t>
  </si>
  <si>
    <t>0.040082241917444</t>
  </si>
  <si>
    <t>0.212195166555766</t>
  </si>
  <si>
    <t>0.0212531595097471</t>
  </si>
  <si>
    <t>0.122956324168709</t>
  </si>
  <si>
    <t>0.0250467880811739</t>
  </si>
  <si>
    <t>-0.0341598193085749</t>
  </si>
  <si>
    <t>0.0360157599356411</t>
  </si>
  <si>
    <t>0.132409152447634</t>
  </si>
  <si>
    <t>-0.0052543780250408</t>
  </si>
  <si>
    <t>0.00611685410749816</t>
  </si>
  <si>
    <t>0.0227825322166766</t>
  </si>
  <si>
    <t>-0.17747585377441</t>
  </si>
  <si>
    <t>0.0080200017935133</t>
  </si>
  <si>
    <t>0.0482432835039579</t>
  </si>
  <si>
    <t>0.0714428443814848</t>
  </si>
  <si>
    <t>0.14137090004299</t>
  </si>
  <si>
    <t>0.0494773344702793</t>
  </si>
  <si>
    <t>0.154378962053379</t>
  </si>
  <si>
    <t>0.0273302063910775</t>
  </si>
  <si>
    <t>0.0397091552845132</t>
  </si>
  <si>
    <t>0.0676905832141744</t>
  </si>
  <si>
    <t>0.154544717532828</t>
  </si>
  <si>
    <t>0.0421877935622419</t>
  </si>
  <si>
    <t>-0.033080832314273</t>
  </si>
  <si>
    <t>0.120248889284991</t>
  </si>
  <si>
    <t>0.0543314859780827</t>
  </si>
  <si>
    <t>-0.0636767759671077</t>
  </si>
  <si>
    <t>-0.0137073263463192</t>
  </si>
  <si>
    <t>-0.0170100552206627</t>
  </si>
  <si>
    <t>-0.0384402313343344</t>
  </si>
  <si>
    <t>-0.00616829735706374</t>
  </si>
  <si>
    <t>-0.0313165117115627</t>
  </si>
  <si>
    <t>-0.123446423096946</t>
  </si>
  <si>
    <t>-0.0108885531601686</t>
  </si>
  <si>
    <t>-0.0928481440034579</t>
  </si>
  <si>
    <t>0.169589732620348</t>
  </si>
  <si>
    <t>-0.00850957548632428</t>
  </si>
  <si>
    <t>-0.110785732744258</t>
  </si>
  <si>
    <t>-0.0770584124913316</t>
  </si>
  <si>
    <t>0.0896877927559447</t>
  </si>
  <si>
    <t>-0.0588579673261828</t>
  </si>
  <si>
    <t>-0.0265583452135839</t>
  </si>
  <si>
    <t>-0.141743441434486</t>
  </si>
  <si>
    <t>-0.011452234141678</t>
  </si>
  <si>
    <t>-0.270488179531448</t>
  </si>
  <si>
    <t>0.221217642721644</t>
  </si>
  <si>
    <t>0.137982466693635</t>
  </si>
  <si>
    <t>-0.105701622216512</t>
  </si>
  <si>
    <t>-0.618296981621349</t>
  </si>
  <si>
    <t>-0.0157986226483444</t>
  </si>
  <si>
    <t>-0.0728191096117509</t>
  </si>
  <si>
    <t>0.132978030762715</t>
  </si>
  <si>
    <t>-0.213977846240129</t>
  </si>
  <si>
    <t>-0.103784012763217</t>
  </si>
  <si>
    <t>-0.0484395983308647</t>
  </si>
  <si>
    <t>0.00842828360775511</t>
  </si>
  <si>
    <t>-0.133482702048448</t>
  </si>
  <si>
    <t>-0.140887402228812</t>
  </si>
  <si>
    <t>0.0146070310447257</t>
  </si>
  <si>
    <t>0.0112558316674012</t>
  </si>
  <si>
    <t>-0.0767184471396562</t>
  </si>
  <si>
    <t>0.0859211508246542</t>
  </si>
  <si>
    <t>-0.0661685935007767</t>
  </si>
  <si>
    <t>0.030132432938625</t>
  </si>
  <si>
    <t>0.0695500418987308</t>
  </si>
  <si>
    <t>0.0781267964571811</t>
  </si>
  <si>
    <t>0.0449659969737275</t>
  </si>
  <si>
    <t>-0.13365888787076</t>
  </si>
  <si>
    <t>-0.0140428739821218</t>
  </si>
  <si>
    <t>-0.00201781789308023</t>
  </si>
  <si>
    <t>0.0456766013293221</t>
  </si>
  <si>
    <t>0.076488554161747</t>
  </si>
  <si>
    <t>0.0831472194060938</t>
  </si>
  <si>
    <t>-0.0440000677416665</t>
  </si>
  <si>
    <t>-0.0511212440054106</t>
  </si>
  <si>
    <t>0.0154126967107838</t>
  </si>
  <si>
    <t>-0.0446051677141155</t>
  </si>
  <si>
    <t>-0.0376671924426656</t>
  </si>
  <si>
    <t>0.0401978691821567</t>
  </si>
  <si>
    <t>0.0391728421831031</t>
  </si>
  <si>
    <t>0.11601216625382</t>
  </si>
  <si>
    <t>-0.0217017485214955</t>
  </si>
  <si>
    <t>-0.00128324328662892</t>
  </si>
  <si>
    <t>0.0567891237921081</t>
  </si>
  <si>
    <t>-0.104165782304317</t>
  </si>
  <si>
    <t>-0.0239708147399945</t>
  </si>
  <si>
    <t>-0.0634197860809332</t>
  </si>
  <si>
    <t>-0.0218450137163564</t>
  </si>
  <si>
    <t>0.0510630761385945</t>
  </si>
  <si>
    <t>0.0552041604529841</t>
  </si>
  <si>
    <t>0.0285343873250304</t>
  </si>
  <si>
    <t>0.218716980783421</t>
  </si>
  <si>
    <t>0.224765237968526</t>
  </si>
  <si>
    <t>-0.101697924884901</t>
  </si>
  <si>
    <t>-0.213900148296595</t>
  </si>
  <si>
    <t>-0.22125785380596</t>
  </si>
  <si>
    <t>-0.0306841603177104</t>
  </si>
  <si>
    <t>-0.135771158275501</t>
  </si>
  <si>
    <t>-0.245072223469987</t>
  </si>
  <si>
    <t>-0.00349265829981862</t>
  </si>
  <si>
    <t>0.0567044140796513</t>
  </si>
  <si>
    <t>0.0863645681283142</t>
  </si>
  <si>
    <t>0.211890739988332</t>
  </si>
  <si>
    <t>-0.197050234744024</t>
  </si>
  <si>
    <t>0.0851066860755305</t>
  </si>
  <si>
    <t>-0.0377527524439376</t>
  </si>
  <si>
    <t>-0.134140936580418</t>
  </si>
  <si>
    <t>-0.0305708459180561</t>
  </si>
  <si>
    <t>-0.0913637784862465</t>
  </si>
  <si>
    <t>0.00730532032528911</t>
  </si>
  <si>
    <t>-0.0906539749428031</t>
  </si>
  <si>
    <t>0.0191299546823674</t>
  </si>
  <si>
    <t>-0.00048273580539991</t>
  </si>
  <si>
    <t>0.0481637305480361</t>
  </si>
  <si>
    <t>-0.180332738917379</t>
  </si>
  <si>
    <t>-0.0548790019116544</t>
  </si>
  <si>
    <t>-0.00598219060869664</t>
  </si>
  <si>
    <t>-0.0065833790108593</t>
  </si>
  <si>
    <t>-0.0514226664155176</t>
  </si>
  <si>
    <t>-0.00349439128857463</t>
  </si>
  <si>
    <t>-0.107783563048989</t>
  </si>
  <si>
    <t>-0.0844248253131569</t>
  </si>
  <si>
    <t>-0.0327414973852403</t>
  </si>
  <si>
    <t>-0.0248217795052816</t>
  </si>
  <si>
    <t>0.0721619621782984</t>
  </si>
  <si>
    <t>-0.00956542920949419</t>
  </si>
  <si>
    <t>0.0113577588850912</t>
  </si>
  <si>
    <t>-0.0855064010837828</t>
  </si>
  <si>
    <t>0.172753837819832</t>
  </si>
  <si>
    <t>-0.0821943499675475</t>
  </si>
  <si>
    <t>-0.0696550783691164</t>
  </si>
  <si>
    <t>-0.0604220143997549</t>
  </si>
  <si>
    <t>0.029930402919433</t>
  </si>
  <si>
    <t>0.0943592631743152</t>
  </si>
  <si>
    <t>-0.0888586551886412</t>
  </si>
  <si>
    <t>-0.0522092560667628</t>
  </si>
  <si>
    <t>0.014750749267434</t>
  </si>
  <si>
    <t>-0.0208492507050977</t>
  </si>
  <si>
    <t>-0.135113583673485</t>
  </si>
  <si>
    <t>0.0850713778092206</t>
  </si>
  <si>
    <t>-0.0747415626944222</t>
  </si>
  <si>
    <t>-0.218533666305396</t>
  </si>
  <si>
    <t>0.0530397112668515</t>
  </si>
  <si>
    <t>-0.157017913238516</t>
  </si>
  <si>
    <t>0.048879485476377</t>
  </si>
  <si>
    <t>0.270452787935373</t>
  </si>
  <si>
    <t>-0.242776048255068</t>
  </si>
  <si>
    <t>0.106156666302628</t>
  </si>
  <si>
    <t>0.00659500560489865</t>
  </si>
  <si>
    <t>0.0658137715386587</t>
  </si>
  <si>
    <t>-0.183328491528427</t>
  </si>
  <si>
    <t>0.179672196414095</t>
  </si>
  <si>
    <t>0.0036330326830042</t>
  </si>
  <si>
    <t>-0.0701198590660616</t>
  </si>
  <si>
    <t>0.0622862977846777</t>
  </si>
  <si>
    <t>0.21806334948936</t>
  </si>
  <si>
    <t>0.0836032468028675</t>
  </si>
  <si>
    <t>-0.0567977855075133</t>
  </si>
  <si>
    <t>0.0272477863670201</t>
  </si>
  <si>
    <t>-0.0621995514869914</t>
  </si>
  <si>
    <t>-0.0770481952786787</t>
  </si>
  <si>
    <t>-0.191536864913933</t>
  </si>
  <si>
    <t>0.0410511037699654</t>
  </si>
  <si>
    <t>0.110083392384833</t>
  </si>
  <si>
    <t>-0.127503491772203</t>
  </si>
  <si>
    <t>-0.0822325940147844</t>
  </si>
  <si>
    <t>0.113110512584055</t>
  </si>
  <si>
    <t>0.0495675609579332</t>
  </si>
  <si>
    <t>-0.0917297704264387</t>
  </si>
  <si>
    <t>-0.0419775294248806</t>
  </si>
  <si>
    <t>0.0235623308026912</t>
  </si>
  <si>
    <t>0.00341945238547315</t>
  </si>
  <si>
    <t>-0.0723038750546345</t>
  </si>
  <si>
    <t>0.0112139901216677</t>
  </si>
  <si>
    <t>0.0258472831138779</t>
  </si>
  <si>
    <t>-0.0705677051631558</t>
  </si>
  <si>
    <t>0.170233788016759</t>
  </si>
  <si>
    <t>-0.0429956969558025</t>
  </si>
  <si>
    <t>-0.0419663927096993</t>
  </si>
  <si>
    <t>0.0313055014098997</t>
  </si>
  <si>
    <t>0.0914779762087131</t>
  </si>
  <si>
    <t>-0.0500233627712972</t>
  </si>
  <si>
    <t>-0.0879240643966948</t>
  </si>
  <si>
    <t>0.0556885968617468</t>
  </si>
  <si>
    <t>-0.0511147073345431</t>
  </si>
  <si>
    <t>0.00248492817847105</t>
  </si>
  <si>
    <t>-0.017057530823452</t>
  </si>
  <si>
    <t>0.113215548304693</t>
  </si>
  <si>
    <t>0.107930191693356</t>
  </si>
  <si>
    <t>-0.151120497810271</t>
  </si>
  <si>
    <t>-0.161261935498096</t>
  </si>
  <si>
    <t>-0.267530927929733</t>
  </si>
  <si>
    <t>-0.097191882515938</t>
  </si>
  <si>
    <t>-0.16511192355735</t>
  </si>
  <si>
    <t>0.0820085062191966</t>
  </si>
  <si>
    <t>0.119581888888965</t>
  </si>
  <si>
    <t>-0.0697990830073695</t>
  </si>
  <si>
    <t>-0.110038254895375</t>
  </si>
  <si>
    <t>0.158665703367748</t>
  </si>
  <si>
    <t>-0.0349525621043635</t>
  </si>
  <si>
    <t>0.307424890950834</t>
  </si>
  <si>
    <t>-0.181357937394747</t>
  </si>
  <si>
    <t>-0.0329467407911164</t>
  </si>
  <si>
    <t>-0.0804413799397989</t>
  </si>
  <si>
    <t>0.0475377815313663</t>
  </si>
  <si>
    <t>0.0753798089032254</t>
  </si>
  <si>
    <t>0.0233254897643976</t>
  </si>
  <si>
    <t>-0.167545119424851</t>
  </si>
  <si>
    <t>-0.133824414516805</t>
  </si>
  <si>
    <t>-0.0428403868369954</t>
  </si>
  <si>
    <t>0.1048941629609</t>
  </si>
  <si>
    <t>0.103982579625648</t>
  </si>
  <si>
    <t>0.0575197998290492</t>
  </si>
  <si>
    <t>-0.0108285246207928</t>
  </si>
  <si>
    <t>-0.0755413963040338</t>
  </si>
  <si>
    <t>0.0794740477917935</t>
  </si>
  <si>
    <t>-0.000164445637976001</t>
  </si>
  <si>
    <t>0.0515104478204991</t>
  </si>
  <si>
    <t>0.0561858628604259</t>
  </si>
  <si>
    <t>-0.0769509550314614</t>
  </si>
  <si>
    <t>-0.119845605429262</t>
  </si>
  <si>
    <t>0.154772825948748</t>
  </si>
  <si>
    <t>-0.0992522992244457</t>
  </si>
  <si>
    <t>0.101233323978907</t>
  </si>
  <si>
    <t>-0.0168311212131356</t>
  </si>
  <si>
    <t>0.00659005829697618</t>
  </si>
  <si>
    <t>0.00573179017610999</t>
  </si>
  <si>
    <t>0.0306951112115361</t>
  </si>
  <si>
    <t>0.0181342276127187</t>
  </si>
  <si>
    <t>-0.0403785993087802</t>
  </si>
  <si>
    <t>0.0473662942653671</t>
  </si>
  <si>
    <t>-0.066252871061868</t>
  </si>
  <si>
    <t>-0.0209632497077052</t>
  </si>
  <si>
    <t>-0.0044049754766262</t>
  </si>
  <si>
    <t>0.0555372837493551</t>
  </si>
  <si>
    <t>0.19124241174884</t>
  </si>
  <si>
    <t>0.272833837338174</t>
  </si>
  <si>
    <t>-0.0921432270720256</t>
  </si>
  <si>
    <t>-0.244619744216663</t>
  </si>
  <si>
    <t>-0.0256746017392006</t>
  </si>
  <si>
    <t>0.0058066483886464</t>
  </si>
  <si>
    <t>-0.164221957629203</t>
  </si>
  <si>
    <t>0.0836579553530584</t>
  </si>
  <si>
    <t>-0.0419149542703775</t>
  </si>
  <si>
    <t>-0.161917362760646</t>
  </si>
  <si>
    <t>0.0716038493841341</t>
  </si>
  <si>
    <t>-0.129141249772281</t>
  </si>
  <si>
    <t>-0.0835711439865241</t>
  </si>
  <si>
    <t>-0.179725258213074</t>
  </si>
  <si>
    <t>0.104125173837815</t>
  </si>
  <si>
    <t>0.0629201663507994</t>
  </si>
  <si>
    <t>-0.0213243816083399</t>
  </si>
  <si>
    <t>0.0305210623043853</t>
  </si>
  <si>
    <t>-0.0190999154745503</t>
  </si>
  <si>
    <t>-0.114218424130861</t>
  </si>
  <si>
    <t>-0.0466468714698482</t>
  </si>
  <si>
    <t>-0.0730436659922558</t>
  </si>
  <si>
    <t>-0.122272572732079</t>
  </si>
  <si>
    <t>0.116320573096895</t>
  </si>
  <si>
    <t>0.0512453796008634</t>
  </si>
  <si>
    <t>0.0530358537020781</t>
  </si>
  <si>
    <t>-0.0698235426627987</t>
  </si>
  <si>
    <t>0.133857679432875</t>
  </si>
  <si>
    <t>-0.000944793324320309</t>
  </si>
  <si>
    <t>0.241490308376566</t>
  </si>
  <si>
    <t>-0.000641852182119138</t>
  </si>
  <si>
    <t>-0.0449487339063711</t>
  </si>
  <si>
    <t>0.126920519390919</t>
  </si>
  <si>
    <t>-0.0950006611606238</t>
  </si>
  <si>
    <t>0.070646695381122</t>
  </si>
  <si>
    <t>-0.0527081038646961</t>
  </si>
  <si>
    <t>-0.0132869426908599</t>
  </si>
  <si>
    <t>0.0016559675300668</t>
  </si>
  <si>
    <t>0.038003993590298</t>
  </si>
  <si>
    <t>0.0215192526280626</t>
  </si>
  <si>
    <t>-0.208300688209033</t>
  </si>
  <si>
    <t>-0.0500145551245665</t>
  </si>
  <si>
    <t>-0.0280950142160127</t>
  </si>
  <si>
    <t>-0.0502663942106455</t>
  </si>
  <si>
    <t>-0.0162364225698318</t>
  </si>
  <si>
    <t>-0.0134070950792987</t>
  </si>
  <si>
    <t>-0.0671759840320633</t>
  </si>
  <si>
    <t>-0.0858277278636019</t>
  </si>
  <si>
    <t>0.207451624751381</t>
  </si>
  <si>
    <t>0.331069831171571</t>
  </si>
  <si>
    <t>-0.153406737148721</t>
  </si>
  <si>
    <t>0.0100621533884267</t>
  </si>
  <si>
    <t>0.0510986354216863</t>
  </si>
  <si>
    <t>-0.208468803288529</t>
  </si>
  <si>
    <t>-0.22153194587208</t>
  </si>
  <si>
    <t>-0.0427101894793838</t>
  </si>
  <si>
    <t>0.0968334427139827</t>
  </si>
  <si>
    <t>-0.103942629631739</t>
  </si>
  <si>
    <t>-0.054370201401083</t>
  </si>
  <si>
    <t>-0.141083562025726</t>
  </si>
  <si>
    <t>0.0388063314341644</t>
  </si>
  <si>
    <t>-0.0485325095207046</t>
  </si>
  <si>
    <t>0.121868232425087</t>
  </si>
  <si>
    <t>0.00663092982555288</t>
  </si>
  <si>
    <t>0.151506135628135</t>
  </si>
  <si>
    <t>0.0144040584667156</t>
  </si>
  <si>
    <t>-0.06340888795245</t>
  </si>
  <si>
    <t>0.0299847735651267</t>
  </si>
  <si>
    <t>-0.100132257953205</t>
  </si>
  <si>
    <t>-0.0565525019283937</t>
  </si>
  <si>
    <t>0.151518201200136</t>
  </si>
  <si>
    <t>-0.22339787094032</t>
  </si>
  <si>
    <t>0.174147034224371</t>
  </si>
  <si>
    <t>-0.0270767931908748</t>
  </si>
  <si>
    <t>0.115600112473748</t>
  </si>
  <si>
    <t>-0.0226077755493754</t>
  </si>
  <si>
    <t>-0.0315889814174952</t>
  </si>
  <si>
    <t>-0.00403995581491861</t>
  </si>
  <si>
    <t>0.0472340042899693</t>
  </si>
  <si>
    <t>0.0841971672458652</t>
  </si>
  <si>
    <t>-0.129860545259643</t>
  </si>
  <si>
    <t>0.0275958687286964</t>
  </si>
  <si>
    <t>-0.119292070931646</t>
  </si>
  <si>
    <t>-0.0101705224470332</t>
  </si>
  <si>
    <t>-0.153931427000376</t>
  </si>
  <si>
    <t>-0.0139476908671079</t>
  </si>
  <si>
    <t>0.182884854991581</t>
  </si>
  <si>
    <t>0.010343976213231</t>
  </si>
  <si>
    <t>0.0217009924806542</t>
  </si>
  <si>
    <t>-0.0501305994505738</t>
  </si>
  <si>
    <t>-0.0404412847403264</t>
  </si>
  <si>
    <t>0.0934966050285694</t>
  </si>
  <si>
    <t>0.00346143229501108</t>
  </si>
  <si>
    <t>-0.0225555147770188</t>
  </si>
  <si>
    <t>-0.0379417030408717</t>
  </si>
  <si>
    <t>0.0131511154663439</t>
  </si>
  <si>
    <t>0.33297784088034</t>
  </si>
  <si>
    <t>0.304731163145527</t>
  </si>
  <si>
    <t>-0.245507994773351</t>
  </si>
  <si>
    <t>-0.00760993851850197</t>
  </si>
  <si>
    <t>0.0882530584192096</t>
  </si>
  <si>
    <t>-0.144708809142143</t>
  </si>
  <si>
    <t>-0.0398551269832229</t>
  </si>
  <si>
    <t>-0.1166181329222</t>
  </si>
  <si>
    <t>-0.104728597078545</t>
  </si>
  <si>
    <t>-0.0494893822979651</t>
  </si>
  <si>
    <t>0.147209948972103</t>
  </si>
  <si>
    <t>0.0970451219955717</t>
  </si>
  <si>
    <t>0.109543181963897</t>
  </si>
  <si>
    <t>0.0802169845507049</t>
  </si>
  <si>
    <t>0.154187300058601</t>
  </si>
  <si>
    <t>0.0704117351654925</t>
  </si>
  <si>
    <t>0.0183908567067371</t>
  </si>
  <si>
    <t>0.113886554678897</t>
  </si>
  <si>
    <t>0.064188654963169</t>
  </si>
  <si>
    <t>0.0573653926657402</t>
  </si>
  <si>
    <t>0.0709761655442799</t>
  </si>
  <si>
    <t>0.0629204956285492</t>
  </si>
  <si>
    <t>-0.024573068600464</t>
  </si>
  <si>
    <t>0.068884811681302</t>
  </si>
  <si>
    <t>-0.203632145969144</t>
  </si>
  <si>
    <t>-0.0484057116801508</t>
  </si>
  <si>
    <t>0.0922432846545714</t>
  </si>
  <si>
    <t>-0.1474021572223</t>
  </si>
  <si>
    <t>-0.0276533506213896</t>
  </si>
  <si>
    <t>-0.0581996802217995</t>
  </si>
  <si>
    <t>-0.047345795562618</t>
  </si>
  <si>
    <t>-0.106449927196631</t>
  </si>
  <si>
    <t>0.199691369470434</t>
  </si>
  <si>
    <t>-0.112187389602309</t>
  </si>
  <si>
    <t>-0.00125234362398244</t>
  </si>
  <si>
    <t>-0.0544005815922744</t>
  </si>
  <si>
    <t>-0.0212525566421389</t>
  </si>
  <si>
    <t>0.0075372071636217</t>
  </si>
  <si>
    <t>0.0464582386792607</t>
  </si>
  <si>
    <t>0.0236427121584371</t>
  </si>
  <si>
    <t>-0.011344339150993</t>
  </si>
  <si>
    <t>-0.0112469915876348</t>
  </si>
  <si>
    <t>0.0602334896241736</t>
  </si>
  <si>
    <t>0.124025048189721</t>
  </si>
  <si>
    <t>0.0552455626512057</t>
  </si>
  <si>
    <t>-0.108236956115352</t>
  </si>
  <si>
    <t>0.115762428684097</t>
  </si>
  <si>
    <t>-0.00218951464700156</t>
  </si>
  <si>
    <t>0.1747673611651</t>
  </si>
  <si>
    <t>0.214879330243888</t>
  </si>
  <si>
    <t>-0.297414205662625</t>
  </si>
  <si>
    <t>0.319326177291048</t>
  </si>
  <si>
    <t>-0.11121957108348</t>
  </si>
  <si>
    <t>-0.0920865325719307</t>
  </si>
  <si>
    <t>-0.0176472932479851</t>
  </si>
  <si>
    <t>-0.0697476389545005</t>
  </si>
  <si>
    <t>-0.0560608955010552</t>
  </si>
  <si>
    <t>0.203868473661066</t>
  </si>
  <si>
    <t>-0.0448671131313404</t>
  </si>
  <si>
    <t>-0.125864742520116</t>
  </si>
  <si>
    <t>-0.0596689379111774</t>
  </si>
  <si>
    <t>-0.0969651224972801</t>
  </si>
  <si>
    <t>0.0545611062675174</t>
  </si>
  <si>
    <t>-0.0174590495551089</t>
  </si>
  <si>
    <t>-0.164646198142775</t>
  </si>
  <si>
    <t>-0.0325157730182067</t>
  </si>
  <si>
    <t>-0.157129537635622</t>
  </si>
  <si>
    <t>-0.00246283359468336</t>
  </si>
  <si>
    <t>-0.145974438218959</t>
  </si>
  <si>
    <t>0.159025206191788</t>
  </si>
  <si>
    <t>-0.0578595591623985</t>
  </si>
  <si>
    <t>0.0798218710528805</t>
  </si>
  <si>
    <t>-0.0697009381389625</t>
  </si>
  <si>
    <t>0.00203552596352678</t>
  </si>
  <si>
    <t>0.0642446057724524</t>
  </si>
  <si>
    <t>-0.0580805468724209</t>
  </si>
  <si>
    <t>0.0756997496566584</t>
  </si>
  <si>
    <t>-0.003088562636674</t>
  </si>
  <si>
    <t>0.113208907361885</t>
  </si>
  <si>
    <t>0.012736172000908</t>
  </si>
  <si>
    <t>-0.0177521574944636</t>
  </si>
  <si>
    <t>-0.0182349339672112</t>
  </si>
  <si>
    <t>-0.00633177163457094</t>
  </si>
  <si>
    <t>0.182788260613834</t>
  </si>
  <si>
    <t>0.146706457351218</t>
  </si>
  <si>
    <t>0.0377963658561226</t>
  </si>
  <si>
    <t>-0.0293903549110143</t>
  </si>
  <si>
    <t>0.0553253013292977</t>
  </si>
  <si>
    <t>0.0491018545737734</t>
  </si>
  <si>
    <t>0.0937460572019779</t>
  </si>
  <si>
    <t>-0.0586528740709087</t>
  </si>
  <si>
    <t>0.0959230794285478</t>
  </si>
  <si>
    <t>-0.0617529432316212</t>
  </si>
  <si>
    <t>-0.0213576508035058</t>
  </si>
  <si>
    <t>-0.0856593568680988</t>
  </si>
  <si>
    <t>-0.0125601009325048</t>
  </si>
  <si>
    <t>0.126122371718949</t>
  </si>
  <si>
    <t>0.388036131828683</t>
  </si>
  <si>
    <t>-0.36990739717236</t>
  </si>
  <si>
    <t>0.226235039238255</t>
  </si>
  <si>
    <t>0.0357142537808909</t>
  </si>
  <si>
    <t>0.0774124064062495</t>
  </si>
  <si>
    <t>0.00710663379469949</t>
  </si>
  <si>
    <t>0.312711247690012</t>
  </si>
  <si>
    <t>0.00855952822946442</t>
  </si>
  <si>
    <t>-0.198758897636907</t>
  </si>
  <si>
    <t>0.161872995317848</t>
  </si>
  <si>
    <t>-0.0389210416963048</t>
  </si>
  <si>
    <t>0.0439145494483868</t>
  </si>
  <si>
    <t>0.112516198490777</t>
  </si>
  <si>
    <t>-0.00440425027685838</t>
  </si>
  <si>
    <t>0.128169082643843</t>
  </si>
  <si>
    <t>-0.083501634549237</t>
  </si>
  <si>
    <t>-0.0818154181152566</t>
  </si>
  <si>
    <t>-0.0618836497976513</t>
  </si>
  <si>
    <t>-0.0277470143238325</t>
  </si>
  <si>
    <t>-0.00761955602697969</t>
  </si>
  <si>
    <t>0.00735951775583778</t>
  </si>
  <si>
    <t>0.0808548707091847</t>
  </si>
  <si>
    <t>-0.0346207062856259</t>
  </si>
  <si>
    <t>-0.0334121852052686</t>
  </si>
  <si>
    <t>-0.0220653804839448</t>
  </si>
  <si>
    <t>0.0850867047351806</t>
  </si>
  <si>
    <t>0.0583156653694145</t>
  </si>
  <si>
    <t>0.0337060573816287</t>
  </si>
  <si>
    <t>-0.069755776465618</t>
  </si>
  <si>
    <t>-0.05357784941531</t>
  </si>
  <si>
    <t>-0.0662455792864623</t>
  </si>
  <si>
    <t>-0.0444426534073157</t>
  </si>
  <si>
    <t>0.0152040187493195</t>
  </si>
  <si>
    <t>-0.0362365328486129</t>
  </si>
  <si>
    <t>0.0359609668003431</t>
  </si>
  <si>
    <t>-0.00820040685235193</t>
  </si>
  <si>
    <t>-0.02843817601386</t>
  </si>
  <si>
    <t>-0.128461376041305</t>
  </si>
  <si>
    <t>0.00549975747793455</t>
  </si>
  <si>
    <t>-0.0553082743801858</t>
  </si>
  <si>
    <t>0.0322982222916493</t>
  </si>
  <si>
    <t>0.00202608610728361</t>
  </si>
  <si>
    <t>-0.145026494463943</t>
  </si>
  <si>
    <t>0.0469344006436005</t>
  </si>
  <si>
    <t>0.200428147894578</t>
  </si>
  <si>
    <t>0.0241433552108084</t>
  </si>
  <si>
    <t>0.0709342310789948</t>
  </si>
  <si>
    <t>0.255321311826549</t>
  </si>
  <si>
    <t>0.136629757293616</t>
  </si>
  <si>
    <t>0.148392260969881</t>
  </si>
  <si>
    <t>0.422620150324203</t>
  </si>
  <si>
    <t>-0.31006354496415</t>
  </si>
  <si>
    <t>0.0219956449441219</t>
  </si>
  <si>
    <t>-0.0823470858169329</t>
  </si>
  <si>
    <t>-0.0405769305030847</t>
  </si>
  <si>
    <t>0.0624329507915981</t>
  </si>
  <si>
    <t>-0.0459372012054092</t>
  </si>
  <si>
    <t>0.0250358193905495</t>
  </si>
  <si>
    <t>0.0216274182456389</t>
  </si>
  <si>
    <t>0.0111689737380255</t>
  </si>
  <si>
    <t>0.0379883695683391</t>
  </si>
  <si>
    <t>0.0405929703663884</t>
  </si>
  <si>
    <t>0.00327589883646281</t>
  </si>
  <si>
    <t>0.0879440054522394</t>
  </si>
  <si>
    <t>-0.0797107913762677</t>
  </si>
  <si>
    <t>0.109746023525674</t>
  </si>
  <si>
    <t>-0.0588799172321436</t>
  </si>
  <si>
    <t>0.162714716938649</t>
  </si>
  <si>
    <t>-0.0897239981297762</t>
  </si>
  <si>
    <t>-0.0989766687667829</t>
  </si>
  <si>
    <t>-0.0637435137818358</t>
  </si>
  <si>
    <t>-0.0146009664213722</t>
  </si>
  <si>
    <t>0.0380549707787853</t>
  </si>
  <si>
    <t>-0.118684175708855</t>
  </si>
  <si>
    <t>-0.0137965656299019</t>
  </si>
  <si>
    <t>-0.00017820613912271</t>
  </si>
  <si>
    <t>0.0172980262289368</t>
  </si>
  <si>
    <t>-0.0217171530742834</t>
  </si>
  <si>
    <t>-0.0271898057344745</t>
  </si>
  <si>
    <t>0.0129053647459999</t>
  </si>
  <si>
    <t>-0.0326868777435719</t>
  </si>
  <si>
    <t>-0.0144274640072834</t>
  </si>
  <si>
    <t>-0.0340470320962448</t>
  </si>
  <si>
    <t>-0.0090127302629835</t>
  </si>
  <si>
    <t>-0.184785290980267</t>
  </si>
  <si>
    <t>-0.0498619571814316</t>
  </si>
  <si>
    <t>-0.04371738024459</t>
  </si>
  <si>
    <t>0.063051970563234</t>
  </si>
  <si>
    <t>0.00594995644844087</t>
  </si>
  <si>
    <t>0.0933869391113191</t>
  </si>
  <si>
    <t>0.0429763921221348</t>
  </si>
  <si>
    <t>0.148240109273706</t>
  </si>
  <si>
    <t>-0.0514025206561776</t>
  </si>
  <si>
    <t>-0.146408830729186</t>
  </si>
  <si>
    <t>0.0996751372404968</t>
  </si>
  <si>
    <t>0.380766767628642</t>
  </si>
  <si>
    <t>0.201729497771879</t>
  </si>
  <si>
    <t>0.338157670137845</t>
  </si>
  <si>
    <t>-0.0885786045061899</t>
  </si>
  <si>
    <t>0.261899331131385</t>
  </si>
  <si>
    <t>0.240267555831194</t>
  </si>
  <si>
    <t>0.026625148880841</t>
  </si>
  <si>
    <t>0.0729037334310798</t>
  </si>
  <si>
    <t>0.0300444465513873</t>
  </si>
  <si>
    <t>-0.187433387376834</t>
  </si>
  <si>
    <t>-0.0659963134144724</t>
  </si>
  <si>
    <t>0.0241576363937705</t>
  </si>
  <si>
    <t>0.0568072724702235</t>
  </si>
  <si>
    <t>-0.00570169419929316</t>
  </si>
  <si>
    <t>-0.153199745793991</t>
  </si>
  <si>
    <t>-0.0899710385300714</t>
  </si>
  <si>
    <t>-0.088054680088507</t>
  </si>
  <si>
    <t>-0.0215313893879876</t>
  </si>
  <si>
    <t>0.0428586505173808</t>
  </si>
  <si>
    <t>0.00518366520790444</t>
  </si>
  <si>
    <t>-0.113127868339578</t>
  </si>
  <si>
    <t>0.119954031685798</t>
  </si>
  <si>
    <t>0.113468179610441</t>
  </si>
  <si>
    <t>-0.109960659030506</t>
  </si>
  <si>
    <t>-0.0755208651899094</t>
  </si>
  <si>
    <t>-0.0127867143018311</t>
  </si>
  <si>
    <t>-0.0258964972815243</t>
  </si>
  <si>
    <t>0.0703775810082553</t>
  </si>
  <si>
    <t>0.0531760458472461</t>
  </si>
  <si>
    <t>-0.101123334341653</t>
  </si>
  <si>
    <t>-0.10855723000517</t>
  </si>
  <si>
    <t>-0.0287398021882605</t>
  </si>
  <si>
    <t>0.0446643738589013</t>
  </si>
  <si>
    <t>-0.0538676436605506</t>
  </si>
  <si>
    <t>0.0766557197118102</t>
  </si>
  <si>
    <t>0.102599458968057</t>
  </si>
  <si>
    <t>0.0569178258693135</t>
  </si>
  <si>
    <t>0.0851156153634395</t>
  </si>
  <si>
    <t>0.0699252573018466</t>
  </si>
  <si>
    <t>-0.0523651890214445</t>
  </si>
  <si>
    <t>-0.0367578478806149</t>
  </si>
  <si>
    <t>0.0300511704857846</t>
  </si>
  <si>
    <t>-0.123124732483673</t>
  </si>
  <si>
    <t>0.0145158517212861</t>
  </si>
  <si>
    <t>0.105329926119563</t>
  </si>
  <si>
    <t>-0.140443064835481</t>
  </si>
  <si>
    <t>-0.102241938117998</t>
  </si>
  <si>
    <t>0.0485938278475598</t>
  </si>
  <si>
    <t>0.392418045277758</t>
  </si>
  <si>
    <t>0.104592273328826</t>
  </si>
  <si>
    <t>0.0614856220480524</t>
  </si>
  <si>
    <t>0.134177815019247</t>
  </si>
  <si>
    <t>0.336517449946373</t>
  </si>
  <si>
    <t>-0.127232957069654</t>
  </si>
  <si>
    <t>0.0727212431668743</t>
  </si>
  <si>
    <t>0.0842543445287744</t>
  </si>
  <si>
    <t>0.164964560566344</t>
  </si>
  <si>
    <t>0.38411524670722</t>
  </si>
  <si>
    <t>-0.0013101396900155</t>
  </si>
  <si>
    <t>0.0168858495530904</t>
  </si>
  <si>
    <t>-0.179556428521039</t>
  </si>
  <si>
    <t>-0.088014369315951</t>
  </si>
  <si>
    <t>0.0271421466281968</t>
  </si>
  <si>
    <t>-0.0242633237336044</t>
  </si>
  <si>
    <t>-0.0450003491553468</t>
  </si>
  <si>
    <t>-0.00174880146467104</t>
  </si>
  <si>
    <t>0.0163013309472893</t>
  </si>
  <si>
    <t>-0.134158076924475</t>
  </si>
  <si>
    <t>-0.0366204928878459</t>
  </si>
  <si>
    <t>-0.116169878459985</t>
  </si>
  <si>
    <t>-0.0307712346224927</t>
  </si>
  <si>
    <t>0.0408666633744918</t>
  </si>
  <si>
    <t>0.0434434612621412</t>
  </si>
  <si>
    <t>0.00803291579622871</t>
  </si>
  <si>
    <t>0.0375888489872253</t>
  </si>
  <si>
    <t>-0.0588896786335625</t>
  </si>
  <si>
    <t>-0.0403301706375878</t>
  </si>
  <si>
    <t>-0.0139204622093765</t>
  </si>
  <si>
    <t>-0.0117027604487339</t>
  </si>
  <si>
    <t>0.0203086775175706</t>
  </si>
  <si>
    <t>-0.048524905502271</t>
  </si>
  <si>
    <t>-0.000891097379429249</t>
  </si>
  <si>
    <t>0.0785607936714312</t>
  </si>
  <si>
    <t>-0.0730761258007914</t>
  </si>
  <si>
    <t>-0.0158160642499095</t>
  </si>
  <si>
    <t>0.0497045665311136</t>
  </si>
  <si>
    <t>-0.115147502214602</t>
  </si>
  <si>
    <t>0.0363198394150292</t>
  </si>
  <si>
    <t>0.020984343957502</t>
  </si>
  <si>
    <t>-0.148394639780174</t>
  </si>
  <si>
    <t>-0.0178342245911969</t>
  </si>
  <si>
    <t>-0.0361775277967136</t>
  </si>
  <si>
    <t>0.170774456708385</t>
  </si>
  <si>
    <t>-0.0210701010750154</t>
  </si>
  <si>
    <t>-0.030543829391552</t>
  </si>
  <si>
    <t>-0.0391916564741398</t>
  </si>
  <si>
    <t>0.333809250592843</t>
  </si>
  <si>
    <t>0.10519818456085</t>
  </si>
  <si>
    <t>0.324539456881737</t>
  </si>
  <si>
    <t>0.206737950563216</t>
  </si>
  <si>
    <t>-0.0447661067961389</t>
  </si>
  <si>
    <t>-0.153180600269602</t>
  </si>
  <si>
    <t>0.180766773967683</t>
  </si>
  <si>
    <t>0.039685688274052</t>
  </si>
  <si>
    <t>-0.102987813315013</t>
  </si>
  <si>
    <t>0.0216683991757972</t>
  </si>
  <si>
    <t>-0.0709275885152235</t>
  </si>
  <si>
    <t>0.00336001791193619</t>
  </si>
  <si>
    <t>0.0637087729421649</t>
  </si>
  <si>
    <t>-0.0558157348875672</t>
  </si>
  <si>
    <t>0.0703191143519123</t>
  </si>
  <si>
    <t>-0.028105769826613</t>
  </si>
  <si>
    <t>-0.0682341528113287</t>
  </si>
  <si>
    <t>0.128898113627462</t>
  </si>
  <si>
    <t>-0.114656974571374</t>
  </si>
  <si>
    <t>0.0524650069870068</t>
  </si>
  <si>
    <t>0.180979572740745</t>
  </si>
  <si>
    <t>-0.21750769481401</t>
  </si>
  <si>
    <t>0.0431634725222836</t>
  </si>
  <si>
    <t>-0.0720381274976645</t>
  </si>
  <si>
    <t>0.0344288637661884</t>
  </si>
  <si>
    <t>0.102554875973386</t>
  </si>
  <si>
    <t>-0.00205359414741646</t>
  </si>
  <si>
    <t>0.00866029971634662</t>
  </si>
  <si>
    <t>0.0391357518223905</t>
  </si>
  <si>
    <t>-0.120098442200064</t>
  </si>
  <si>
    <t>0.0265989254866482</t>
  </si>
  <si>
    <t>-0.0603203037660948</t>
  </si>
  <si>
    <t>0.000280960952231947</t>
  </si>
  <si>
    <t>-0.01934569876638</t>
  </si>
  <si>
    <t>0.0350359850100053</t>
  </si>
  <si>
    <t>0.0826536143871559</t>
  </si>
  <si>
    <t>0.0561299151641219</t>
  </si>
  <si>
    <t>-0.0898212198840217</t>
  </si>
  <si>
    <t>0.0271284467613736</t>
  </si>
  <si>
    <t>-0.0770853319766583</t>
  </si>
  <si>
    <t>-0.13202887474091</t>
  </si>
  <si>
    <t>0.0644509488276333</t>
  </si>
  <si>
    <t>-0.000350307564442616</t>
  </si>
  <si>
    <t>-0.036698602573169</t>
  </si>
  <si>
    <t>-0.179847946082113</t>
  </si>
  <si>
    <t>-0.0230833334398133</t>
  </si>
  <si>
    <t>-0.0204292470836205</t>
  </si>
  <si>
    <t>-0.0819402923929581</t>
  </si>
  <si>
    <t>0.400018278245869</t>
  </si>
  <si>
    <t>0.110012116690463</t>
  </si>
  <si>
    <t>0.200872664682501</t>
  </si>
  <si>
    <t>0.110302288825094</t>
  </si>
  <si>
    <t>0.0280392832518556</t>
  </si>
  <si>
    <t>0.183279450126518</t>
  </si>
  <si>
    <t>-0.119006217842281</t>
  </si>
  <si>
    <t>-0.0332226086672737</t>
  </si>
  <si>
    <t>-0.256016131899126</t>
  </si>
  <si>
    <t>-0.114327848140037</t>
  </si>
  <si>
    <t>0.0734177187056373</t>
  </si>
  <si>
    <t>-0.112341630261803</t>
  </si>
  <si>
    <t>-0.136903660206089</t>
  </si>
  <si>
    <t>0.106409090973012</t>
  </si>
  <si>
    <t>0.104855578862738</t>
  </si>
  <si>
    <t>-0.0368018586380902</t>
  </si>
  <si>
    <t>0.0441381108653163</t>
  </si>
  <si>
    <t>-0.0710907421433132</t>
  </si>
  <si>
    <t>-0.0159247786722812</t>
  </si>
  <si>
    <t>-0.0275106143809796</t>
  </si>
  <si>
    <t>0.0398211106291235</t>
  </si>
  <si>
    <t>0.0826294529527479</t>
  </si>
  <si>
    <t>0.00180005499576773</t>
  </si>
  <si>
    <t>0.00789221351611979</t>
  </si>
  <si>
    <t>0.137046534949664</t>
  </si>
  <si>
    <t>0.0206982377661308</t>
  </si>
  <si>
    <t>-0.0525319477632325</t>
  </si>
  <si>
    <t>0.00834867985158336</t>
  </si>
  <si>
    <t>0.0434183007580944</t>
  </si>
  <si>
    <t>0.196516951435161</t>
  </si>
  <si>
    <t>0.0232285275969458</t>
  </si>
  <si>
    <t>0.0495863511543383</t>
  </si>
  <si>
    <t>-0.0846958158590987</t>
  </si>
  <si>
    <t>0.0343604175292388</t>
  </si>
  <si>
    <t>-0.0321091800818463</t>
  </si>
  <si>
    <t>0.0582054884149607</t>
  </si>
  <si>
    <t>0.128603698583005</t>
  </si>
  <si>
    <t>0.0606378627401801</t>
  </si>
  <si>
    <t>-0.0416238119028454</t>
  </si>
  <si>
    <t>-0.0891978498100868</t>
  </si>
  <si>
    <t>0.164528525679977</t>
  </si>
  <si>
    <t>-0.00415033062504602</t>
  </si>
  <si>
    <t>0.060829745715156</t>
  </si>
  <si>
    <t>-0.0484061690045555</t>
  </si>
  <si>
    <t>0.00548290135564598</t>
  </si>
  <si>
    <t>-0.0875882158417144</t>
  </si>
  <si>
    <t>0.163812915304823</t>
  </si>
  <si>
    <t>-0.0348621926481857</t>
  </si>
  <si>
    <t>0.351257632005986</t>
  </si>
  <si>
    <t>0.319983524973938</t>
  </si>
  <si>
    <t>0.398278535577753</t>
  </si>
  <si>
    <t>0.131878491881431</t>
  </si>
  <si>
    <t>-0.017658651382046</t>
  </si>
  <si>
    <t>0.0473438574269943</t>
  </si>
  <si>
    <t>0.10073440058887</t>
  </si>
  <si>
    <t>-0.125143431055767</t>
  </si>
  <si>
    <t>0.016604898260116</t>
  </si>
  <si>
    <t>-0.0528172895795976</t>
  </si>
  <si>
    <t>-0.172991052766879</t>
  </si>
  <si>
    <t>0.22491478577338</t>
  </si>
  <si>
    <t>-0.0977293306360323</t>
  </si>
  <si>
    <t>0.113286072021953</t>
  </si>
  <si>
    <t>-0.00718374947646484</t>
  </si>
  <si>
    <t>0.171173980237592</t>
  </si>
  <si>
    <t>0.0122489490911397</t>
  </si>
  <si>
    <t>0.0249875604002904</t>
  </si>
  <si>
    <t>-0.0708910119576311</t>
  </si>
  <si>
    <t>0.0347291231144885</t>
  </si>
  <si>
    <t>-0.0691088153515395</t>
  </si>
  <si>
    <t>0.0868763343754396</t>
  </si>
  <si>
    <t>-0.0878798846862175</t>
  </si>
  <si>
    <t>0.0524926727948356</t>
  </si>
  <si>
    <t>-0.0426800788656241</t>
  </si>
  <si>
    <t>-0.100076187709842</t>
  </si>
  <si>
    <t>-0.0438301498289053</t>
  </si>
  <si>
    <t>0.0936003246085068</t>
  </si>
  <si>
    <t>-0.0305460694374157</t>
  </si>
  <si>
    <t>0.0200579400300635</t>
  </si>
  <si>
    <t>0.0560018474111564</t>
  </si>
  <si>
    <t>0.0468824121328699</t>
  </si>
  <si>
    <t>0.045724913259627</t>
  </si>
  <si>
    <t>0.075368517353997</t>
  </si>
  <si>
    <t>-0.0257170353958649</t>
  </si>
  <si>
    <t>-0.0614203596337621</t>
  </si>
  <si>
    <t>-0.0994646050871524</t>
  </si>
  <si>
    <t>-0.0824254323537938</t>
  </si>
  <si>
    <t>0.0815716658652757</t>
  </si>
  <si>
    <t>0.153241996714967</t>
  </si>
  <si>
    <t>0.0541593489186518</t>
  </si>
  <si>
    <t>0.0576947402935941</t>
  </si>
  <si>
    <t>-0.101311987361683</t>
  </si>
  <si>
    <t>0.00769045084289441</t>
  </si>
  <si>
    <t>0.0310800380186399</t>
  </si>
  <si>
    <t>0.141992125706263</t>
  </si>
  <si>
    <t>0.044883733743353</t>
  </si>
  <si>
    <t>-0.115336708759989</t>
  </si>
  <si>
    <t>0.163209968484331</t>
  </si>
  <si>
    <t>0.435601958471933</t>
  </si>
  <si>
    <t>0.0891454429990893</t>
  </si>
  <si>
    <t>-0.404940634969329</t>
  </si>
  <si>
    <t>0.0814990190119258</t>
  </si>
  <si>
    <t>0.152509255794688</t>
  </si>
  <si>
    <t>0.179886052955038</t>
  </si>
  <si>
    <t>-0.117539666076071</t>
  </si>
  <si>
    <t>0.0726210340957479</t>
  </si>
  <si>
    <t>-0.0811175410819986</t>
  </si>
  <si>
    <t>0.00998517851290341</t>
  </si>
  <si>
    <t>-0.0395510006118982</t>
  </si>
  <si>
    <t>-0.0581818974361347</t>
  </si>
  <si>
    <t>-0.146399865583108</t>
  </si>
  <si>
    <t>0.000224265436949157</t>
  </si>
  <si>
    <t>0.0606036683739027</t>
  </si>
  <si>
    <t>-0.0514446642244386</t>
  </si>
  <si>
    <t>-0.0229812388264455</t>
  </si>
  <si>
    <t>-0.00652823633584047</t>
  </si>
  <si>
    <t>-0.0115047240872104</t>
  </si>
  <si>
    <t>0.108645814269546</t>
  </si>
  <si>
    <t>-0.127241803031638</t>
  </si>
  <si>
    <t>-0.101090054710354</t>
  </si>
  <si>
    <t>0.0387571830917219</t>
  </si>
  <si>
    <t>-0.0580579693261662</t>
  </si>
  <si>
    <t>-0.0428004534806002</t>
  </si>
  <si>
    <t>0.0343018858237425</t>
  </si>
  <si>
    <t>-0.0888957066254012</t>
  </si>
  <si>
    <t>0.0412354260467734</t>
  </si>
  <si>
    <t>0.00219990062525634</t>
  </si>
  <si>
    <t>0.000230950260963917</t>
  </si>
  <si>
    <t>-0.0467937027047631</t>
  </si>
  <si>
    <t>-0.0372120581891544</t>
  </si>
  <si>
    <t>0.106608008545856</t>
  </si>
  <si>
    <t>-0.129041042238905</t>
  </si>
  <si>
    <t>-0.0672685199854339</t>
  </si>
  <si>
    <t>0.0326613352219393</t>
  </si>
  <si>
    <t>0.0289306012051893</t>
  </si>
  <si>
    <t>-0.0771716237875589</t>
  </si>
  <si>
    <t>0.0596962529259068</t>
  </si>
  <si>
    <t>0.137868251700636</t>
  </si>
  <si>
    <t>-0.0582897307324967</t>
  </si>
  <si>
    <t>-0.0361279746560329</t>
  </si>
  <si>
    <t>0.0194205553592213</t>
  </si>
  <si>
    <t>-0.168764340918379</t>
  </si>
  <si>
    <t>-0.00268962485687013</t>
  </si>
  <si>
    <t>-0.0498281669842868</t>
  </si>
  <si>
    <t>0.171565038749788</t>
  </si>
  <si>
    <t>0.228068448859973</t>
  </si>
  <si>
    <t>0.215119949699953</t>
  </si>
  <si>
    <t>-0.154054819705594</t>
  </si>
  <si>
    <t>-0.0594823051029429</t>
  </si>
  <si>
    <t>0.101537465367394</t>
  </si>
  <si>
    <t>-0.166873498372065</t>
  </si>
  <si>
    <t>-0.0038602030574774</t>
  </si>
  <si>
    <t>0.0294421200514794</t>
  </si>
  <si>
    <t>-0.103958205569907</t>
  </si>
  <si>
    <t>0.0854195083329135</t>
  </si>
  <si>
    <t>0.0472562255155752</t>
  </si>
  <si>
    <t>-0.149612163628532</t>
  </si>
  <si>
    <t>0.121358703833537</t>
  </si>
  <si>
    <t>0.0176502037460519</t>
  </si>
  <si>
    <t>-0.233809120347775</t>
  </si>
  <si>
    <t>-0.0265911233184113</t>
  </si>
  <si>
    <t>-0.0345509712336624</t>
  </si>
  <si>
    <t>-0.119281925527053</t>
  </si>
  <si>
    <t>0.0862392304970917</t>
  </si>
  <si>
    <t>0.144307466030474</t>
  </si>
  <si>
    <t>0.0623628371943703</t>
  </si>
  <si>
    <t>0.1025103172794</t>
  </si>
  <si>
    <t>-0.0531056389847402</t>
  </si>
  <si>
    <t>0.0378206011763779</t>
  </si>
  <si>
    <t>-0.0961210544867436</t>
  </si>
  <si>
    <t>0.0671068902849135</t>
  </si>
  <si>
    <t>-0.152310580177464</t>
  </si>
  <si>
    <t>0.125877763633079</t>
  </si>
  <si>
    <t>-0.15160590929694</t>
  </si>
  <si>
    <t>0.0331816930153272</t>
  </si>
  <si>
    <t>-0.0658573717112921</t>
  </si>
  <si>
    <t>0.174868654712048</t>
  </si>
  <si>
    <t>-0.0629642108438441</t>
  </si>
  <si>
    <t>0.169456405659691</t>
  </si>
  <si>
    <t>0.0260920820854221</t>
  </si>
  <si>
    <t>-0.0591213113551606</t>
  </si>
  <si>
    <t>-0.0723417148613147</t>
  </si>
  <si>
    <t>-0.0645588098312683</t>
  </si>
  <si>
    <t>-0.0858124442241554</t>
  </si>
  <si>
    <t>-0.0776000117471616</t>
  </si>
  <si>
    <t>-0.0570954058886537</t>
  </si>
  <si>
    <t>0.0122691837619356</t>
  </si>
  <si>
    <t>-0.00122901683338121</t>
  </si>
  <si>
    <t>0.139518353779206</t>
  </si>
  <si>
    <t>-0.0603160792235682</t>
  </si>
  <si>
    <t>-0.00825897530763103</t>
  </si>
  <si>
    <t>-0.0146800815940401</t>
  </si>
  <si>
    <t>-0.0346411966499662</t>
  </si>
  <si>
    <t>0.198595367126799</t>
  </si>
  <si>
    <t>0.470368436462965</t>
  </si>
  <si>
    <t>-0.0863385126967585</t>
  </si>
  <si>
    <t>-0.0189782702749058</t>
  </si>
  <si>
    <t>-0.00629248665881588</t>
  </si>
  <si>
    <t>0.07717770298528</t>
  </si>
  <si>
    <t>0.0797586325955424</t>
  </si>
  <si>
    <t>0.049486942654035</t>
  </si>
  <si>
    <t>0.0410301674363613</t>
  </si>
  <si>
    <t>0.258043541511447</t>
  </si>
  <si>
    <t>-0.203745877290067</t>
  </si>
  <si>
    <t>0.0704133536880892</t>
  </si>
  <si>
    <t>0.0769799727562217</t>
  </si>
  <si>
    <t>-0.0704295431848362</t>
  </si>
  <si>
    <t>-0.0610070585817332</t>
  </si>
  <si>
    <t>-0.149888748142827</t>
  </si>
  <si>
    <t>0.179422045244612</t>
  </si>
  <si>
    <t>0.0787379477947797</t>
  </si>
  <si>
    <t>0.0723176853462328</t>
  </si>
  <si>
    <t>0.116654416857544</t>
  </si>
  <si>
    <t>-0.00723632932072763</t>
  </si>
  <si>
    <t>0.144694978017261</t>
  </si>
  <si>
    <t>0.144933162953493</t>
  </si>
  <si>
    <t>0.060608671932442</t>
  </si>
  <si>
    <t>0.0467484958260191</t>
  </si>
  <si>
    <t>-0.064151669260385</t>
  </si>
  <si>
    <t>-0.0541490628047631</t>
  </si>
  <si>
    <t>0.0681728784370677</t>
  </si>
  <si>
    <t>-0.00615905245368641</t>
  </si>
  <si>
    <t>0.0457576315519469</t>
  </si>
  <si>
    <t>0.0671404832859201</t>
  </si>
  <si>
    <t>-0.00468575342148717</t>
  </si>
  <si>
    <t>0.0591723586405533</t>
  </si>
  <si>
    <t>-0.081648301825652</t>
  </si>
  <si>
    <t>0.0116370239771383</t>
  </si>
  <si>
    <t>0.0077569659849856</t>
  </si>
  <si>
    <t>0.0365407948611591</t>
  </si>
  <si>
    <t>-0.0291667010972811</t>
  </si>
  <si>
    <t>0.0654041849879804</t>
  </si>
  <si>
    <t>-0.011527947118242</t>
  </si>
  <si>
    <t>-0.0294846517898986</t>
  </si>
  <si>
    <t>-0.0767669444934549</t>
  </si>
  <si>
    <t>0.184931583665439</t>
  </si>
  <si>
    <t>-0.151209389527381</t>
  </si>
  <si>
    <t>-0.0678520934887138</t>
  </si>
  <si>
    <t>0.0367410154089337</t>
  </si>
  <si>
    <t>0.0407181517658853</t>
  </si>
  <si>
    <t>0.0908801291148972</t>
  </si>
  <si>
    <t xml:space="preserve">First-hand examination &amp; 3D models </t>
  </si>
  <si>
    <t>Benson et al. (2011b)</t>
  </si>
  <si>
    <t>First-hand measurements</t>
  </si>
  <si>
    <t>Dianmeiosaurus_mutaensis</t>
  </si>
  <si>
    <t>Plesiosauria</t>
  </si>
  <si>
    <t>Renesto et al. (2014)</t>
  </si>
  <si>
    <t xml:space="preserve"> First-hand photographs and Grossman (2006)</t>
  </si>
  <si>
    <t>Vincent&amp;Benson (2012) and First-hand examination</t>
  </si>
  <si>
    <t>Plesiosaurus_macrocephalus'</t>
  </si>
  <si>
    <t>PIMUZ T4856 (CAST)</t>
  </si>
  <si>
    <t>Smith&amp;Benson (2014)</t>
  </si>
  <si>
    <t>First-hand examination &amp; 3D model</t>
  </si>
  <si>
    <t>HAUFF uncat</t>
  </si>
  <si>
    <t>Crown ridges</t>
  </si>
  <si>
    <r>
      <t>Se</t>
    </r>
    <r>
      <rPr>
        <b/>
        <i/>
        <sz val="12"/>
        <color theme="1"/>
        <rFont val="Times New Roman"/>
        <family val="1"/>
      </rPr>
      <t>rpianosaurus_mirigiolensis</t>
    </r>
  </si>
  <si>
    <r>
      <t>S</t>
    </r>
    <r>
      <rPr>
        <b/>
        <i/>
        <sz val="12"/>
        <color theme="1"/>
        <rFont val="Times New Roman"/>
        <family val="1"/>
      </rPr>
      <t>erpianosaurus_mirigiolensis</t>
    </r>
  </si>
  <si>
    <t>Basal_plesiosaurians</t>
  </si>
  <si>
    <t>Early Carnian</t>
  </si>
  <si>
    <t>Early-Middle Norian</t>
  </si>
  <si>
    <t>Anisian-Carnian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</si>
</sst>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25">
    <font>
      <sz val="12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2"/>
      <color rgb="FF000000"/>
      <name val="Times New Roman"/>
      <family val="1"/>
    </font>
    <font>
      <b/>
      <sz val="10"/>
      <color rgb="FF000000"/>
      <name val="Tahoma"/>
      <family val="2"/>
    </font>
    <font>
      <sz val="10"/>
      <color rgb="FF000000"/>
      <name val="Tahoma"/>
      <family val="2"/>
    </font>
    <font>
      <i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211E1E"/>
      <name val="Times New Roman"/>
      <family val="1"/>
    </font>
    <font>
      <sz val="12"/>
      <color theme="1"/>
      <name val="TimesTen"/>
    </font>
    <font>
      <sz val="12"/>
      <color rgb="FF000000"/>
      <name val="Times New Roman"/>
      <family val="1"/>
    </font>
    <font>
      <sz val="12"/>
      <color theme="1"/>
      <name val="Times"/>
      <family val="1"/>
    </font>
    <font>
      <i/>
      <sz val="12"/>
      <color rgb="FF211E1E"/>
      <name val="Times New Roman"/>
      <family val="1"/>
    </font>
    <font>
      <sz val="12"/>
      <color rgb="FF333333"/>
      <name val="Times New Roman"/>
      <family val="1"/>
    </font>
    <font>
      <sz val="12"/>
      <name val="Times New Roman"/>
      <family val="1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b/>
      <sz val="10"/>
      <color indexed="81"/>
      <name val="Calibri"/>
      <family val="2"/>
    </font>
    <font>
      <sz val="8"/>
      <color rgb="FF000000"/>
      <name val="Calibri"/>
      <family val="2"/>
    </font>
    <font>
      <i/>
      <sz val="12"/>
      <color rgb="FF000000"/>
      <name val="Times New Roman"/>
      <family val="1"/>
    </font>
    <font>
      <sz val="12"/>
      <color theme="1"/>
      <name val="Tiles"/>
    </font>
    <font>
      <b/>
      <sz val="12"/>
      <color theme="1"/>
      <name val="Calibri"/>
      <family val="2"/>
      <scheme val="minor"/>
    </font>
    <font>
      <b/>
      <i/>
      <sz val="12"/>
      <color theme="1"/>
      <name val="Times New Roman"/>
      <family val="1"/>
    </font>
    <font>
      <b/>
      <i/>
      <sz val="12"/>
      <color theme="1"/>
      <name val="TimesNewRomanPS"/>
    </font>
    <font>
      <b/>
      <i/>
      <sz val="12"/>
      <color theme="1"/>
      <name val="TimesTen"/>
    </font>
    <font>
      <b/>
      <i/>
      <sz val="12"/>
      <color rgb="FF211E1E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E699"/>
        <bgColor rgb="FF000000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64" fontId="6" fillId="0" borderId="0" xfId="0" quotePrefix="1" applyNumberFormat="1" applyFont="1" applyAlignment="1">
      <alignment horizontal="center" vertical="center"/>
    </xf>
    <xf numFmtId="164" fontId="6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2" fontId="6" fillId="0" borderId="0" xfId="0" applyNumberFormat="1" applyFont="1" applyAlignment="1">
      <alignment horizontal="center"/>
    </xf>
    <xf numFmtId="2" fontId="6" fillId="0" borderId="0" xfId="0" applyNumberFormat="1" applyFont="1" applyAlignment="1">
      <alignment horizontal="center" vertical="center" wrapText="1"/>
    </xf>
    <xf numFmtId="164" fontId="9" fillId="0" borderId="0" xfId="0" applyNumberFormat="1" applyFont="1" applyAlignment="1">
      <alignment horizontal="center" vertical="center"/>
    </xf>
    <xf numFmtId="2" fontId="9" fillId="0" borderId="0" xfId="0" applyNumberFormat="1" applyFont="1" applyAlignment="1">
      <alignment horizontal="center" vertical="center"/>
    </xf>
    <xf numFmtId="2" fontId="6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165" fontId="6" fillId="0" borderId="0" xfId="0" applyNumberFormat="1" applyFont="1" applyAlignment="1">
      <alignment horizontal="center" vertical="center"/>
    </xf>
    <xf numFmtId="164" fontId="6" fillId="0" borderId="0" xfId="0" applyNumberFormat="1" applyFont="1" applyAlignment="1">
      <alignment horizontal="center"/>
    </xf>
    <xf numFmtId="0" fontId="6" fillId="3" borderId="0" xfId="0" applyFont="1" applyFill="1" applyAlignment="1">
      <alignment horizontal="center"/>
    </xf>
    <xf numFmtId="0" fontId="12" fillId="0" borderId="0" xfId="0" applyFont="1" applyAlignment="1">
      <alignment horizontal="center" vertical="center"/>
    </xf>
    <xf numFmtId="164" fontId="6" fillId="0" borderId="0" xfId="0" applyNumberFormat="1" applyFont="1" applyAlignment="1">
      <alignment horizontal="left" vertical="center" indent="10"/>
    </xf>
    <xf numFmtId="164" fontId="13" fillId="0" borderId="0" xfId="0" applyNumberFormat="1" applyFont="1" applyAlignment="1">
      <alignment horizontal="center" vertical="center"/>
    </xf>
    <xf numFmtId="1" fontId="6" fillId="0" borderId="0" xfId="0" applyNumberFormat="1" applyFont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164" fontId="19" fillId="0" borderId="0" xfId="0" applyNumberFormat="1" applyFont="1" applyAlignment="1">
      <alignment horizontal="center"/>
    </xf>
    <xf numFmtId="0" fontId="5" fillId="0" borderId="0" xfId="0" quotePrefix="1" applyFont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20" fillId="2" borderId="0" xfId="0" applyFont="1" applyFill="1"/>
    <xf numFmtId="0" fontId="21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CD7DD"/>
      <color rgb="FFFF6472"/>
      <color rgb="FFFEFDA5"/>
      <color rgb="FFDBD78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antoinelaboury/EDDy%20Lab%20Dropbox/Antoine%20Laboury/ITEM%20project/Analyses/Disparity_analyses/ITEM_disparity_measurements.xlsx" TargetMode="External"/><Relationship Id="rId1" Type="http://schemas.openxmlformats.org/officeDocument/2006/relationships/externalLinkPath" Target="/Users/antoinelaboury/EDDy%20Lab%20Dropbox/Antoine%20Laboury/ITEM%20project/Analyses/Disparity_analyses/ITEM_disparity_measurements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antoinelaboury/EDDy%20Lab%20Dropbox/Antoine%20Laboury/ITEM%20project/Paper%20on%20eosauropterygian%20disparity/Paper_disparity_eosauropt/Data_disparity_Triassic_eosauropterygians.xlsx" TargetMode="External"/><Relationship Id="rId1" Type="http://schemas.openxmlformats.org/officeDocument/2006/relationships/externalLinkPath" Target="/Users/antoinelaboury/EDDy%20Lab%20Dropbox/Antoine%20Laboury/ITEM%20project/Paper%20on%20eosauropterygian%20disparity/Paper_disparity_eosauropt/Data_disparity_Triassic_eosauropterygian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chthyosauria"/>
      <sheetName val="Ichthyosaurian_traits"/>
      <sheetName val="Ichthyo_Brachial_Crural_Index"/>
      <sheetName val=" Ichthyosauria centra height"/>
      <sheetName val="Feuil5"/>
      <sheetName val="Ichthyosaurian_size"/>
      <sheetName val="FAD-LAD huang et al 2019"/>
      <sheetName val="Eosauropterygia"/>
      <sheetName val="Eosauropterygian_traits"/>
      <sheetName val="Eosaurop_dorsal_centra_height"/>
      <sheetName val="Eosauropterygian_size"/>
      <sheetName val="Eosauropt_Brachial_Crural_Index"/>
      <sheetName val="List of valid plesiosaurs"/>
      <sheetName val="Feuil1"/>
    </sheetNames>
    <sheetDataSet>
      <sheetData sheetId="0">
        <row r="13">
          <cell r="F13">
            <v>189.47</v>
          </cell>
        </row>
      </sheetData>
      <sheetData sheetId="1"/>
      <sheetData sheetId="2"/>
      <sheetData sheetId="3"/>
      <sheetData sheetId="4"/>
      <sheetData sheetId="5"/>
      <sheetData sheetId="6"/>
      <sheetData sheetId="7">
        <row r="2">
          <cell r="CG2" t="str">
            <v>NA</v>
          </cell>
          <cell r="CH2" t="str">
            <v>NA</v>
          </cell>
          <cell r="CI2" t="str">
            <v>NA</v>
          </cell>
          <cell r="CJ2" t="str">
            <v>NA</v>
          </cell>
          <cell r="CL2" t="str">
            <v>NA</v>
          </cell>
        </row>
        <row r="3">
          <cell r="F3" t="str">
            <v>NA</v>
          </cell>
          <cell r="AQ3" t="str">
            <v>NA</v>
          </cell>
          <cell r="CG3" t="str">
            <v>NA</v>
          </cell>
          <cell r="CH3" t="str">
            <v>NA</v>
          </cell>
          <cell r="CI3" t="str">
            <v>NA</v>
          </cell>
          <cell r="CJ3" t="str">
            <v>NA</v>
          </cell>
          <cell r="CL3" t="str">
            <v>NA</v>
          </cell>
        </row>
        <row r="4">
          <cell r="F4">
            <v>47.27</v>
          </cell>
          <cell r="AQ4" t="str">
            <v>NA</v>
          </cell>
          <cell r="CG4" t="str">
            <v>NA</v>
          </cell>
          <cell r="CH4" t="str">
            <v>NA</v>
          </cell>
          <cell r="CI4" t="str">
            <v>NA</v>
          </cell>
          <cell r="CJ4" t="str">
            <v>NA</v>
          </cell>
          <cell r="CL4" t="str">
            <v>NA</v>
          </cell>
        </row>
        <row r="5">
          <cell r="F5">
            <v>23.68</v>
          </cell>
          <cell r="AQ5" t="str">
            <v>NA</v>
          </cell>
          <cell r="CG5" t="str">
            <v>NA</v>
          </cell>
          <cell r="CH5" t="str">
            <v>NA</v>
          </cell>
          <cell r="CI5" t="str">
            <v>NA</v>
          </cell>
          <cell r="CJ5" t="str">
            <v>NA</v>
          </cell>
          <cell r="CL5" t="str">
            <v>NA</v>
          </cell>
        </row>
        <row r="6">
          <cell r="F6">
            <v>24.07</v>
          </cell>
          <cell r="AQ6" t="str">
            <v>NA</v>
          </cell>
          <cell r="CG6" t="str">
            <v>NA</v>
          </cell>
          <cell r="CH6" t="str">
            <v>NA</v>
          </cell>
          <cell r="CI6" t="str">
            <v>NA</v>
          </cell>
          <cell r="CJ6" t="str">
            <v>NA</v>
          </cell>
          <cell r="CL6" t="str">
            <v>NA</v>
          </cell>
        </row>
        <row r="7">
          <cell r="F7">
            <v>43.27</v>
          </cell>
          <cell r="AQ7">
            <v>25.96</v>
          </cell>
          <cell r="CG7" t="str">
            <v>NA</v>
          </cell>
          <cell r="CH7" t="str">
            <v>NA</v>
          </cell>
          <cell r="CI7" t="str">
            <v>NA</v>
          </cell>
          <cell r="CJ7" t="str">
            <v>NA</v>
          </cell>
          <cell r="CL7" t="str">
            <v>NA</v>
          </cell>
        </row>
        <row r="8">
          <cell r="F8" t="str">
            <v>NA</v>
          </cell>
          <cell r="AQ8" t="str">
            <v>NA</v>
          </cell>
          <cell r="CG8" t="str">
            <v>NA</v>
          </cell>
          <cell r="CH8" t="str">
            <v>NA</v>
          </cell>
          <cell r="CI8">
            <v>0.2168256721595837</v>
          </cell>
          <cell r="CJ8">
            <v>0.49271465741543802</v>
          </cell>
          <cell r="CL8">
            <v>0.19946424891819492</v>
          </cell>
        </row>
        <row r="9">
          <cell r="F9" t="str">
            <v>NA</v>
          </cell>
          <cell r="AQ9">
            <v>22.08</v>
          </cell>
          <cell r="CG9">
            <v>0.35058876811594203</v>
          </cell>
          <cell r="CH9">
            <v>0.55140398550724645</v>
          </cell>
          <cell r="CI9" t="str">
            <v>NA</v>
          </cell>
          <cell r="CJ9" t="str">
            <v>NA</v>
          </cell>
          <cell r="CL9" t="str">
            <v>NA</v>
          </cell>
        </row>
        <row r="10">
          <cell r="F10" t="str">
            <v>NA</v>
          </cell>
          <cell r="AQ10" t="str">
            <v>NA</v>
          </cell>
          <cell r="CG10" t="str">
            <v>NA</v>
          </cell>
          <cell r="CH10" t="str">
            <v>NA</v>
          </cell>
          <cell r="CI10">
            <v>0.16169396110542478</v>
          </cell>
          <cell r="CJ10">
            <v>0.45957011258955993</v>
          </cell>
          <cell r="CL10" t="str">
            <v>NA</v>
          </cell>
        </row>
        <row r="11">
          <cell r="F11" t="str">
            <v>NA</v>
          </cell>
          <cell r="AQ11" t="str">
            <v>NA</v>
          </cell>
          <cell r="CG11" t="str">
            <v>NA</v>
          </cell>
          <cell r="CH11" t="str">
            <v>NA</v>
          </cell>
          <cell r="CI11">
            <v>0.17722720084343702</v>
          </cell>
          <cell r="CJ11">
            <v>0.4551924090669478</v>
          </cell>
          <cell r="CL11" t="str">
            <v>NA</v>
          </cell>
        </row>
        <row r="12">
          <cell r="F12" t="str">
            <v>NA</v>
          </cell>
          <cell r="AQ12" t="str">
            <v>NA</v>
          </cell>
          <cell r="CG12" t="str">
            <v>NA</v>
          </cell>
          <cell r="CH12" t="str">
            <v>NA</v>
          </cell>
          <cell r="CI12">
            <v>0.21941663038746193</v>
          </cell>
          <cell r="CJ12">
            <v>0.46212451023073575</v>
          </cell>
          <cell r="CL12" t="str">
            <v>NA</v>
          </cell>
        </row>
        <row r="13">
          <cell r="F13">
            <v>28.72</v>
          </cell>
          <cell r="AQ13">
            <v>11.38</v>
          </cell>
          <cell r="CG13">
            <v>0.35957820738137075</v>
          </cell>
          <cell r="CH13">
            <v>0.49824253075571173</v>
          </cell>
          <cell r="CI13" t="str">
            <v>NA</v>
          </cell>
          <cell r="CJ13" t="str">
            <v>NA</v>
          </cell>
          <cell r="CL13" t="str">
            <v>NA</v>
          </cell>
        </row>
        <row r="14">
          <cell r="F14">
            <v>44.95</v>
          </cell>
          <cell r="AQ14">
            <v>26.62</v>
          </cell>
          <cell r="CJ14">
            <v>0.4442007129147244</v>
          </cell>
        </row>
        <row r="15">
          <cell r="F15">
            <v>23.494</v>
          </cell>
          <cell r="AQ15">
            <v>16.5</v>
          </cell>
          <cell r="CG15">
            <v>0.2593939393939394</v>
          </cell>
          <cell r="CH15">
            <v>0.55333333333333334</v>
          </cell>
          <cell r="CI15">
            <v>0.19702602230483268</v>
          </cell>
          <cell r="CJ15">
            <v>0.47728211482858318</v>
          </cell>
          <cell r="CK15">
            <v>0.19450101832993888</v>
          </cell>
          <cell r="CL15">
            <v>0.17648031756533245</v>
          </cell>
        </row>
        <row r="16">
          <cell r="F16">
            <v>28.82</v>
          </cell>
          <cell r="AQ16">
            <v>18.82</v>
          </cell>
          <cell r="CG16">
            <v>0.25876726886291179</v>
          </cell>
          <cell r="CH16">
            <v>0.54362380446333691</v>
          </cell>
          <cell r="CI16">
            <v>0.22919229192291921</v>
          </cell>
          <cell r="CJ16">
            <v>0.53583435834358351</v>
          </cell>
          <cell r="CK16">
            <v>0.14921157919510472</v>
          </cell>
          <cell r="CL16">
            <v>0.17906036092097075</v>
          </cell>
        </row>
        <row r="17">
          <cell r="F17">
            <v>18.72</v>
          </cell>
          <cell r="AQ17">
            <v>13.44</v>
          </cell>
          <cell r="CG17">
            <v>0.33563988095238095</v>
          </cell>
          <cell r="CH17">
            <v>0.60543154761904772</v>
          </cell>
          <cell r="CI17">
            <v>0.16146140247495583</v>
          </cell>
          <cell r="CJ17">
            <v>0.46434885091337658</v>
          </cell>
          <cell r="CK17">
            <v>0.14445153061224492</v>
          </cell>
          <cell r="CL17">
            <v>0.14303607214428857</v>
          </cell>
        </row>
        <row r="18">
          <cell r="F18">
            <v>22.67</v>
          </cell>
          <cell r="AQ18">
            <v>17.399999999999999</v>
          </cell>
          <cell r="CG18">
            <v>0.26034482758620692</v>
          </cell>
          <cell r="CH18">
            <v>0.5442528735632185</v>
          </cell>
          <cell r="CI18">
            <v>0.10804710500490677</v>
          </cell>
          <cell r="CJ18">
            <v>0.45191364082433766</v>
          </cell>
          <cell r="CK18">
            <v>0.1412512218963832</v>
          </cell>
          <cell r="CL18">
            <v>0.15533347816641321</v>
          </cell>
        </row>
        <row r="19">
          <cell r="F19">
            <v>23.82</v>
          </cell>
          <cell r="AQ19">
            <v>9.31</v>
          </cell>
        </row>
        <row r="20">
          <cell r="F20">
            <v>34.137</v>
          </cell>
          <cell r="AQ20">
            <v>15.54</v>
          </cell>
        </row>
        <row r="21">
          <cell r="F21">
            <v>21.85</v>
          </cell>
          <cell r="AQ21" t="str">
            <v>NA</v>
          </cell>
          <cell r="CG21" t="str">
            <v>NA</v>
          </cell>
          <cell r="CH21" t="str">
            <v>NA</v>
          </cell>
          <cell r="CJ21" t="str">
            <v>NA</v>
          </cell>
          <cell r="CK21" t="str">
            <v>NA</v>
          </cell>
          <cell r="CL21" t="str">
            <v>NA</v>
          </cell>
        </row>
        <row r="22">
          <cell r="F22">
            <v>16.62</v>
          </cell>
          <cell r="AQ22" t="str">
            <v>NA</v>
          </cell>
          <cell r="CG22" t="str">
            <v>NA</v>
          </cell>
          <cell r="CH22" t="str">
            <v>NA</v>
          </cell>
          <cell r="CJ22" t="str">
            <v>NA</v>
          </cell>
          <cell r="CK22" t="str">
            <v>NA</v>
          </cell>
          <cell r="CL22" t="str">
            <v>NA</v>
          </cell>
        </row>
        <row r="23">
          <cell r="F23">
            <v>23.38</v>
          </cell>
          <cell r="AQ23" t="str">
            <v>NA</v>
          </cell>
          <cell r="CG23" t="str">
            <v>NA</v>
          </cell>
          <cell r="CH23" t="str">
            <v>NA</v>
          </cell>
          <cell r="CJ23" t="str">
            <v>NA</v>
          </cell>
          <cell r="CK23" t="str">
            <v>NA</v>
          </cell>
          <cell r="CL23" t="str">
            <v>NA</v>
          </cell>
        </row>
        <row r="24">
          <cell r="F24">
            <v>19.21</v>
          </cell>
          <cell r="AQ24">
            <v>14.25</v>
          </cell>
          <cell r="CG24">
            <v>0.21052631578947367</v>
          </cell>
          <cell r="CH24">
            <v>0.47789473684210526</v>
          </cell>
          <cell r="CJ24">
            <v>0.32447171097477845</v>
          </cell>
          <cell r="CK24">
            <v>0.16843380793698878</v>
          </cell>
          <cell r="CL24">
            <v>0.18465821218682338</v>
          </cell>
        </row>
        <row r="25">
          <cell r="F25">
            <v>18.27</v>
          </cell>
          <cell r="AQ25">
            <v>11.92</v>
          </cell>
          <cell r="CG25">
            <v>0.19463087248322147</v>
          </cell>
          <cell r="CH25">
            <v>0.47315436241610737</v>
          </cell>
          <cell r="CJ25">
            <v>0.3560933448573898</v>
          </cell>
          <cell r="CK25">
            <v>0.17920353982300885</v>
          </cell>
          <cell r="CL25">
            <v>0.19198790627362056</v>
          </cell>
        </row>
        <row r="26">
          <cell r="F26">
            <v>42.24</v>
          </cell>
          <cell r="AQ26">
            <v>19.850000000000001</v>
          </cell>
        </row>
        <row r="27">
          <cell r="F27">
            <v>50.09</v>
          </cell>
          <cell r="AQ27">
            <v>57.8</v>
          </cell>
          <cell r="CG27">
            <v>0.2609861591695502</v>
          </cell>
          <cell r="CH27">
            <v>0.54688581314878892</v>
          </cell>
          <cell r="CI27" t="str">
            <v>NA</v>
          </cell>
          <cell r="CJ27" t="str">
            <v>NA</v>
          </cell>
          <cell r="CK27">
            <v>0.12319583563372505</v>
          </cell>
          <cell r="CL27" t="str">
            <v>NA</v>
          </cell>
        </row>
        <row r="28">
          <cell r="F28" t="str">
            <v>NA</v>
          </cell>
          <cell r="AQ28">
            <v>55.95</v>
          </cell>
          <cell r="CG28" t="str">
            <v>NA</v>
          </cell>
          <cell r="CH28">
            <v>0.59320822162645215</v>
          </cell>
          <cell r="CI28" t="str">
            <v>NA</v>
          </cell>
          <cell r="CJ28">
            <v>0.52404086265607264</v>
          </cell>
          <cell r="CK28" t="str">
            <v>NA</v>
          </cell>
          <cell r="CL28">
            <v>0.18247391037446287</v>
          </cell>
        </row>
        <row r="29">
          <cell r="F29">
            <v>38.15</v>
          </cell>
          <cell r="AQ29">
            <v>34.92</v>
          </cell>
          <cell r="CG29" t="str">
            <v>NA</v>
          </cell>
          <cell r="CH29">
            <v>0.48361970217640321</v>
          </cell>
          <cell r="CI29" t="str">
            <v>NA</v>
          </cell>
          <cell r="CJ29" t="str">
            <v>NA</v>
          </cell>
          <cell r="CK29" t="str">
            <v>NA</v>
          </cell>
          <cell r="CL29" t="str">
            <v>NA</v>
          </cell>
        </row>
        <row r="30">
          <cell r="F30">
            <v>26.95</v>
          </cell>
          <cell r="AQ30">
            <v>17.91</v>
          </cell>
          <cell r="CG30">
            <v>0.27191513121161365</v>
          </cell>
          <cell r="CH30">
            <v>0.54550530429927413</v>
          </cell>
          <cell r="CI30">
            <v>0.19886363636363638</v>
          </cell>
          <cell r="CJ30" t="str">
            <v>NA</v>
          </cell>
          <cell r="CK30" t="str">
            <v>NA</v>
          </cell>
          <cell r="CL30" t="str">
            <v>NA</v>
          </cell>
        </row>
        <row r="31">
          <cell r="F31">
            <v>39.700000000000003</v>
          </cell>
          <cell r="AQ31">
            <v>39.409999999999997</v>
          </cell>
          <cell r="CG31">
            <v>0.2564577518396346</v>
          </cell>
          <cell r="CH31" t="str">
            <v>NA</v>
          </cell>
          <cell r="CI31">
            <v>0.24968553459119497</v>
          </cell>
          <cell r="CJ31">
            <v>0.53773584905660377</v>
          </cell>
          <cell r="CK31" t="str">
            <v>NA</v>
          </cell>
          <cell r="CL31" t="str">
            <v>NA</v>
          </cell>
        </row>
        <row r="32">
          <cell r="F32">
            <v>33.119999999999997</v>
          </cell>
          <cell r="AQ32">
            <v>31.15</v>
          </cell>
          <cell r="CG32">
            <v>0.24558587479935798</v>
          </cell>
          <cell r="CH32">
            <v>0.5200642054574639</v>
          </cell>
          <cell r="CI32">
            <v>0.1951219512195122</v>
          </cell>
          <cell r="CJ32">
            <v>0.56727642276422763</v>
          </cell>
          <cell r="CK32" t="str">
            <v>NA</v>
          </cell>
          <cell r="CL32">
            <v>0.13357341627107547</v>
          </cell>
        </row>
        <row r="33">
          <cell r="F33">
            <v>57.2</v>
          </cell>
          <cell r="AQ33">
            <v>80.78</v>
          </cell>
          <cell r="CG33">
            <v>0.22907897994553106</v>
          </cell>
          <cell r="CH33">
            <v>0.49616241643971276</v>
          </cell>
          <cell r="CI33">
            <v>0.22713987473903968</v>
          </cell>
          <cell r="CJ33">
            <v>0.54031315240083511</v>
          </cell>
          <cell r="CK33">
            <v>0.12205261851576074</v>
          </cell>
          <cell r="CL33">
            <v>0.16849941943856295</v>
          </cell>
        </row>
        <row r="34">
          <cell r="F34">
            <v>34.840000000000003</v>
          </cell>
          <cell r="AQ34">
            <v>25.26</v>
          </cell>
          <cell r="CG34">
            <v>0.28020585906571654</v>
          </cell>
          <cell r="CH34">
            <v>0.5575613618368962</v>
          </cell>
          <cell r="CI34">
            <v>0.18929804372842349</v>
          </cell>
          <cell r="CJ34">
            <v>0.55811277330264675</v>
          </cell>
          <cell r="CK34">
            <v>0.10847766636280766</v>
          </cell>
          <cell r="CL34">
            <v>0.1618629509448368</v>
          </cell>
        </row>
        <row r="35">
          <cell r="F35">
            <v>39.83</v>
          </cell>
          <cell r="AQ35">
            <v>36.03</v>
          </cell>
          <cell r="CG35">
            <v>0.27188454066056061</v>
          </cell>
          <cell r="CH35">
            <v>0.53094643352761584</v>
          </cell>
          <cell r="CI35">
            <v>0.18575718575718578</v>
          </cell>
          <cell r="CJ35">
            <v>0.55727155727155731</v>
          </cell>
          <cell r="CK35" t="str">
            <v>NA</v>
          </cell>
          <cell r="CL35">
            <v>0.20310692447529333</v>
          </cell>
        </row>
        <row r="36">
          <cell r="F36" t="str">
            <v>NA</v>
          </cell>
          <cell r="AQ36" t="str">
            <v>NA</v>
          </cell>
          <cell r="CG36" t="str">
            <v>NA</v>
          </cell>
          <cell r="CH36" t="str">
            <v>NA</v>
          </cell>
          <cell r="CI36">
            <v>0.22053872053872053</v>
          </cell>
          <cell r="CJ36">
            <v>0.54433221099887763</v>
          </cell>
          <cell r="CK36" t="str">
            <v>NA</v>
          </cell>
          <cell r="CL36">
            <v>0.17244720015500872</v>
          </cell>
        </row>
        <row r="37">
          <cell r="F37" t="str">
            <v>NA</v>
          </cell>
          <cell r="AQ37">
            <v>35.07</v>
          </cell>
          <cell r="CG37">
            <v>0.31622469347020243</v>
          </cell>
          <cell r="CH37">
            <v>0.54761904761904756</v>
          </cell>
          <cell r="CI37">
            <v>0.23347807207989577</v>
          </cell>
          <cell r="CJ37">
            <v>0.56752062527138514</v>
          </cell>
          <cell r="CK37" t="str">
            <v>NA</v>
          </cell>
          <cell r="CL37">
            <v>0.17509191176470587</v>
          </cell>
        </row>
        <row r="38">
          <cell r="F38">
            <v>32.479999999999997</v>
          </cell>
          <cell r="AQ38">
            <v>23.14</v>
          </cell>
          <cell r="CG38">
            <v>0.25756266205704409</v>
          </cell>
          <cell r="CH38">
            <v>0.56482281763180642</v>
          </cell>
          <cell r="CI38">
            <v>0.238373253493014</v>
          </cell>
          <cell r="CJ38">
            <v>0.56786427145708585</v>
          </cell>
          <cell r="CK38" t="str">
            <v>NA</v>
          </cell>
          <cell r="CL38">
            <v>0.1683098591549296</v>
          </cell>
        </row>
        <row r="39">
          <cell r="F39">
            <v>31.7</v>
          </cell>
          <cell r="AQ39">
            <v>24.17</v>
          </cell>
          <cell r="CG39" t="str">
            <v>NA</v>
          </cell>
          <cell r="CH39">
            <v>0.44807612743069919</v>
          </cell>
          <cell r="CI39" t="str">
            <v>NA</v>
          </cell>
          <cell r="CJ39">
            <v>0.46243334949103243</v>
          </cell>
          <cell r="CK39">
            <v>0.1553030303030303</v>
          </cell>
          <cell r="CL39">
            <v>0.1255435810172055</v>
          </cell>
        </row>
        <row r="40">
          <cell r="F40">
            <v>24.97</v>
          </cell>
          <cell r="AQ40" t="str">
            <v>NA</v>
          </cell>
          <cell r="CG40" t="str">
            <v>NA</v>
          </cell>
          <cell r="CH40" t="str">
            <v>NA</v>
          </cell>
          <cell r="CI40">
            <v>0.12834580216126351</v>
          </cell>
          <cell r="CJ40">
            <v>0.50124688279301755</v>
          </cell>
          <cell r="CK40" t="str">
            <v>NA</v>
          </cell>
          <cell r="CL40">
            <v>0.15928143712574852</v>
          </cell>
        </row>
        <row r="41">
          <cell r="F41">
            <v>26</v>
          </cell>
          <cell r="AQ41">
            <v>22.84</v>
          </cell>
          <cell r="CG41">
            <v>0.26366024518388792</v>
          </cell>
          <cell r="CH41" t="str">
            <v>NA</v>
          </cell>
          <cell r="CI41">
            <v>0.11557243624525231</v>
          </cell>
          <cell r="CJ41">
            <v>0.48149755832881175</v>
          </cell>
          <cell r="CK41" t="str">
            <v>NA</v>
          </cell>
          <cell r="CL41">
            <v>0.13914174252275682</v>
          </cell>
        </row>
        <row r="42">
          <cell r="F42">
            <v>26.27</v>
          </cell>
          <cell r="AQ42">
            <v>13.22</v>
          </cell>
          <cell r="CG42">
            <v>0.31475037821482599</v>
          </cell>
          <cell r="CH42">
            <v>0.52995461422087742</v>
          </cell>
          <cell r="CI42">
            <v>0.22050147492625369</v>
          </cell>
          <cell r="CJ42">
            <v>0.48820058997050148</v>
          </cell>
          <cell r="CK42" t="str">
            <v>NA</v>
          </cell>
          <cell r="CL42">
            <v>0.15372507869884577</v>
          </cell>
        </row>
        <row r="43">
          <cell r="F43">
            <v>22.57</v>
          </cell>
          <cell r="AQ43">
            <v>17.350000000000001</v>
          </cell>
          <cell r="CG43">
            <v>0.28242074927953892</v>
          </cell>
          <cell r="CH43" t="str">
            <v>NA</v>
          </cell>
          <cell r="CI43">
            <v>0.1760057471264368</v>
          </cell>
          <cell r="CJ43" t="str">
            <v>NA</v>
          </cell>
          <cell r="CK43" t="str">
            <v>NA</v>
          </cell>
          <cell r="CL43" t="str">
            <v>NA</v>
          </cell>
        </row>
        <row r="44">
          <cell r="F44">
            <v>25.99</v>
          </cell>
          <cell r="AQ44">
            <v>17.55</v>
          </cell>
          <cell r="CG44">
            <v>0.31111111111111112</v>
          </cell>
          <cell r="CH44">
            <v>0.56980056980056981</v>
          </cell>
          <cell r="CI44">
            <v>0.17086230876216965</v>
          </cell>
          <cell r="CJ44">
            <v>0.53129346314325443</v>
          </cell>
          <cell r="CK44">
            <v>0.12718786464410736</v>
          </cell>
          <cell r="CL44">
            <v>0.14057771664374141</v>
          </cell>
        </row>
        <row r="45">
          <cell r="F45">
            <v>18.510000000000002</v>
          </cell>
          <cell r="AQ45">
            <v>11.66</v>
          </cell>
          <cell r="CG45">
            <v>0.26415094339622641</v>
          </cell>
          <cell r="CH45">
            <v>0.59090909090909083</v>
          </cell>
          <cell r="CI45">
            <v>0.1803486529318542</v>
          </cell>
          <cell r="CJ45">
            <v>0.49841521394611732</v>
          </cell>
          <cell r="CK45">
            <v>9.686495176848875E-2</v>
          </cell>
          <cell r="CL45">
            <v>0.12514156285390712</v>
          </cell>
        </row>
        <row r="46">
          <cell r="F46" t="str">
            <v>NA</v>
          </cell>
          <cell r="AQ46">
            <v>18.7</v>
          </cell>
          <cell r="CG46">
            <v>0.2967914438502674</v>
          </cell>
          <cell r="CH46">
            <v>0.45882352941176474</v>
          </cell>
          <cell r="CI46">
            <v>0.18678526048284624</v>
          </cell>
          <cell r="CJ46">
            <v>0.51143583227445999</v>
          </cell>
          <cell r="CK46" t="str">
            <v>NA</v>
          </cell>
          <cell r="CL46">
            <v>0.14084507042253522</v>
          </cell>
        </row>
        <row r="47">
          <cell r="F47">
            <v>20.6</v>
          </cell>
          <cell r="AQ47">
            <v>16.7</v>
          </cell>
          <cell r="CG47">
            <v>0.29107784431137723</v>
          </cell>
          <cell r="CH47">
            <v>0.53598802395209588</v>
          </cell>
          <cell r="CI47">
            <v>0.17288135593220338</v>
          </cell>
          <cell r="CJ47">
            <v>0.46576271186440676</v>
          </cell>
          <cell r="CK47">
            <v>6.7390657542398105E-2</v>
          </cell>
          <cell r="CL47">
            <v>0.13945005611672279</v>
          </cell>
        </row>
        <row r="48">
          <cell r="F48" t="str">
            <v>NA</v>
          </cell>
          <cell r="AQ48">
            <v>31.14</v>
          </cell>
          <cell r="CG48">
            <v>0.2614001284521516</v>
          </cell>
          <cell r="CH48">
            <v>0.53757225433526001</v>
          </cell>
          <cell r="CI48">
            <v>0.1759642970991393</v>
          </cell>
          <cell r="CJ48">
            <v>0.50653490596110939</v>
          </cell>
          <cell r="CK48">
            <v>0.11664584634603371</v>
          </cell>
          <cell r="CL48">
            <v>0.17348000594618701</v>
          </cell>
        </row>
        <row r="49">
          <cell r="F49">
            <v>22.18</v>
          </cell>
          <cell r="AQ49">
            <v>9.75</v>
          </cell>
          <cell r="CG49">
            <v>0.26871794871794874</v>
          </cell>
          <cell r="CH49" t="str">
            <v>NA</v>
          </cell>
          <cell r="CI49">
            <v>0.17520215633423178</v>
          </cell>
          <cell r="CJ49">
            <v>0.54950584007187775</v>
          </cell>
          <cell r="CK49" t="str">
            <v>NA</v>
          </cell>
          <cell r="CL49" t="str">
            <v>NA</v>
          </cell>
        </row>
        <row r="50">
          <cell r="F50">
            <v>23.79</v>
          </cell>
          <cell r="AQ50">
            <v>19.3</v>
          </cell>
          <cell r="CG50">
            <v>0.30450777202072538</v>
          </cell>
          <cell r="CH50" t="str">
            <v>NA</v>
          </cell>
          <cell r="CI50">
            <v>0.19224194608809991</v>
          </cell>
          <cell r="CJ50">
            <v>0.55095332018408949</v>
          </cell>
          <cell r="CK50" t="str">
            <v>NA</v>
          </cell>
          <cell r="CL50">
            <v>0.14763078608600383</v>
          </cell>
        </row>
        <row r="51">
          <cell r="F51">
            <v>26.4</v>
          </cell>
          <cell r="AQ51">
            <v>21.45</v>
          </cell>
          <cell r="CG51">
            <v>0.30843822843822843</v>
          </cell>
          <cell r="CH51">
            <v>0.43636363636363634</v>
          </cell>
          <cell r="CI51">
            <v>0.20198795180722892</v>
          </cell>
          <cell r="CJ51">
            <v>0.50283132530120478</v>
          </cell>
          <cell r="CK51">
            <v>0.13903868698710434</v>
          </cell>
          <cell r="CL51" t="str">
            <v>NA</v>
          </cell>
        </row>
        <row r="52">
          <cell r="F52">
            <v>25.78</v>
          </cell>
          <cell r="AQ52">
            <v>22.92</v>
          </cell>
          <cell r="CG52">
            <v>0.28272251308900526</v>
          </cell>
          <cell r="CH52">
            <v>0.45270506108202435</v>
          </cell>
          <cell r="CI52">
            <v>0.15599343185550082</v>
          </cell>
          <cell r="CJ52">
            <v>0.5389162561576355</v>
          </cell>
          <cell r="CK52" t="str">
            <v>NA</v>
          </cell>
          <cell r="CL52">
            <v>0.1344362046016353</v>
          </cell>
        </row>
        <row r="53">
          <cell r="F53">
            <v>27.83</v>
          </cell>
          <cell r="AQ53">
            <v>15.33</v>
          </cell>
          <cell r="CG53">
            <v>0.31506849315068491</v>
          </cell>
          <cell r="CH53">
            <v>0.55407697325505545</v>
          </cell>
          <cell r="CI53">
            <v>0.17228226319135409</v>
          </cell>
          <cell r="CJ53">
            <v>0.51792752701843614</v>
          </cell>
          <cell r="CK53" t="str">
            <v>NA</v>
          </cell>
          <cell r="CL53">
            <v>0.13665594855305466</v>
          </cell>
        </row>
        <row r="54">
          <cell r="F54">
            <v>28.38</v>
          </cell>
          <cell r="AQ54">
            <v>21.46</v>
          </cell>
          <cell r="CG54">
            <v>0.25675675675675674</v>
          </cell>
          <cell r="CH54">
            <v>0.54822926374650516</v>
          </cell>
          <cell r="CI54">
            <v>0.12354853692522062</v>
          </cell>
          <cell r="CJ54">
            <v>0.50534138411518814</v>
          </cell>
          <cell r="CK54">
            <v>0.14822038030229157</v>
          </cell>
          <cell r="CL54">
            <v>0.13999999999999999</v>
          </cell>
        </row>
        <row r="55">
          <cell r="F55">
            <v>25.09</v>
          </cell>
          <cell r="AQ55">
            <v>20.45</v>
          </cell>
          <cell r="CG55">
            <v>0.26210268948655258</v>
          </cell>
          <cell r="CH55">
            <v>0.52665036674816623</v>
          </cell>
          <cell r="CI55">
            <v>0.14710933028048082</v>
          </cell>
          <cell r="CJ55">
            <v>0.50314825414997133</v>
          </cell>
          <cell r="CK55">
            <v>0.14824057898677315</v>
          </cell>
          <cell r="CL55">
            <v>0.1306200724483273</v>
          </cell>
        </row>
        <row r="56">
          <cell r="F56">
            <v>23.87</v>
          </cell>
          <cell r="AQ56">
            <v>17.670000000000002</v>
          </cell>
          <cell r="CG56">
            <v>0.29932088285229197</v>
          </cell>
          <cell r="CH56">
            <v>0.52710809281267679</v>
          </cell>
          <cell r="CI56">
            <v>0.15657181571815718</v>
          </cell>
          <cell r="CJ56">
            <v>0.58197831978319781</v>
          </cell>
          <cell r="CK56" t="str">
            <v>NA</v>
          </cell>
          <cell r="CL56" t="str">
            <v>NA</v>
          </cell>
        </row>
        <row r="57">
          <cell r="F57">
            <v>29.03</v>
          </cell>
          <cell r="AQ57">
            <v>17.3</v>
          </cell>
          <cell r="CG57">
            <v>0.26763005780346821</v>
          </cell>
          <cell r="CH57">
            <v>0.55086705202312136</v>
          </cell>
          <cell r="CI57">
            <v>0.22107186358099876</v>
          </cell>
          <cell r="CJ57">
            <v>0.60048721071863576</v>
          </cell>
          <cell r="CK57">
            <v>0.13902798232695138</v>
          </cell>
          <cell r="CL57">
            <v>0.12443384982121572</v>
          </cell>
        </row>
        <row r="58">
          <cell r="F58">
            <v>22.07</v>
          </cell>
          <cell r="AQ58">
            <v>9.34</v>
          </cell>
          <cell r="CG58">
            <v>0.32976445396145609</v>
          </cell>
          <cell r="CH58">
            <v>0.65631691648822266</v>
          </cell>
          <cell r="CI58">
            <v>0.20247148288973385</v>
          </cell>
          <cell r="CJ58">
            <v>0.5494296577946769</v>
          </cell>
          <cell r="CK58">
            <v>0.14129400570884873</v>
          </cell>
          <cell r="CL58">
            <v>0.1203545857483805</v>
          </cell>
        </row>
        <row r="59">
          <cell r="F59">
            <v>26.22</v>
          </cell>
          <cell r="AQ59">
            <v>14.4</v>
          </cell>
          <cell r="CG59">
            <v>0.28263888888888888</v>
          </cell>
          <cell r="CH59">
            <v>0.60347222222222219</v>
          </cell>
          <cell r="CI59">
            <v>0.15015974440894569</v>
          </cell>
          <cell r="CJ59">
            <v>0.53865814696485625</v>
          </cell>
          <cell r="CK59">
            <v>0.12234385061171925</v>
          </cell>
          <cell r="CL59">
            <v>0.15576013933814381</v>
          </cell>
        </row>
        <row r="60">
          <cell r="F60">
            <v>27.33</v>
          </cell>
          <cell r="AQ60">
            <v>21.55</v>
          </cell>
          <cell r="CG60">
            <v>0.2496519721577726</v>
          </cell>
          <cell r="CH60" t="str">
            <v>NA</v>
          </cell>
          <cell r="CI60">
            <v>0.2</v>
          </cell>
          <cell r="CJ60">
            <v>0.50198300283286124</v>
          </cell>
          <cell r="CK60" t="str">
            <v>NA</v>
          </cell>
          <cell r="CL60">
            <v>0.15356406142562457</v>
          </cell>
        </row>
        <row r="61">
          <cell r="F61">
            <v>30.68</v>
          </cell>
          <cell r="AQ61">
            <v>20.87</v>
          </cell>
          <cell r="CG61">
            <v>0.2889314805941543</v>
          </cell>
          <cell r="CH61">
            <v>0.5203641590800191</v>
          </cell>
          <cell r="CI61">
            <v>0.17193486590038315</v>
          </cell>
          <cell r="CJ61">
            <v>0.54501915708812265</v>
          </cell>
          <cell r="CK61" t="str">
            <v>NA</v>
          </cell>
          <cell r="CL61">
            <v>0.1673165544133286</v>
          </cell>
        </row>
        <row r="62">
          <cell r="F62">
            <v>22.58</v>
          </cell>
          <cell r="AQ62">
            <v>20.54</v>
          </cell>
          <cell r="CG62">
            <v>0.29493670886075951</v>
          </cell>
          <cell r="CH62">
            <v>0.57546251217137301</v>
          </cell>
          <cell r="CI62">
            <v>0.17433414043583534</v>
          </cell>
          <cell r="CJ62">
            <v>0.56113801452784506</v>
          </cell>
          <cell r="CK62" t="str">
            <v>NA</v>
          </cell>
          <cell r="CL62">
            <v>0.14073707642839478</v>
          </cell>
        </row>
        <row r="63">
          <cell r="F63">
            <v>24.61</v>
          </cell>
          <cell r="AQ63">
            <v>16.489999999999998</v>
          </cell>
          <cell r="CG63">
            <v>0.36931473620375987</v>
          </cell>
          <cell r="CH63">
            <v>0.54760460885385087</v>
          </cell>
          <cell r="CI63">
            <v>9.7636815920398023E-2</v>
          </cell>
          <cell r="CJ63" t="str">
            <v>NA</v>
          </cell>
          <cell r="CK63" t="str">
            <v>NA</v>
          </cell>
          <cell r="CL63" t="str">
            <v>NA</v>
          </cell>
        </row>
        <row r="64">
          <cell r="F64">
            <v>29.67</v>
          </cell>
          <cell r="AQ64">
            <v>23.32</v>
          </cell>
          <cell r="CG64">
            <v>0.36578044596912518</v>
          </cell>
          <cell r="CH64">
            <v>0.475557461406518</v>
          </cell>
          <cell r="CI64">
            <v>0.136529442417926</v>
          </cell>
          <cell r="CJ64">
            <v>0.55497655028660764</v>
          </cell>
          <cell r="CK64">
            <v>0.17388535031847133</v>
          </cell>
          <cell r="CL64" t="str">
            <v>NA</v>
          </cell>
        </row>
        <row r="65">
          <cell r="F65" t="str">
            <v>NA</v>
          </cell>
          <cell r="AQ65">
            <v>14.79</v>
          </cell>
          <cell r="CG65">
            <v>0.3475321162947938</v>
          </cell>
          <cell r="CH65" t="str">
            <v>NA</v>
          </cell>
          <cell r="CI65" t="str">
            <v>NA</v>
          </cell>
          <cell r="CJ65">
            <v>0.45471236230110157</v>
          </cell>
          <cell r="CK65" t="str">
            <v>NA</v>
          </cell>
          <cell r="CL65">
            <v>0.14127637673700463</v>
          </cell>
        </row>
        <row r="66">
          <cell r="F66">
            <v>24.68</v>
          </cell>
          <cell r="AQ66">
            <v>18.510000000000002</v>
          </cell>
          <cell r="CG66">
            <v>0.36499189627228523</v>
          </cell>
          <cell r="CH66">
            <v>0.56239870340356557</v>
          </cell>
          <cell r="CI66">
            <v>0.15192878338278931</v>
          </cell>
          <cell r="CJ66" t="str">
            <v>NA</v>
          </cell>
          <cell r="CK66" t="str">
            <v>NA</v>
          </cell>
          <cell r="CL66" t="str">
            <v>NA</v>
          </cell>
        </row>
        <row r="67">
          <cell r="F67">
            <v>24.18</v>
          </cell>
          <cell r="AQ67">
            <v>17.14</v>
          </cell>
          <cell r="CG67">
            <v>0.27479579929988329</v>
          </cell>
          <cell r="CH67" t="str">
            <v>NA</v>
          </cell>
          <cell r="CI67">
            <v>0.1281846153846154</v>
          </cell>
          <cell r="CJ67" t="str">
            <v>NA</v>
          </cell>
          <cell r="CK67" t="str">
            <v>NA</v>
          </cell>
          <cell r="CL67" t="str">
            <v>NA</v>
          </cell>
        </row>
        <row r="68">
          <cell r="F68">
            <v>25.72</v>
          </cell>
          <cell r="AQ68">
            <v>19.12</v>
          </cell>
          <cell r="CG68">
            <v>0.34257322175732213</v>
          </cell>
          <cell r="CH68">
            <v>0.52353556485355646</v>
          </cell>
          <cell r="CI68" t="str">
            <v>NA</v>
          </cell>
          <cell r="CJ68" t="str">
            <v>NA</v>
          </cell>
          <cell r="CK68" t="str">
            <v>NA</v>
          </cell>
          <cell r="CL68">
            <v>0.12554112554112554</v>
          </cell>
        </row>
        <row r="69">
          <cell r="F69">
            <v>27.87</v>
          </cell>
          <cell r="AQ69">
            <v>17.41</v>
          </cell>
          <cell r="CG69">
            <v>0.34003446295232626</v>
          </cell>
          <cell r="CH69">
            <v>0.59213095921883974</v>
          </cell>
          <cell r="CI69">
            <v>0.13307564881281062</v>
          </cell>
          <cell r="CJ69">
            <v>0.49580342352291551</v>
          </cell>
          <cell r="CK69" t="str">
            <v>NA</v>
          </cell>
          <cell r="CL69" t="str">
            <v>NA</v>
          </cell>
        </row>
        <row r="70">
          <cell r="F70">
            <v>23.84</v>
          </cell>
          <cell r="AQ70">
            <v>18.579999999999998</v>
          </cell>
          <cell r="CG70">
            <v>0.34068891280947261</v>
          </cell>
          <cell r="CH70">
            <v>0.55597416576964487</v>
          </cell>
          <cell r="CI70">
            <v>0.16423054070112894</v>
          </cell>
          <cell r="CJ70">
            <v>0.52346999405822947</v>
          </cell>
          <cell r="CK70" t="str">
            <v>NA</v>
          </cell>
          <cell r="CL70" t="str">
            <v>NA</v>
          </cell>
        </row>
        <row r="71">
          <cell r="F71">
            <v>26.54</v>
          </cell>
          <cell r="AQ71">
            <v>17.47</v>
          </cell>
          <cell r="CG71">
            <v>0.3216943331425301</v>
          </cell>
          <cell r="CH71">
            <v>0.49398969662278197</v>
          </cell>
          <cell r="CI71">
            <v>0.11895910780669147</v>
          </cell>
          <cell r="CJ71">
            <v>0.4838024429102496</v>
          </cell>
          <cell r="CK71">
            <v>0.14236874236874236</v>
          </cell>
          <cell r="CL71">
            <v>0.11814595660749506</v>
          </cell>
        </row>
        <row r="72">
          <cell r="F72">
            <v>23.9</v>
          </cell>
          <cell r="AQ72">
            <v>17.52</v>
          </cell>
          <cell r="CG72">
            <v>0.37671232876712329</v>
          </cell>
          <cell r="CH72">
            <v>0.48413242009132418</v>
          </cell>
          <cell r="CI72">
            <v>0.17301768397033654</v>
          </cell>
          <cell r="CJ72">
            <v>0.44209925841414716</v>
          </cell>
          <cell r="CK72" t="str">
            <v>NA</v>
          </cell>
          <cell r="CL72" t="str">
            <v>NA</v>
          </cell>
        </row>
        <row r="73">
          <cell r="F73">
            <v>26.36</v>
          </cell>
          <cell r="AQ73">
            <v>17.27</v>
          </cell>
          <cell r="CG73">
            <v>0.3659525188187609</v>
          </cell>
          <cell r="CH73">
            <v>0.54429646786334684</v>
          </cell>
          <cell r="CI73" t="str">
            <v>NA</v>
          </cell>
          <cell r="CJ73" t="str">
            <v>NA</v>
          </cell>
          <cell r="CK73" t="str">
            <v>NA</v>
          </cell>
          <cell r="CL73" t="str">
            <v>NA</v>
          </cell>
        </row>
        <row r="74">
          <cell r="F74">
            <v>24.78</v>
          </cell>
          <cell r="AQ74">
            <v>15.71</v>
          </cell>
          <cell r="CG74">
            <v>0.34754933163590068</v>
          </cell>
          <cell r="CH74">
            <v>0.51941438574156584</v>
          </cell>
          <cell r="CI74">
            <v>0.11014312383322962</v>
          </cell>
          <cell r="CJ74">
            <v>0.47479775980087119</v>
          </cell>
          <cell r="CK74">
            <v>0.18759145449224465</v>
          </cell>
          <cell r="CL74">
            <v>0.16094364351245086</v>
          </cell>
        </row>
        <row r="75">
          <cell r="F75">
            <v>26.58</v>
          </cell>
          <cell r="AQ75">
            <v>17.34</v>
          </cell>
          <cell r="CG75">
            <v>0.37773933102652824</v>
          </cell>
          <cell r="CH75">
            <v>0.54671280276816614</v>
          </cell>
          <cell r="CI75">
            <v>0.13872832369942195</v>
          </cell>
          <cell r="CJ75" t="str">
            <v>NA</v>
          </cell>
          <cell r="CK75">
            <v>0.16983122362869199</v>
          </cell>
          <cell r="CL75" t="str">
            <v>NA</v>
          </cell>
        </row>
        <row r="76">
          <cell r="F76">
            <v>29.15</v>
          </cell>
          <cell r="AQ76">
            <v>21.88</v>
          </cell>
          <cell r="CG76">
            <v>0.34552102376599636</v>
          </cell>
          <cell r="CH76">
            <v>0.48359232175502742</v>
          </cell>
          <cell r="CI76">
            <v>0.175976272862086</v>
          </cell>
          <cell r="CJ76">
            <v>0.50914483440434999</v>
          </cell>
          <cell r="CK76" t="str">
            <v>NA</v>
          </cell>
          <cell r="CL76" t="str">
            <v>NA</v>
          </cell>
        </row>
        <row r="77">
          <cell r="F77">
            <v>26.5</v>
          </cell>
          <cell r="AQ77">
            <v>16.95</v>
          </cell>
          <cell r="CG77">
            <v>0.32743362831858408</v>
          </cell>
          <cell r="CH77">
            <v>0.55162241887905605</v>
          </cell>
          <cell r="CI77">
            <v>0.12630422844590883</v>
          </cell>
          <cell r="CJ77">
            <v>0.50027457440966494</v>
          </cell>
          <cell r="CK77" t="str">
            <v>NA</v>
          </cell>
          <cell r="CL77">
            <v>0.13758992805755396</v>
          </cell>
        </row>
        <row r="78">
          <cell r="F78">
            <v>22.58</v>
          </cell>
          <cell r="AQ78">
            <v>17.27</v>
          </cell>
          <cell r="CG78">
            <v>0.35668789808917201</v>
          </cell>
          <cell r="CH78">
            <v>0.53966415749855245</v>
          </cell>
          <cell r="CI78">
            <v>0.13341000575043127</v>
          </cell>
          <cell r="CJ78">
            <v>0.47153536515238637</v>
          </cell>
          <cell r="CK78">
            <v>0.18041958041958042</v>
          </cell>
          <cell r="CL78">
            <v>0.16617790811339198</v>
          </cell>
        </row>
        <row r="79">
          <cell r="F79">
            <v>24.9</v>
          </cell>
          <cell r="AQ79">
            <v>16.5</v>
          </cell>
          <cell r="CG79" t="str">
            <v>NA</v>
          </cell>
          <cell r="CH79">
            <v>0.53696969696969699</v>
          </cell>
          <cell r="CI79">
            <v>0.16231699554423931</v>
          </cell>
          <cell r="CJ79">
            <v>0.55187778485041372</v>
          </cell>
          <cell r="CK79">
            <v>0.15908464295561067</v>
          </cell>
          <cell r="CL79">
            <v>0.14451158106747231</v>
          </cell>
        </row>
        <row r="80">
          <cell r="F80">
            <v>23.86</v>
          </cell>
          <cell r="AQ80">
            <v>18.18</v>
          </cell>
          <cell r="CG80">
            <v>0.32948294829482949</v>
          </cell>
          <cell r="CH80">
            <v>0.34488448844884484</v>
          </cell>
          <cell r="CI80" t="str">
            <v>NA</v>
          </cell>
          <cell r="CJ80" t="str">
            <v>NA</v>
          </cell>
          <cell r="CK80" t="str">
            <v>NA</v>
          </cell>
          <cell r="CL80" t="str">
            <v>NA</v>
          </cell>
        </row>
        <row r="81">
          <cell r="F81">
            <v>26.04</v>
          </cell>
          <cell r="AQ81">
            <v>17.28</v>
          </cell>
          <cell r="CG81">
            <v>0.36458333333333331</v>
          </cell>
          <cell r="CH81" t="str">
            <v>NA</v>
          </cell>
          <cell r="CI81">
            <v>0.11459589867310013</v>
          </cell>
          <cell r="CJ81">
            <v>0.48250904704463216</v>
          </cell>
          <cell r="CK81" t="str">
            <v>NA</v>
          </cell>
          <cell r="CL81">
            <v>0.12297582727059377</v>
          </cell>
        </row>
        <row r="82">
          <cell r="F82">
            <v>25.6</v>
          </cell>
          <cell r="AQ82">
            <v>16.14</v>
          </cell>
          <cell r="CG82">
            <v>0.35563816604708798</v>
          </cell>
          <cell r="CH82" t="str">
            <v>NA</v>
          </cell>
          <cell r="CI82">
            <v>0.16546762589928057</v>
          </cell>
          <cell r="CJ82">
            <v>0.48397645519947685</v>
          </cell>
          <cell r="CK82" t="str">
            <v>NA</v>
          </cell>
          <cell r="CL82" t="str">
            <v>NA</v>
          </cell>
        </row>
        <row r="83">
          <cell r="F83">
            <v>25.92</v>
          </cell>
          <cell r="AQ83">
            <v>21.78</v>
          </cell>
          <cell r="CG83">
            <v>0.34481175390266294</v>
          </cell>
          <cell r="CH83">
            <v>0.55463728191000916</v>
          </cell>
          <cell r="CI83">
            <v>0.15988402741170268</v>
          </cell>
          <cell r="CJ83">
            <v>0.50975224037954669</v>
          </cell>
          <cell r="CK83">
            <v>0.17513462889253104</v>
          </cell>
          <cell r="CL83">
            <v>0.12951119232526268</v>
          </cell>
        </row>
        <row r="84">
          <cell r="F84">
            <v>25.84</v>
          </cell>
          <cell r="AQ84">
            <v>16.32</v>
          </cell>
          <cell r="CG84">
            <v>0.33946078431372551</v>
          </cell>
          <cell r="CH84">
            <v>0.54080882352941184</v>
          </cell>
          <cell r="CI84">
            <v>0.14932709186658866</v>
          </cell>
          <cell r="CJ84">
            <v>0.46401404330017554</v>
          </cell>
          <cell r="CK84" t="str">
            <v>NA</v>
          </cell>
          <cell r="CL84">
            <v>0.15604651162790698</v>
          </cell>
        </row>
        <row r="85">
          <cell r="F85">
            <v>29.63</v>
          </cell>
          <cell r="AQ85">
            <v>18.66</v>
          </cell>
          <cell r="CG85">
            <v>0.33896034297963556</v>
          </cell>
          <cell r="CH85">
            <v>0.57813504823151129</v>
          </cell>
          <cell r="CI85">
            <v>0.18821333333333332</v>
          </cell>
          <cell r="CJ85">
            <v>0.48693333333333338</v>
          </cell>
          <cell r="CK85" t="str">
            <v>NA</v>
          </cell>
          <cell r="CL85">
            <v>0.1661389064808951</v>
          </cell>
        </row>
        <row r="86">
          <cell r="F86" t="str">
            <v>NA</v>
          </cell>
          <cell r="AQ86">
            <v>13.89</v>
          </cell>
          <cell r="CG86">
            <v>0.33455723542116633</v>
          </cell>
          <cell r="CH86" t="str">
            <v>NA</v>
          </cell>
          <cell r="CI86">
            <v>0.19062500000000002</v>
          </cell>
          <cell r="CJ86" t="str">
            <v>NA</v>
          </cell>
          <cell r="CK86">
            <v>0.1744078745001538</v>
          </cell>
          <cell r="CL86" t="str">
            <v>NA</v>
          </cell>
        </row>
        <row r="87">
          <cell r="F87">
            <v>25.37</v>
          </cell>
          <cell r="AQ87">
            <v>17.8</v>
          </cell>
          <cell r="CG87">
            <v>0.36404494382022473</v>
          </cell>
          <cell r="CH87">
            <v>0.50393258426966292</v>
          </cell>
          <cell r="CI87">
            <v>0.15068168346176644</v>
          </cell>
          <cell r="CJ87">
            <v>0.47302904564315351</v>
          </cell>
          <cell r="CK87" t="str">
            <v>NA</v>
          </cell>
          <cell r="CL87">
            <v>0.13743487968246093</v>
          </cell>
        </row>
        <row r="88">
          <cell r="F88">
            <v>19.29</v>
          </cell>
          <cell r="AQ88">
            <v>9.66</v>
          </cell>
          <cell r="CG88">
            <v>0.33799171842650105</v>
          </cell>
          <cell r="CH88">
            <v>0.48654244306418221</v>
          </cell>
          <cell r="CI88">
            <v>0.16700091157702826</v>
          </cell>
          <cell r="CJ88">
            <v>0.44940747493163169</v>
          </cell>
          <cell r="CK88">
            <v>0.14214576731552739</v>
          </cell>
          <cell r="CL88">
            <v>0.15486058779201206</v>
          </cell>
        </row>
        <row r="89">
          <cell r="F89">
            <v>20.6</v>
          </cell>
          <cell r="AQ89">
            <v>15.55</v>
          </cell>
          <cell r="CG89">
            <v>0.3202572347266881</v>
          </cell>
          <cell r="CH89">
            <v>0.57041800643086804</v>
          </cell>
          <cell r="CI89">
            <v>0.15861130020422057</v>
          </cell>
          <cell r="CJ89">
            <v>0.51123213070115725</v>
          </cell>
          <cell r="CK89" t="str">
            <v>NA</v>
          </cell>
          <cell r="CL89" t="str">
            <v>NA</v>
          </cell>
        </row>
        <row r="90">
          <cell r="F90">
            <v>24.71</v>
          </cell>
          <cell r="AQ90">
            <v>16.22</v>
          </cell>
          <cell r="CG90">
            <v>0.32361282367447597</v>
          </cell>
          <cell r="CH90">
            <v>0.57644882860665847</v>
          </cell>
          <cell r="CI90">
            <v>0.10339181286549706</v>
          </cell>
          <cell r="CJ90">
            <v>0.50409356725146193</v>
          </cell>
          <cell r="CK90">
            <v>0.14612381483547129</v>
          </cell>
          <cell r="CL90" t="str">
            <v>NA</v>
          </cell>
        </row>
        <row r="91">
          <cell r="F91">
            <v>23.24</v>
          </cell>
          <cell r="AQ91">
            <v>17.02</v>
          </cell>
          <cell r="CG91">
            <v>0.35252643948296125</v>
          </cell>
          <cell r="CH91" t="str">
            <v>NA</v>
          </cell>
          <cell r="CI91">
            <v>0.14560439560439559</v>
          </cell>
          <cell r="CJ91">
            <v>0.48046398046398048</v>
          </cell>
          <cell r="CK91" t="str">
            <v>NA</v>
          </cell>
          <cell r="CL91" t="str">
            <v>NA</v>
          </cell>
        </row>
        <row r="92">
          <cell r="F92">
            <v>24.24</v>
          </cell>
          <cell r="AQ92">
            <v>14.98</v>
          </cell>
          <cell r="CG92">
            <v>0.25433911882510013</v>
          </cell>
          <cell r="CH92">
            <v>0.5287049399198932</v>
          </cell>
          <cell r="CI92">
            <v>0.10489510489510488</v>
          </cell>
          <cell r="CJ92">
            <v>0.48951048951048953</v>
          </cell>
          <cell r="CK92">
            <v>0.15320167564332735</v>
          </cell>
          <cell r="CL92">
            <v>0.16126502875065343</v>
          </cell>
        </row>
        <row r="93">
          <cell r="F93">
            <v>23.27</v>
          </cell>
          <cell r="AQ93">
            <v>17.190000000000001</v>
          </cell>
          <cell r="CG93">
            <v>0.30977312390924955</v>
          </cell>
          <cell r="CH93">
            <v>0.52297847585805701</v>
          </cell>
          <cell r="CI93">
            <v>0.20964530180460486</v>
          </cell>
          <cell r="CJ93" t="str">
            <v>NA</v>
          </cell>
          <cell r="CK93" t="str">
            <v>NA</v>
          </cell>
          <cell r="CL93" t="str">
            <v>NA</v>
          </cell>
        </row>
        <row r="94">
          <cell r="F94">
            <v>28.37</v>
          </cell>
          <cell r="AQ94">
            <v>16.02</v>
          </cell>
          <cell r="CG94">
            <v>0.3138576779026217</v>
          </cell>
          <cell r="CH94">
            <v>0.52621722846441943</v>
          </cell>
          <cell r="CI94">
            <v>0.17861271676300577</v>
          </cell>
          <cell r="CJ94" t="str">
            <v>NA</v>
          </cell>
          <cell r="CK94">
            <v>0.1582608695652174</v>
          </cell>
          <cell r="CL94" t="str">
            <v>NA</v>
          </cell>
        </row>
        <row r="95">
          <cell r="F95">
            <v>26.03</v>
          </cell>
          <cell r="AQ95">
            <v>16.14</v>
          </cell>
          <cell r="CG95">
            <v>0.30235439900867406</v>
          </cell>
          <cell r="CH95">
            <v>0.52478314745972743</v>
          </cell>
          <cell r="CI95">
            <v>0.1139315230224321</v>
          </cell>
          <cell r="CJ95">
            <v>0.48724911452184172</v>
          </cell>
          <cell r="CK95" t="str">
            <v>NA</v>
          </cell>
          <cell r="CL95" t="str">
            <v>NA</v>
          </cell>
        </row>
        <row r="96">
          <cell r="F96">
            <v>25.24</v>
          </cell>
          <cell r="AQ96">
            <v>17.36</v>
          </cell>
          <cell r="CG96" t="str">
            <v>NA</v>
          </cell>
          <cell r="CH96" t="str">
            <v>NA</v>
          </cell>
          <cell r="CI96" t="str">
            <v>NA</v>
          </cell>
          <cell r="CJ96" t="str">
            <v>NA</v>
          </cell>
          <cell r="CK96" t="str">
            <v>NA</v>
          </cell>
          <cell r="CL96" t="str">
            <v>NA</v>
          </cell>
        </row>
        <row r="97">
          <cell r="F97">
            <v>25.53</v>
          </cell>
          <cell r="AQ97">
            <v>18.84</v>
          </cell>
          <cell r="CG97">
            <v>0.3488322717622081</v>
          </cell>
          <cell r="CH97">
            <v>0.52016985138004246</v>
          </cell>
          <cell r="CI97">
            <v>0.11866028708133972</v>
          </cell>
          <cell r="CJ97">
            <v>0.45275119617224885</v>
          </cell>
          <cell r="CK97">
            <v>0.1950944460107133</v>
          </cell>
          <cell r="CL97" t="str">
            <v>NA</v>
          </cell>
        </row>
        <row r="98">
          <cell r="F98" t="str">
            <v>NA</v>
          </cell>
          <cell r="AQ98">
            <v>18.399999999999999</v>
          </cell>
          <cell r="CG98" t="str">
            <v>NA</v>
          </cell>
          <cell r="CH98">
            <v>0.58097826086956528</v>
          </cell>
          <cell r="CI98" t="str">
            <v>NA</v>
          </cell>
          <cell r="CJ98">
            <v>0.4433209153805216</v>
          </cell>
          <cell r="CK98">
            <v>0.13499529633113827</v>
          </cell>
          <cell r="CL98">
            <v>0.1471783295711061</v>
          </cell>
        </row>
        <row r="99">
          <cell r="F99">
            <v>28.44</v>
          </cell>
          <cell r="AQ99">
            <v>21.64</v>
          </cell>
          <cell r="CG99">
            <v>0.35817929759704253</v>
          </cell>
          <cell r="CH99">
            <v>0.53650646950092418</v>
          </cell>
          <cell r="CI99">
            <v>0.1172447484123107</v>
          </cell>
          <cell r="CJ99">
            <v>0.50283341475329746</v>
          </cell>
          <cell r="CK99">
            <v>0.16008230452674896</v>
          </cell>
          <cell r="CL99">
            <v>0.15112359550561799</v>
          </cell>
        </row>
        <row r="100">
          <cell r="F100">
            <v>23.52</v>
          </cell>
          <cell r="AQ100">
            <v>17.73</v>
          </cell>
          <cell r="CG100">
            <v>0.36520022560631693</v>
          </cell>
          <cell r="CH100">
            <v>0.54636209813874781</v>
          </cell>
          <cell r="CI100">
            <v>0.15086206896551727</v>
          </cell>
          <cell r="CJ100">
            <v>0.50862068965517249</v>
          </cell>
          <cell r="CK100" t="str">
            <v>NA</v>
          </cell>
          <cell r="CL100">
            <v>0.1367936589107645</v>
          </cell>
        </row>
        <row r="101">
          <cell r="F101">
            <v>25.52</v>
          </cell>
          <cell r="AQ101">
            <v>15.86</v>
          </cell>
          <cell r="CG101">
            <v>0.34754098360655739</v>
          </cell>
          <cell r="CH101" t="str">
            <v>NA</v>
          </cell>
          <cell r="CI101" t="str">
            <v>NA</v>
          </cell>
          <cell r="CJ101" t="str">
            <v>NA</v>
          </cell>
          <cell r="CK101" t="str">
            <v>NA</v>
          </cell>
          <cell r="CL101" t="str">
            <v>NA</v>
          </cell>
        </row>
        <row r="102">
          <cell r="F102">
            <v>46.16</v>
          </cell>
          <cell r="AQ102">
            <v>46.63</v>
          </cell>
        </row>
        <row r="103">
          <cell r="F103">
            <v>21.1</v>
          </cell>
          <cell r="AQ103">
            <v>29.62</v>
          </cell>
        </row>
        <row r="104">
          <cell r="F104">
            <v>46.29</v>
          </cell>
          <cell r="AQ104">
            <v>35.506999999999998</v>
          </cell>
          <cell r="CG104">
            <v>0.32078181766975528</v>
          </cell>
          <cell r="CH104" t="str">
            <v>NA</v>
          </cell>
          <cell r="CI104">
            <v>0.15367898168270724</v>
          </cell>
          <cell r="CJ104">
            <v>0.42722756907792608</v>
          </cell>
          <cell r="CK104">
            <v>0.17727593507410022</v>
          </cell>
          <cell r="CL104">
            <v>0.17094725214029274</v>
          </cell>
        </row>
        <row r="105">
          <cell r="F105" t="str">
            <v>NA</v>
          </cell>
          <cell r="AQ105">
            <v>31.62</v>
          </cell>
          <cell r="CG105">
            <v>0.3557874762808349</v>
          </cell>
          <cell r="CH105">
            <v>0.47912713472485768</v>
          </cell>
          <cell r="CI105">
            <v>0.21711229946524063</v>
          </cell>
          <cell r="CJ105">
            <v>0.55436720142602491</v>
          </cell>
          <cell r="CK105">
            <v>0.17838078291814946</v>
          </cell>
          <cell r="CL105">
            <v>0.15574775265595206</v>
          </cell>
        </row>
        <row r="106">
          <cell r="F106">
            <v>30.905000000000001</v>
          </cell>
          <cell r="AQ106">
            <v>20.149999999999999</v>
          </cell>
          <cell r="CG106">
            <v>0.36114143920595537</v>
          </cell>
          <cell r="CH106">
            <v>0.49131513647642683</v>
          </cell>
          <cell r="CI106">
            <v>0.13017479300827969</v>
          </cell>
          <cell r="CJ106">
            <v>0.44986200551977923</v>
          </cell>
          <cell r="CK106">
            <v>0.17157870687685628</v>
          </cell>
          <cell r="CL106">
            <v>0.15264493460862777</v>
          </cell>
        </row>
        <row r="107">
          <cell r="F107">
            <v>53.58</v>
          </cell>
          <cell r="AQ107">
            <v>38.54</v>
          </cell>
          <cell r="CG107">
            <v>0.33549558899844317</v>
          </cell>
          <cell r="CH107" t="str">
            <v>NA</v>
          </cell>
          <cell r="CI107">
            <v>0.1646035463365674</v>
          </cell>
          <cell r="CJ107">
            <v>0.55362997658079616</v>
          </cell>
          <cell r="CK107" t="str">
            <v>NA</v>
          </cell>
          <cell r="CL107">
            <v>0.14729746598427162</v>
          </cell>
        </row>
        <row r="108">
          <cell r="F108">
            <v>44.9</v>
          </cell>
          <cell r="AQ108">
            <v>24.1</v>
          </cell>
          <cell r="CG108">
            <v>0.34502074688796674</v>
          </cell>
          <cell r="CH108">
            <v>0.51041493775933611</v>
          </cell>
          <cell r="CI108">
            <v>0.15593869731800766</v>
          </cell>
          <cell r="CJ108">
            <v>0.4708812260536398</v>
          </cell>
          <cell r="CK108" t="str">
            <v>NA</v>
          </cell>
          <cell r="CL108">
            <v>0.16838709677419353</v>
          </cell>
        </row>
        <row r="109">
          <cell r="F109">
            <v>44.854999999999997</v>
          </cell>
          <cell r="AQ109">
            <v>23.62</v>
          </cell>
          <cell r="CG109">
            <v>0.34801016088060965</v>
          </cell>
          <cell r="CH109">
            <v>0.49665537679932259</v>
          </cell>
          <cell r="CI109">
            <v>0.1689802248933695</v>
          </cell>
          <cell r="CJ109">
            <v>0.46335789065529276</v>
          </cell>
          <cell r="CK109" t="str">
            <v>NA</v>
          </cell>
          <cell r="CL109">
            <v>0.14984612956679552</v>
          </cell>
        </row>
        <row r="110">
          <cell r="F110">
            <v>90.97</v>
          </cell>
          <cell r="AQ110">
            <v>50.7</v>
          </cell>
        </row>
        <row r="111">
          <cell r="F111">
            <v>41.68</v>
          </cell>
          <cell r="AQ111">
            <v>22.5</v>
          </cell>
          <cell r="CG111">
            <v>0.35293333333333332</v>
          </cell>
          <cell r="CH111">
            <v>0.55377777777777781</v>
          </cell>
          <cell r="CI111">
            <v>0.12288716308816811</v>
          </cell>
          <cell r="CJ111">
            <v>0.53905893101873004</v>
          </cell>
          <cell r="CK111">
            <v>0.18412200044853105</v>
          </cell>
          <cell r="CL111" t="str">
            <v>NA</v>
          </cell>
        </row>
        <row r="112">
          <cell r="F112">
            <v>39.76</v>
          </cell>
          <cell r="AQ112">
            <v>18.71</v>
          </cell>
          <cell r="CG112">
            <v>0.31533939070016037</v>
          </cell>
          <cell r="CH112">
            <v>0.60876536599999997</v>
          </cell>
          <cell r="CI112">
            <v>0.13748886910062333</v>
          </cell>
          <cell r="CJ112">
            <v>0.52711487088156728</v>
          </cell>
          <cell r="CK112" t="str">
            <v>NA</v>
          </cell>
          <cell r="CL112">
            <v>0.1338204592901879</v>
          </cell>
        </row>
        <row r="113">
          <cell r="F113">
            <v>38.86</v>
          </cell>
          <cell r="AQ113">
            <v>18.34</v>
          </cell>
          <cell r="CG113">
            <v>0.32497273718647762</v>
          </cell>
          <cell r="CH113">
            <v>0.61134133042529992</v>
          </cell>
          <cell r="CI113">
            <v>0.1612747464992757</v>
          </cell>
          <cell r="CJ113">
            <v>0.58430709802028002</v>
          </cell>
          <cell r="CK113">
            <v>0.16116611661166116</v>
          </cell>
          <cell r="CL113">
            <v>0.16880616174582797</v>
          </cell>
        </row>
        <row r="114">
          <cell r="F114">
            <v>44.56</v>
          </cell>
          <cell r="AQ114">
            <v>30.86</v>
          </cell>
          <cell r="CG114">
            <v>0.32922877511341542</v>
          </cell>
          <cell r="CH114">
            <v>0.50560596241088784</v>
          </cell>
          <cell r="CI114">
            <v>0.17926787547040712</v>
          </cell>
          <cell r="CJ114">
            <v>0.50530277112555588</v>
          </cell>
          <cell r="CK114" t="str">
            <v>NA</v>
          </cell>
          <cell r="CL114" t="str">
            <v>NA</v>
          </cell>
        </row>
        <row r="115">
          <cell r="F115">
            <v>46.06</v>
          </cell>
          <cell r="AQ115">
            <v>28.68</v>
          </cell>
          <cell r="CG115">
            <v>0.39539748953974896</v>
          </cell>
          <cell r="CH115" t="str">
            <v>NA</v>
          </cell>
          <cell r="CI115">
            <v>0.18962848297213625</v>
          </cell>
          <cell r="CJ115">
            <v>0.55158668730650151</v>
          </cell>
          <cell r="CK115">
            <v>0.1891942419143765</v>
          </cell>
          <cell r="CL115">
            <v>0.15019428957594189</v>
          </cell>
        </row>
        <row r="116">
          <cell r="F116">
            <v>45.1</v>
          </cell>
          <cell r="AQ116">
            <v>30.94</v>
          </cell>
          <cell r="CG116">
            <v>0.33616677440206849</v>
          </cell>
          <cell r="CH116">
            <v>0.48771816418875241</v>
          </cell>
          <cell r="CI116">
            <v>0.18153727307840867</v>
          </cell>
          <cell r="CJ116">
            <v>0.54113557358053299</v>
          </cell>
          <cell r="CK116" t="str">
            <v>NA</v>
          </cell>
          <cell r="CL116">
            <v>0.15758721429798936</v>
          </cell>
        </row>
        <row r="117">
          <cell r="F117">
            <v>39.64</v>
          </cell>
          <cell r="AQ117">
            <v>24.93</v>
          </cell>
          <cell r="CG117">
            <v>0.34163658243080625</v>
          </cell>
          <cell r="CH117" t="str">
            <v>NA</v>
          </cell>
          <cell r="CI117">
            <v>0.13550600343053174</v>
          </cell>
          <cell r="CJ117" t="str">
            <v>NA</v>
          </cell>
          <cell r="CK117" t="str">
            <v>NA</v>
          </cell>
          <cell r="CL117" t="str">
            <v>NA</v>
          </cell>
        </row>
        <row r="118">
          <cell r="F118">
            <v>42.01</v>
          </cell>
          <cell r="AQ118">
            <v>22.53</v>
          </cell>
          <cell r="CG118">
            <v>0.40727918331114071</v>
          </cell>
          <cell r="CH118">
            <v>0.55867731913004881</v>
          </cell>
          <cell r="CI118">
            <v>0.19550311665182546</v>
          </cell>
          <cell r="CJ118">
            <v>0.55485307212822788</v>
          </cell>
          <cell r="CK118">
            <v>0.16586788914357156</v>
          </cell>
          <cell r="CL118" t="str">
            <v>NA</v>
          </cell>
        </row>
        <row r="119">
          <cell r="F119">
            <v>61.4</v>
          </cell>
          <cell r="AQ119">
            <v>49.05</v>
          </cell>
          <cell r="CG119">
            <v>0.31090723751274213</v>
          </cell>
          <cell r="CH119">
            <v>0.52784913353720697</v>
          </cell>
          <cell r="CI119">
            <v>0.16017316017316016</v>
          </cell>
          <cell r="CJ119">
            <v>0.45216450216450216</v>
          </cell>
          <cell r="CK119">
            <v>0.17864476386036959</v>
          </cell>
          <cell r="CL119" t="str">
            <v>NA</v>
          </cell>
        </row>
        <row r="120">
          <cell r="F120">
            <v>64.290000000000006</v>
          </cell>
          <cell r="AQ120">
            <v>35.57</v>
          </cell>
          <cell r="CG120">
            <v>0.33238684284509418</v>
          </cell>
          <cell r="CH120">
            <v>0.59741355074500979</v>
          </cell>
          <cell r="CI120">
            <v>0.18057210965435039</v>
          </cell>
          <cell r="CJ120">
            <v>0.56615017878426699</v>
          </cell>
          <cell r="CK120" t="str">
            <v>NA</v>
          </cell>
          <cell r="CL120">
            <v>0.14305786179588706</v>
          </cell>
        </row>
        <row r="121">
          <cell r="F121">
            <v>42.18</v>
          </cell>
          <cell r="AQ121" t="str">
            <v>NA</v>
          </cell>
          <cell r="CG121" t="str">
            <v>NA</v>
          </cell>
          <cell r="CH121" t="str">
            <v>NA</v>
          </cell>
          <cell r="CI121">
            <v>0.15911764705882353</v>
          </cell>
          <cell r="CJ121">
            <v>0.52268907563025202</v>
          </cell>
          <cell r="CK121" t="str">
            <v>NA</v>
          </cell>
          <cell r="CL121">
            <v>0.13418640843852672</v>
          </cell>
        </row>
        <row r="122">
          <cell r="F122">
            <v>76.599999999999994</v>
          </cell>
          <cell r="AQ122">
            <v>44.13</v>
          </cell>
          <cell r="CG122">
            <v>0.30337638794470878</v>
          </cell>
          <cell r="CH122">
            <v>0.64581917063222294</v>
          </cell>
          <cell r="CI122">
            <v>0.22830440587449935</v>
          </cell>
          <cell r="CJ122">
            <v>0.48636276940682815</v>
          </cell>
          <cell r="CK122" t="str">
            <v>NA</v>
          </cell>
          <cell r="CL122" t="str">
            <v>NA</v>
          </cell>
        </row>
        <row r="123">
          <cell r="F123" t="str">
            <v>NA</v>
          </cell>
          <cell r="AQ123">
            <v>63.94</v>
          </cell>
          <cell r="CG123">
            <v>0.28637785423834844</v>
          </cell>
          <cell r="CH123">
            <v>0.48952142633719115</v>
          </cell>
          <cell r="CI123">
            <v>0.15606162089752176</v>
          </cell>
          <cell r="CJ123">
            <v>0.54420629604822501</v>
          </cell>
          <cell r="CK123">
            <v>0.15287577506948899</v>
          </cell>
          <cell r="CL123">
            <v>0.13470444020702807</v>
          </cell>
        </row>
        <row r="124">
          <cell r="F124">
            <v>66.02</v>
          </cell>
          <cell r="AQ124" t="str">
            <v>NA</v>
          </cell>
          <cell r="CG124" t="str">
            <v>NA</v>
          </cell>
          <cell r="CH124" t="str">
            <v>NA</v>
          </cell>
          <cell r="CI124" t="str">
            <v>NA</v>
          </cell>
          <cell r="CJ124" t="str">
            <v>NA</v>
          </cell>
          <cell r="CK124" t="str">
            <v>NA</v>
          </cell>
          <cell r="CL124" t="str">
            <v>NA</v>
          </cell>
        </row>
        <row r="125">
          <cell r="F125">
            <v>90.54</v>
          </cell>
          <cell r="AQ125">
            <v>61.55</v>
          </cell>
          <cell r="CG125">
            <v>0.38261575954508531</v>
          </cell>
          <cell r="CH125">
            <v>0.52802599512591386</v>
          </cell>
          <cell r="CI125">
            <v>0.18664342025469982</v>
          </cell>
          <cell r="CJ125">
            <v>0.46998180715585208</v>
          </cell>
          <cell r="CK125">
            <v>0.14223471539002105</v>
          </cell>
          <cell r="CL125">
            <v>0.12720736629667004</v>
          </cell>
        </row>
        <row r="126">
          <cell r="F126">
            <v>72.34</v>
          </cell>
          <cell r="AQ126">
            <v>51.68</v>
          </cell>
        </row>
        <row r="127">
          <cell r="F127">
            <v>105.48</v>
          </cell>
          <cell r="AQ127">
            <v>63.6</v>
          </cell>
          <cell r="CG127">
            <v>0.22374213836477988</v>
          </cell>
          <cell r="CH127">
            <v>0.47624213836477991</v>
          </cell>
          <cell r="CI127">
            <v>0.1735883125410374</v>
          </cell>
          <cell r="CJ127">
            <v>0.52889034799737356</v>
          </cell>
          <cell r="CK127" t="str">
            <v>NA</v>
          </cell>
          <cell r="CL127" t="str">
            <v>NA</v>
          </cell>
        </row>
        <row r="128">
          <cell r="F128">
            <v>155.59</v>
          </cell>
          <cell r="AQ128">
            <v>101.95</v>
          </cell>
          <cell r="CG128">
            <v>0.26267778322707208</v>
          </cell>
          <cell r="CH128" t="str">
            <v>NA</v>
          </cell>
          <cell r="CI128">
            <v>0.18649180327868853</v>
          </cell>
          <cell r="CJ128">
            <v>0.52327868852459014</v>
          </cell>
          <cell r="CK128" t="str">
            <v>NA</v>
          </cell>
          <cell r="CL128">
            <v>0.14622850667586343</v>
          </cell>
        </row>
        <row r="129">
          <cell r="F129">
            <v>69.266999999999996</v>
          </cell>
          <cell r="AQ129">
            <v>30.38</v>
          </cell>
          <cell r="CG129">
            <v>0.26810401579986831</v>
          </cell>
          <cell r="CH129">
            <v>0.62508229098090851</v>
          </cell>
          <cell r="CI129">
            <v>0.23898750821827741</v>
          </cell>
          <cell r="CJ129">
            <v>0.5502958579881656</v>
          </cell>
          <cell r="CK129">
            <v>0.20789876234181615</v>
          </cell>
          <cell r="CL129">
            <v>0.15053763440860216</v>
          </cell>
        </row>
        <row r="130">
          <cell r="F130">
            <v>194.1</v>
          </cell>
          <cell r="AQ130">
            <v>158.6</v>
          </cell>
          <cell r="CG130">
            <v>0.21508196721311476</v>
          </cell>
          <cell r="CH130">
            <v>0.42904161412358138</v>
          </cell>
          <cell r="CI130">
            <v>0.17343137254901961</v>
          </cell>
          <cell r="CJ130">
            <v>0.52984313725490195</v>
          </cell>
          <cell r="CK130">
            <v>0.17522689075630252</v>
          </cell>
          <cell r="CL130">
            <v>0.14291144051691371</v>
          </cell>
        </row>
        <row r="131">
          <cell r="F131">
            <v>224.77</v>
          </cell>
          <cell r="AQ131">
            <v>189</v>
          </cell>
          <cell r="CG131">
            <v>0.2866137566137566</v>
          </cell>
          <cell r="CH131">
            <v>0.41664021164021164</v>
          </cell>
          <cell r="CI131">
            <v>0.17758490566037738</v>
          </cell>
          <cell r="CJ131">
            <v>0.48724528301886794</v>
          </cell>
          <cell r="CK131">
            <v>0.20495049504950494</v>
          </cell>
          <cell r="CL131">
            <v>0.16115587663239789</v>
          </cell>
        </row>
        <row r="132">
          <cell r="F132" t="str">
            <v>NA</v>
          </cell>
          <cell r="AQ132" t="str">
            <v>NA</v>
          </cell>
          <cell r="CG132" t="str">
            <v>NA</v>
          </cell>
          <cell r="CH132" t="str">
            <v>NA</v>
          </cell>
          <cell r="CI132">
            <v>0.16265172735760974</v>
          </cell>
          <cell r="CJ132">
            <v>0.49288515406162464</v>
          </cell>
          <cell r="CK132" t="str">
            <v>NA</v>
          </cell>
          <cell r="CL132" t="str">
            <v>NA</v>
          </cell>
        </row>
        <row r="133">
          <cell r="F133">
            <v>105.94</v>
          </cell>
          <cell r="AQ133">
            <v>50.82</v>
          </cell>
          <cell r="CG133">
            <v>0.22914207005116094</v>
          </cell>
          <cell r="CH133">
            <v>0.48903974813065726</v>
          </cell>
          <cell r="CI133">
            <v>0.18878723404255318</v>
          </cell>
          <cell r="CJ133">
            <v>0.51978723404255323</v>
          </cell>
          <cell r="CK133">
            <v>0.16529443350635403</v>
          </cell>
          <cell r="CL133">
            <v>0.14054642976868925</v>
          </cell>
        </row>
        <row r="134">
          <cell r="F134">
            <v>100.4</v>
          </cell>
          <cell r="AQ134">
            <v>60.86</v>
          </cell>
        </row>
        <row r="135">
          <cell r="F135">
            <v>87.138000000000005</v>
          </cell>
          <cell r="AQ135">
            <v>24.747</v>
          </cell>
        </row>
        <row r="136">
          <cell r="F136">
            <v>92.95</v>
          </cell>
          <cell r="AQ136">
            <v>30.68</v>
          </cell>
        </row>
        <row r="137">
          <cell r="F137">
            <v>92.59</v>
          </cell>
          <cell r="AQ137">
            <v>79.900000000000006</v>
          </cell>
          <cell r="CG137">
            <v>0.25957446808510637</v>
          </cell>
          <cell r="CH137">
            <v>0.51814768460575711</v>
          </cell>
          <cell r="CI137">
            <v>0.18305868167202574</v>
          </cell>
          <cell r="CJ137" t="str">
            <v>NA</v>
          </cell>
          <cell r="CK137" t="str">
            <v>NA</v>
          </cell>
        </row>
        <row r="138">
          <cell r="F138">
            <v>90.29</v>
          </cell>
          <cell r="AQ138">
            <v>42.7</v>
          </cell>
          <cell r="CG138">
            <v>0.30210772833723654</v>
          </cell>
          <cell r="CH138">
            <v>0.53864168618266972</v>
          </cell>
          <cell r="CI138">
            <v>0.16150242886884106</v>
          </cell>
          <cell r="CJ138">
            <v>0.46668979875086741</v>
          </cell>
          <cell r="CK138">
            <v>0.22272727272727272</v>
          </cell>
        </row>
        <row r="139">
          <cell r="F139">
            <v>45.37</v>
          </cell>
          <cell r="AQ139" t="str">
            <v>NA</v>
          </cell>
        </row>
        <row r="140">
          <cell r="F140">
            <v>48.13</v>
          </cell>
          <cell r="AQ140" t="str">
            <v>NA</v>
          </cell>
        </row>
        <row r="141">
          <cell r="F141">
            <v>184.82</v>
          </cell>
          <cell r="AQ141">
            <v>93.84</v>
          </cell>
        </row>
        <row r="142">
          <cell r="F142">
            <v>386.75</v>
          </cell>
          <cell r="AQ142" t="str">
            <v>NA</v>
          </cell>
        </row>
        <row r="143">
          <cell r="F143">
            <v>148.72</v>
          </cell>
          <cell r="AQ143">
            <v>91.45</v>
          </cell>
        </row>
        <row r="144">
          <cell r="F144">
            <v>503.5</v>
          </cell>
          <cell r="AQ144">
            <v>245.5</v>
          </cell>
          <cell r="CG144">
            <v>0.24672097759674136</v>
          </cell>
          <cell r="CH144">
            <v>0.4779633401221996</v>
          </cell>
          <cell r="CI144">
            <v>0.20328557784145176</v>
          </cell>
          <cell r="CJ144">
            <v>0.48583763132760271</v>
          </cell>
        </row>
        <row r="145">
          <cell r="F145" t="str">
            <v>NA</v>
          </cell>
          <cell r="AQ145" t="str">
            <v>NA</v>
          </cell>
          <cell r="CG145" t="str">
            <v>NA</v>
          </cell>
          <cell r="CH145" t="str">
            <v>NA</v>
          </cell>
          <cell r="CI145" t="str">
            <v>NA</v>
          </cell>
          <cell r="CJ145" t="str">
            <v>NA</v>
          </cell>
        </row>
        <row r="146">
          <cell r="F146">
            <v>865.99</v>
          </cell>
          <cell r="AQ146" t="str">
            <v>NA</v>
          </cell>
          <cell r="CG146" t="str">
            <v>NA</v>
          </cell>
          <cell r="CH146" t="str">
            <v>NA</v>
          </cell>
          <cell r="CI146" t="str">
            <v>NA</v>
          </cell>
          <cell r="CJ146" t="str">
            <v>NA</v>
          </cell>
        </row>
        <row r="147">
          <cell r="F147" t="str">
            <v>NA</v>
          </cell>
          <cell r="AQ147" t="str">
            <v>NA</v>
          </cell>
          <cell r="CG147" t="str">
            <v>NA</v>
          </cell>
          <cell r="CH147" t="str">
            <v>NA</v>
          </cell>
          <cell r="CI147" t="str">
            <v>NA</v>
          </cell>
          <cell r="CJ147" t="str">
            <v>NA</v>
          </cell>
        </row>
        <row r="148">
          <cell r="F148" t="str">
            <v>NA</v>
          </cell>
          <cell r="AQ148" t="str">
            <v>NA</v>
          </cell>
          <cell r="CG148" t="str">
            <v>NA</v>
          </cell>
          <cell r="CH148" t="str">
            <v>NA</v>
          </cell>
          <cell r="CI148" t="str">
            <v>NA</v>
          </cell>
          <cell r="CJ148" t="str">
            <v>NA</v>
          </cell>
        </row>
        <row r="149">
          <cell r="F149" t="str">
            <v>NA</v>
          </cell>
          <cell r="AQ149">
            <v>395.57</v>
          </cell>
          <cell r="CG149">
            <v>0.26763910306646105</v>
          </cell>
          <cell r="CH149" t="str">
            <v>NA</v>
          </cell>
          <cell r="CI149" t="str">
            <v>NA</v>
          </cell>
          <cell r="CJ149" t="str">
            <v>NA</v>
          </cell>
        </row>
        <row r="150">
          <cell r="F150" t="str">
            <v>NA</v>
          </cell>
          <cell r="AQ150">
            <v>357.14</v>
          </cell>
          <cell r="CG150">
            <v>0.29366634933079466</v>
          </cell>
          <cell r="CH150" t="str">
            <v>NA</v>
          </cell>
          <cell r="CI150" t="str">
            <v>NA</v>
          </cell>
          <cell r="CJ150" t="str">
            <v>NA</v>
          </cell>
        </row>
        <row r="151">
          <cell r="F151" t="str">
            <v>NA</v>
          </cell>
          <cell r="AQ151">
            <v>296.08</v>
          </cell>
          <cell r="CG151">
            <v>0.28603755741691433</v>
          </cell>
          <cell r="CH151" t="str">
            <v>NA</v>
          </cell>
          <cell r="CI151" t="str">
            <v>NA</v>
          </cell>
          <cell r="CJ151" t="str">
            <v>NA</v>
          </cell>
        </row>
        <row r="152">
          <cell r="F152">
            <v>184.04</v>
          </cell>
          <cell r="AQ152">
            <v>145.17500000000001</v>
          </cell>
        </row>
        <row r="153">
          <cell r="F153">
            <v>76.239999999999995</v>
          </cell>
          <cell r="AQ153" t="str">
            <v>NA</v>
          </cell>
          <cell r="CG153" t="str">
            <v>NA</v>
          </cell>
          <cell r="CH153" t="str">
            <v>NA</v>
          </cell>
          <cell r="CI153" t="str">
            <v>NA</v>
          </cell>
          <cell r="CJ153" t="str">
            <v>NA</v>
          </cell>
        </row>
        <row r="154">
          <cell r="F154">
            <v>66.98</v>
          </cell>
          <cell r="AQ154" t="str">
            <v>NA</v>
          </cell>
          <cell r="CG154" t="str">
            <v>NA</v>
          </cell>
          <cell r="CH154" t="str">
            <v>NA</v>
          </cell>
          <cell r="CI154" t="str">
            <v>NA</v>
          </cell>
          <cell r="CJ154" t="str">
            <v>NA</v>
          </cell>
        </row>
        <row r="155">
          <cell r="F155">
            <v>135.77000000000001</v>
          </cell>
          <cell r="AQ155">
            <v>92.52</v>
          </cell>
          <cell r="CG155">
            <v>0.30587980977086038</v>
          </cell>
          <cell r="CH155">
            <v>0.49351491569390399</v>
          </cell>
          <cell r="CI155" t="str">
            <v>NA</v>
          </cell>
          <cell r="CJ155" t="str">
            <v>NA</v>
          </cell>
        </row>
        <row r="156">
          <cell r="F156">
            <v>125.67</v>
          </cell>
          <cell r="AQ156" t="str">
            <v>NA</v>
          </cell>
          <cell r="CG156" t="str">
            <v>NA</v>
          </cell>
          <cell r="CH156" t="str">
            <v>NA</v>
          </cell>
          <cell r="CI156" t="str">
            <v>NA</v>
          </cell>
          <cell r="CJ156" t="str">
            <v>NA</v>
          </cell>
        </row>
        <row r="157">
          <cell r="F157">
            <v>102.12</v>
          </cell>
          <cell r="AQ157" t="str">
            <v>NA</v>
          </cell>
          <cell r="CG157" t="str">
            <v>NA</v>
          </cell>
          <cell r="CH157" t="str">
            <v>NA</v>
          </cell>
          <cell r="CI157" t="str">
            <v>NA</v>
          </cell>
          <cell r="CJ157" t="str">
            <v>NA</v>
          </cell>
        </row>
        <row r="158">
          <cell r="F158">
            <v>104.66</v>
          </cell>
          <cell r="AQ158">
            <v>51.604999999999997</v>
          </cell>
          <cell r="CG158">
            <v>0.24571262474566419</v>
          </cell>
          <cell r="CH158">
            <v>0.5096405387074896</v>
          </cell>
          <cell r="CI158">
            <v>0.17428535048067739</v>
          </cell>
          <cell r="CJ158">
            <v>0.45314191124976122</v>
          </cell>
        </row>
        <row r="159">
          <cell r="F159">
            <v>144.61000000000001</v>
          </cell>
          <cell r="AQ159" t="str">
            <v>NA</v>
          </cell>
          <cell r="CG159" t="str">
            <v>NA</v>
          </cell>
          <cell r="CH159" t="str">
            <v>NA</v>
          </cell>
          <cell r="CI159" t="str">
            <v>NA</v>
          </cell>
          <cell r="CJ159" t="str">
            <v>NA</v>
          </cell>
        </row>
        <row r="160">
          <cell r="F160">
            <v>256.19</v>
          </cell>
          <cell r="AQ160" t="str">
            <v>NA</v>
          </cell>
          <cell r="CG160" t="str">
            <v>NA</v>
          </cell>
        </row>
        <row r="161">
          <cell r="F161">
            <v>426.39</v>
          </cell>
          <cell r="AQ161" t="str">
            <v>NA</v>
          </cell>
          <cell r="CG161" t="str">
            <v>NA</v>
          </cell>
        </row>
        <row r="162">
          <cell r="F162">
            <v>486.56</v>
          </cell>
          <cell r="AQ162" t="str">
            <v>NA</v>
          </cell>
          <cell r="CG162" t="str">
            <v>NA</v>
          </cell>
        </row>
        <row r="163">
          <cell r="F163">
            <v>442.65</v>
          </cell>
          <cell r="AQ163" t="str">
            <v>NA</v>
          </cell>
          <cell r="CG163" t="str">
            <v>NA</v>
          </cell>
        </row>
        <row r="164">
          <cell r="F164">
            <v>325.01</v>
          </cell>
          <cell r="AQ164" t="str">
            <v>NA</v>
          </cell>
          <cell r="CG164" t="str">
            <v>NA</v>
          </cell>
        </row>
        <row r="165">
          <cell r="F165" t="str">
            <v>NA</v>
          </cell>
          <cell r="AQ165">
            <v>208.55</v>
          </cell>
          <cell r="CG165">
            <v>0.29110525053943898</v>
          </cell>
        </row>
        <row r="166">
          <cell r="F166">
            <v>386.05</v>
          </cell>
          <cell r="AQ166" t="str">
            <v>NA</v>
          </cell>
          <cell r="CG166" t="str">
            <v>NA</v>
          </cell>
          <cell r="CI166" t="str">
            <v>NA</v>
          </cell>
        </row>
        <row r="167">
          <cell r="F167">
            <v>386.91</v>
          </cell>
          <cell r="AQ167" t="str">
            <v>NA</v>
          </cell>
          <cell r="CG167" t="str">
            <v>NA</v>
          </cell>
          <cell r="CI167" t="str">
            <v>NA</v>
          </cell>
        </row>
        <row r="168">
          <cell r="F168">
            <v>372.89</v>
          </cell>
          <cell r="AQ168" t="str">
            <v>NA</v>
          </cell>
          <cell r="CG168" t="str">
            <v>NA</v>
          </cell>
          <cell r="CI168" t="str">
            <v>NA</v>
          </cell>
        </row>
        <row r="169">
          <cell r="F169" t="str">
            <v>NA</v>
          </cell>
          <cell r="AQ169" t="str">
            <v>NA</v>
          </cell>
          <cell r="CG169" t="str">
            <v>NA</v>
          </cell>
          <cell r="CI169" t="str">
            <v>NA</v>
          </cell>
        </row>
        <row r="170">
          <cell r="F170">
            <v>378.49475000000001</v>
          </cell>
          <cell r="AQ170" t="str">
            <v>NA</v>
          </cell>
          <cell r="CG170" t="str">
            <v>NA</v>
          </cell>
          <cell r="CI170" t="str">
            <v>NA</v>
          </cell>
        </row>
        <row r="171">
          <cell r="F171">
            <v>331.51600000000002</v>
          </cell>
          <cell r="AQ171" t="str">
            <v>NA</v>
          </cell>
          <cell r="CG171" t="str">
            <v>NA</v>
          </cell>
          <cell r="CI171" t="str">
            <v>NA</v>
          </cell>
        </row>
        <row r="172">
          <cell r="F172" t="str">
            <v>NA</v>
          </cell>
          <cell r="AQ172" t="str">
            <v>NA</v>
          </cell>
          <cell r="CG172" t="str">
            <v>NA</v>
          </cell>
          <cell r="CI172" t="str">
            <v>NA</v>
          </cell>
        </row>
        <row r="173">
          <cell r="F173" t="str">
            <v>NA</v>
          </cell>
          <cell r="AQ173">
            <v>259.32</v>
          </cell>
          <cell r="CG173">
            <v>0.23017892950794386</v>
          </cell>
          <cell r="CI173">
            <v>0.20058168689198677</v>
          </cell>
        </row>
        <row r="174">
          <cell r="F174" t="str">
            <v>NA</v>
          </cell>
          <cell r="AQ174">
            <v>265.61</v>
          </cell>
          <cell r="CG174" t="str">
            <v>NA</v>
          </cell>
          <cell r="CI174" t="str">
            <v>NA</v>
          </cell>
        </row>
        <row r="175">
          <cell r="F175" t="str">
            <v>NA</v>
          </cell>
          <cell r="AQ175" t="str">
            <v>NA</v>
          </cell>
          <cell r="CG175" t="str">
            <v>NA</v>
          </cell>
          <cell r="CI175">
            <v>0.18306414397784959</v>
          </cell>
        </row>
        <row r="176">
          <cell r="F176" t="str">
            <v>NA</v>
          </cell>
          <cell r="AQ176">
            <v>332.7</v>
          </cell>
          <cell r="CG176">
            <v>0.24376314998497145</v>
          </cell>
          <cell r="CI176" t="str">
            <v>NA</v>
          </cell>
        </row>
        <row r="177">
          <cell r="F177" t="str">
            <v>NA</v>
          </cell>
          <cell r="AQ177">
            <v>285.89</v>
          </cell>
          <cell r="CG177">
            <v>0.22372241071740881</v>
          </cell>
          <cell r="CI177" t="str">
            <v>NA</v>
          </cell>
        </row>
        <row r="178">
          <cell r="F178">
            <v>325.83</v>
          </cell>
          <cell r="AQ178" t="str">
            <v>NA</v>
          </cell>
        </row>
        <row r="179">
          <cell r="F179">
            <v>224.28</v>
          </cell>
          <cell r="AQ179">
            <v>163.72999999999999</v>
          </cell>
        </row>
        <row r="180">
          <cell r="CF180">
            <v>0.75805535841021998</v>
          </cell>
          <cell r="CL180" t="str">
            <v>NA</v>
          </cell>
        </row>
        <row r="182">
          <cell r="F182">
            <v>268.27</v>
          </cell>
          <cell r="AQ182">
            <v>211.458</v>
          </cell>
          <cell r="CF182">
            <v>0.67584895813918822</v>
          </cell>
          <cell r="CL182">
            <v>0.17293591912881251</v>
          </cell>
        </row>
        <row r="186">
          <cell r="F186">
            <v>184.232</v>
          </cell>
        </row>
        <row r="187">
          <cell r="F187">
            <v>189.57</v>
          </cell>
          <cell r="BF187">
            <v>0.11845502426933803</v>
          </cell>
          <cell r="BK187" t="str">
            <v>NA</v>
          </cell>
          <cell r="BL187">
            <v>0.31666402911853142</v>
          </cell>
          <cell r="BM187">
            <v>2.7852508308276628E-2</v>
          </cell>
          <cell r="BN187">
            <v>0.57439257990938553</v>
          </cell>
          <cell r="BO187">
            <v>0.10059608587856729</v>
          </cell>
          <cell r="BP187" t="str">
            <v>NA</v>
          </cell>
          <cell r="BQ187">
            <v>0.41905364772907105</v>
          </cell>
        </row>
        <row r="188">
          <cell r="F188" t="str">
            <v>NA</v>
          </cell>
          <cell r="AK188" t="str">
            <v>NA</v>
          </cell>
          <cell r="AQ188">
            <v>179.386</v>
          </cell>
          <cell r="BC188" t="str">
            <v>NA</v>
          </cell>
          <cell r="BD188" t="str">
            <v>NA</v>
          </cell>
          <cell r="BE188" t="str">
            <v>NA</v>
          </cell>
          <cell r="BF188" t="str">
            <v>NA</v>
          </cell>
          <cell r="BG188" t="str">
            <v>NA</v>
          </cell>
          <cell r="BH188" t="str">
            <v>NA</v>
          </cell>
          <cell r="BI188" t="str">
            <v>NA</v>
          </cell>
          <cell r="BJ188" t="str">
            <v>NA</v>
          </cell>
          <cell r="BK188" t="str">
            <v>NA</v>
          </cell>
          <cell r="BL188" t="str">
            <v>NA</v>
          </cell>
          <cell r="BM188" t="str">
            <v>NA</v>
          </cell>
          <cell r="BN188" t="str">
            <v>NA</v>
          </cell>
          <cell r="BO188" t="str">
            <v>NA</v>
          </cell>
          <cell r="BP188" t="str">
            <v>NA</v>
          </cell>
          <cell r="BQ188" t="str">
            <v>NA</v>
          </cell>
          <cell r="BR188" t="str">
            <v>NA</v>
          </cell>
          <cell r="BT188" t="str">
            <v>NA</v>
          </cell>
          <cell r="BZ188" t="str">
            <v>NA</v>
          </cell>
          <cell r="CB188" t="str">
            <v>NA</v>
          </cell>
          <cell r="CC188" t="str">
            <v>NA</v>
          </cell>
          <cell r="CD188" t="str">
            <v>NA</v>
          </cell>
          <cell r="CE188">
            <v>1.1030585515231266</v>
          </cell>
          <cell r="CG188">
            <v>0.4331441695561527</v>
          </cell>
          <cell r="CH188" t="str">
            <v>NA</v>
          </cell>
          <cell r="CI188">
            <v>0.46321006481128474</v>
          </cell>
          <cell r="CJ188" t="str">
            <v>NA</v>
          </cell>
          <cell r="CK188" t="str">
            <v>NA</v>
          </cell>
          <cell r="CL188" t="str">
            <v>NA</v>
          </cell>
        </row>
        <row r="189">
          <cell r="F189" t="str">
            <v>NA</v>
          </cell>
          <cell r="AK189" t="str">
            <v>NA</v>
          </cell>
          <cell r="AQ189">
            <v>188.97</v>
          </cell>
          <cell r="BC189" t="str">
            <v>NA</v>
          </cell>
          <cell r="BD189" t="str">
            <v>NA</v>
          </cell>
          <cell r="BE189" t="str">
            <v>NA</v>
          </cell>
          <cell r="BF189" t="str">
            <v>NA</v>
          </cell>
          <cell r="BG189" t="str">
            <v>NA</v>
          </cell>
          <cell r="BH189" t="str">
            <v>NA</v>
          </cell>
          <cell r="BI189" t="str">
            <v>NA</v>
          </cell>
          <cell r="BJ189" t="str">
            <v>NA</v>
          </cell>
          <cell r="BK189" t="str">
            <v>NA</v>
          </cell>
          <cell r="BL189" t="str">
            <v>NA</v>
          </cell>
          <cell r="BM189" t="str">
            <v>NA</v>
          </cell>
          <cell r="BN189" t="str">
            <v>NA</v>
          </cell>
          <cell r="BO189" t="str">
            <v>NA</v>
          </cell>
          <cell r="BP189" t="str">
            <v>NA</v>
          </cell>
          <cell r="BQ189" t="str">
            <v>NA</v>
          </cell>
          <cell r="BR189" t="str">
            <v>NA</v>
          </cell>
          <cell r="BT189" t="str">
            <v>NA</v>
          </cell>
          <cell r="BZ189">
            <v>0.28056861906797775</v>
          </cell>
          <cell r="CB189">
            <v>1.5989685763146644</v>
          </cell>
          <cell r="CC189">
            <v>0.25809655172413792</v>
          </cell>
          <cell r="CD189">
            <v>0.27945172413793101</v>
          </cell>
          <cell r="CE189">
            <v>1.0545200892857143</v>
          </cell>
          <cell r="CG189">
            <v>0.44983859871937343</v>
          </cell>
          <cell r="CH189">
            <v>0.40482616288299733</v>
          </cell>
          <cell r="CI189">
            <v>0.46835937500000008</v>
          </cell>
          <cell r="CJ189">
            <v>0.40340401785714292</v>
          </cell>
          <cell r="CK189">
            <v>0.16746087470996854</v>
          </cell>
          <cell r="CL189">
            <v>0.16367262067084809</v>
          </cell>
        </row>
        <row r="190">
          <cell r="F190">
            <v>181.3</v>
          </cell>
          <cell r="AK190">
            <v>9.5500000000000007</v>
          </cell>
          <cell r="AQ190">
            <v>202.215</v>
          </cell>
          <cell r="BC190">
            <v>0.42140099282956428</v>
          </cell>
          <cell r="BD190" t="str">
            <v>NA</v>
          </cell>
          <cell r="BE190">
            <v>8.4460923580680886E-2</v>
          </cell>
          <cell r="BF190" t="str">
            <v>NA</v>
          </cell>
          <cell r="BG190">
            <v>0.60090528241922292</v>
          </cell>
          <cell r="BH190">
            <v>0.10056338028169015</v>
          </cell>
          <cell r="BI190">
            <v>0.34506089309878218</v>
          </cell>
          <cell r="BJ190">
            <v>0.12676056338028169</v>
          </cell>
          <cell r="BK190" t="str">
            <v>NA</v>
          </cell>
          <cell r="BL190" t="str">
            <v>NA</v>
          </cell>
          <cell r="BM190" t="str">
            <v>NA</v>
          </cell>
          <cell r="BN190" t="str">
            <v>NA</v>
          </cell>
          <cell r="BO190">
            <v>0.10419194704908991</v>
          </cell>
          <cell r="BP190" t="str">
            <v>NA</v>
          </cell>
          <cell r="BQ190" t="str">
            <v>NA</v>
          </cell>
          <cell r="BR190">
            <v>3.37</v>
          </cell>
          <cell r="BT190">
            <v>1.3394833948339484</v>
          </cell>
          <cell r="BZ190">
            <v>0.28342727682166202</v>
          </cell>
          <cell r="CB190">
            <v>1.63594737344925</v>
          </cell>
          <cell r="CC190" t="str">
            <v>NA</v>
          </cell>
          <cell r="CD190" t="str">
            <v>NA</v>
          </cell>
          <cell r="CE190" t="str">
            <v>NA</v>
          </cell>
          <cell r="CG190">
            <v>0.52539129144722208</v>
          </cell>
          <cell r="CH190">
            <v>0.45041169052740893</v>
          </cell>
          <cell r="CI190" t="str">
            <v>NA</v>
          </cell>
          <cell r="CJ190" t="str">
            <v>NA</v>
          </cell>
          <cell r="CK190" t="str">
            <v>NA</v>
          </cell>
          <cell r="CL190" t="str">
            <v>NA</v>
          </cell>
        </row>
        <row r="191">
          <cell r="F191">
            <v>210.5</v>
          </cell>
          <cell r="AK191">
            <v>12.01</v>
          </cell>
          <cell r="AQ191" t="str">
            <v>NA</v>
          </cell>
          <cell r="BC191">
            <v>0.36988123515439431</v>
          </cell>
          <cell r="BD191">
            <v>0.41401425178147272</v>
          </cell>
          <cell r="BE191" t="str">
            <v>NA</v>
          </cell>
          <cell r="BF191" t="str">
            <v>NA</v>
          </cell>
          <cell r="BG191" t="str">
            <v>NA</v>
          </cell>
          <cell r="BH191" t="str">
            <v>NA</v>
          </cell>
          <cell r="BI191" t="str">
            <v>NA</v>
          </cell>
          <cell r="BJ191">
            <v>0.14903776588048037</v>
          </cell>
          <cell r="BK191">
            <v>2.4356666911154869E-2</v>
          </cell>
          <cell r="BL191">
            <v>0.27634204275534441</v>
          </cell>
          <cell r="BM191">
            <v>3.6722090261282661E-2</v>
          </cell>
          <cell r="BN191">
            <v>0.45717262214294224</v>
          </cell>
          <cell r="BO191" t="str">
            <v>NA</v>
          </cell>
          <cell r="BP191">
            <v>6.2422802850356299E-2</v>
          </cell>
          <cell r="BQ191">
            <v>0.45016627078384802</v>
          </cell>
          <cell r="BR191">
            <v>3.39</v>
          </cell>
          <cell r="BT191">
            <v>1.1993569131832797</v>
          </cell>
          <cell r="BZ191" t="str">
            <v>NA</v>
          </cell>
          <cell r="CB191" t="str">
            <v>NA</v>
          </cell>
          <cell r="CC191" t="str">
            <v>NA</v>
          </cell>
          <cell r="CD191" t="str">
            <v>NA</v>
          </cell>
          <cell r="CE191" t="str">
            <v>NA</v>
          </cell>
          <cell r="CG191" t="str">
            <v>NA</v>
          </cell>
          <cell r="CH191" t="str">
            <v>NA</v>
          </cell>
          <cell r="CI191" t="str">
            <v>NA</v>
          </cell>
          <cell r="CJ191" t="str">
            <v>NA</v>
          </cell>
          <cell r="CK191" t="str">
            <v>NA</v>
          </cell>
          <cell r="CL191" t="str">
            <v>NA</v>
          </cell>
        </row>
        <row r="192">
          <cell r="F192" t="str">
            <v>NA</v>
          </cell>
          <cell r="AK192" t="str">
            <v>NA</v>
          </cell>
          <cell r="AQ192" t="str">
            <v>NA</v>
          </cell>
          <cell r="BC192" t="str">
            <v>NA</v>
          </cell>
          <cell r="BD192" t="str">
            <v>NA</v>
          </cell>
          <cell r="BE192" t="str">
            <v>NA</v>
          </cell>
          <cell r="BF192">
            <v>0.13221818181818182</v>
          </cell>
          <cell r="BG192">
            <v>0.57076363636363636</v>
          </cell>
          <cell r="BH192" t="str">
            <v>NA</v>
          </cell>
          <cell r="BI192" t="str">
            <v>NA</v>
          </cell>
          <cell r="BJ192">
            <v>0.12089887640449438</v>
          </cell>
          <cell r="BK192" t="str">
            <v>NA</v>
          </cell>
          <cell r="BL192" t="str">
            <v>NA</v>
          </cell>
          <cell r="BM192" t="str">
            <v>NA</v>
          </cell>
          <cell r="BN192" t="str">
            <v>NA</v>
          </cell>
          <cell r="BO192" t="str">
            <v>NA</v>
          </cell>
          <cell r="BP192" t="str">
            <v>NA</v>
          </cell>
          <cell r="BQ192" t="str">
            <v>NA</v>
          </cell>
          <cell r="BR192" t="str">
            <v>NA</v>
          </cell>
          <cell r="BT192" t="str">
            <v>NA</v>
          </cell>
          <cell r="BZ192" t="str">
            <v>NA</v>
          </cell>
          <cell r="CB192" t="str">
            <v>NA</v>
          </cell>
          <cell r="CC192" t="str">
            <v>NA</v>
          </cell>
          <cell r="CD192" t="str">
            <v>NA</v>
          </cell>
          <cell r="CE192" t="str">
            <v>NA</v>
          </cell>
          <cell r="CG192" t="str">
            <v>NA</v>
          </cell>
          <cell r="CH192" t="str">
            <v>NA</v>
          </cell>
          <cell r="CI192" t="str">
            <v>NA</v>
          </cell>
          <cell r="CJ192" t="str">
            <v>NA</v>
          </cell>
          <cell r="CK192" t="str">
            <v>NA</v>
          </cell>
          <cell r="CL192" t="str">
            <v>NA</v>
          </cell>
        </row>
        <row r="193">
          <cell r="F193" t="str">
            <v>NA</v>
          </cell>
          <cell r="AQ193" t="str">
            <v>NA</v>
          </cell>
        </row>
        <row r="194">
          <cell r="F194">
            <v>197.18</v>
          </cell>
          <cell r="AQ194">
            <v>211.93</v>
          </cell>
          <cell r="BC194">
            <v>0.3639821482909017</v>
          </cell>
          <cell r="BD194">
            <v>0.33172735571558981</v>
          </cell>
          <cell r="BK194">
            <v>2.6235448786197584E-2</v>
          </cell>
          <cell r="BL194">
            <v>0.29531392636169995</v>
          </cell>
          <cell r="BM194">
            <v>5.5228725022821785E-2</v>
          </cell>
          <cell r="BN194">
            <v>0.50681642311944064</v>
          </cell>
          <cell r="BP194">
            <v>4.4122121919058725E-2</v>
          </cell>
          <cell r="BQ194">
            <v>0.51409879298103256</v>
          </cell>
          <cell r="BR194" t="str">
            <v>NA</v>
          </cell>
          <cell r="BS194" t="str">
            <v>NA</v>
          </cell>
          <cell r="BT194" t="str">
            <v>NA</v>
          </cell>
          <cell r="CB194">
            <v>1.8609994879990071</v>
          </cell>
          <cell r="CC194">
            <v>0.21483975267078881</v>
          </cell>
          <cell r="CD194">
            <v>0.31622806286561889</v>
          </cell>
          <cell r="CE194">
            <v>1.0760599136836762</v>
          </cell>
          <cell r="CF194">
            <v>0.99883355309869148</v>
          </cell>
          <cell r="CG194">
            <v>0.42347473222290377</v>
          </cell>
          <cell r="CH194">
            <v>0.34900438824140045</v>
          </cell>
          <cell r="CI194">
            <v>0.52312769738512321</v>
          </cell>
          <cell r="CJ194">
            <v>0.38866717440974868</v>
          </cell>
          <cell r="CK194">
            <v>0.18932984027719091</v>
          </cell>
          <cell r="CL194">
            <v>0.19750216933184578</v>
          </cell>
        </row>
        <row r="195">
          <cell r="F195" t="str">
            <v>NA</v>
          </cell>
          <cell r="AQ195">
            <v>231.58</v>
          </cell>
          <cell r="BC195" t="str">
            <v>NA</v>
          </cell>
          <cell r="BD195" t="str">
            <v>NA</v>
          </cell>
          <cell r="BK195" t="str">
            <v>NA</v>
          </cell>
          <cell r="BL195" t="str">
            <v>NA</v>
          </cell>
          <cell r="BM195" t="str">
            <v>NA</v>
          </cell>
          <cell r="BN195" t="str">
            <v>NA</v>
          </cell>
          <cell r="BP195" t="str">
            <v>NA</v>
          </cell>
          <cell r="BQ195" t="str">
            <v>NA</v>
          </cell>
          <cell r="BR195">
            <v>3.77</v>
          </cell>
          <cell r="BS195">
            <v>0.38</v>
          </cell>
          <cell r="BT195">
            <v>1.4325153374233131</v>
          </cell>
          <cell r="CB195" t="str">
            <v>NA</v>
          </cell>
          <cell r="CC195" t="str">
            <v>NA</v>
          </cell>
          <cell r="CD195" t="str">
            <v>NA</v>
          </cell>
          <cell r="CE195">
            <v>1.039808902897887</v>
          </cell>
          <cell r="CF195" t="str">
            <v>NA</v>
          </cell>
          <cell r="CG195">
            <v>0.48017963554711113</v>
          </cell>
          <cell r="CH195">
            <v>0.37356421107176785</v>
          </cell>
          <cell r="CI195">
            <v>0.47172607020663271</v>
          </cell>
          <cell r="CJ195">
            <v>0.36264446779277459</v>
          </cell>
          <cell r="CK195">
            <v>0.20478525783920343</v>
          </cell>
          <cell r="CL195">
            <v>0.22687175986868832</v>
          </cell>
        </row>
        <row r="196">
          <cell r="F196">
            <v>173.32300000000001</v>
          </cell>
          <cell r="AQ196">
            <v>103.63</v>
          </cell>
        </row>
        <row r="197">
          <cell r="F197">
            <v>243</v>
          </cell>
        </row>
        <row r="198">
          <cell r="F198">
            <v>178.4</v>
          </cell>
          <cell r="AQ198">
            <v>178.92500000000001</v>
          </cell>
        </row>
        <row r="199">
          <cell r="F199">
            <v>143.28</v>
          </cell>
          <cell r="AQ199">
            <v>231.447</v>
          </cell>
          <cell r="BC199">
            <v>0.37960636515912899</v>
          </cell>
          <cell r="BE199">
            <v>5.6224511956757796E-2</v>
          </cell>
          <cell r="BH199">
            <v>0.12052798615118293</v>
          </cell>
          <cell r="BJ199">
            <v>0.15890075014425853</v>
          </cell>
          <cell r="BO199">
            <v>8.863763260748185E-2</v>
          </cell>
          <cell r="BQ199">
            <v>0.4231574539363484</v>
          </cell>
          <cell r="BT199" t="str">
            <v>NA</v>
          </cell>
          <cell r="BZ199">
            <v>0.24920321839633419</v>
          </cell>
          <cell r="CB199">
            <v>1.5681263304749418</v>
          </cell>
          <cell r="CC199">
            <v>0.22003473313375566</v>
          </cell>
          <cell r="CD199">
            <v>0.36764525892724237</v>
          </cell>
          <cell r="CE199">
            <v>1.0668710242463355</v>
          </cell>
          <cell r="CF199">
            <v>1.5140982691233946</v>
          </cell>
          <cell r="CG199">
            <v>0.46710477992801808</v>
          </cell>
          <cell r="CH199">
            <v>0.41028399590402986</v>
          </cell>
          <cell r="CI199">
            <v>0.49497556928182906</v>
          </cell>
          <cell r="CJ199">
            <v>0.39349589748317504</v>
          </cell>
          <cell r="CK199">
            <v>0.19933517077250543</v>
          </cell>
        </row>
        <row r="200">
          <cell r="F200" t="str">
            <v>NA</v>
          </cell>
          <cell r="AQ200" t="str">
            <v>NA</v>
          </cell>
          <cell r="BC200" t="str">
            <v>NA</v>
          </cell>
          <cell r="BE200" t="str">
            <v>NA</v>
          </cell>
          <cell r="BH200" t="str">
            <v>NA</v>
          </cell>
          <cell r="BJ200" t="str">
            <v>NA</v>
          </cell>
          <cell r="BO200" t="str">
            <v>NA</v>
          </cell>
          <cell r="BQ200" t="str">
            <v>NA</v>
          </cell>
          <cell r="BT200">
            <v>1.8900343642611683</v>
          </cell>
          <cell r="BZ200" t="str">
            <v>NA</v>
          </cell>
          <cell r="CB200" t="str">
            <v>NA</v>
          </cell>
          <cell r="CC200" t="str">
            <v>NA</v>
          </cell>
          <cell r="CD200" t="str">
            <v>NA</v>
          </cell>
          <cell r="CE200" t="str">
            <v>NA</v>
          </cell>
          <cell r="CF200" t="str">
            <v>NA</v>
          </cell>
          <cell r="CG200" t="str">
            <v>NA</v>
          </cell>
          <cell r="CH200" t="str">
            <v>NA</v>
          </cell>
          <cell r="CI200" t="str">
            <v>NA</v>
          </cell>
          <cell r="CJ200" t="str">
            <v>NA</v>
          </cell>
          <cell r="CK200" t="str">
            <v>NA</v>
          </cell>
        </row>
        <row r="201">
          <cell r="F201">
            <v>581.74</v>
          </cell>
          <cell r="AK201">
            <v>29.69</v>
          </cell>
          <cell r="AQ201">
            <v>232.18</v>
          </cell>
          <cell r="BC201">
            <v>0.50869804379963557</v>
          </cell>
          <cell r="BD201">
            <v>0.24033073194210472</v>
          </cell>
          <cell r="BE201">
            <v>5.5225806451612909E-2</v>
          </cell>
          <cell r="BH201">
            <v>0.11044458855742903</v>
          </cell>
          <cell r="BK201">
            <v>1.2366186827113308E-2</v>
          </cell>
          <cell r="BN201">
            <v>0.30241893045179702</v>
          </cell>
          <cell r="BQ201">
            <v>0.37179839790971908</v>
          </cell>
          <cell r="BR201">
            <v>3.496</v>
          </cell>
          <cell r="BT201">
            <v>1.4992025518341308</v>
          </cell>
          <cell r="BZ201">
            <v>0.62952470884482215</v>
          </cell>
          <cell r="CB201">
            <v>0.88284748240884581</v>
          </cell>
          <cell r="CC201">
            <v>0.2771081286401621</v>
          </cell>
          <cell r="CD201">
            <v>0.31909906868124138</v>
          </cell>
          <cell r="CE201">
            <v>0.89821656543773454</v>
          </cell>
          <cell r="CF201">
            <v>0.4443393956062846</v>
          </cell>
          <cell r="CG201">
            <v>0.42891721939874233</v>
          </cell>
          <cell r="CH201">
            <v>0.33680764923766043</v>
          </cell>
          <cell r="CI201">
            <v>0.45228055243916587</v>
          </cell>
          <cell r="CJ201">
            <v>0.31838755851290185</v>
          </cell>
          <cell r="CK201">
            <v>0.20079484015993693</v>
          </cell>
          <cell r="CL201">
            <v>0.17280307454133112</v>
          </cell>
        </row>
        <row r="202">
          <cell r="F202" t="str">
            <v>NA</v>
          </cell>
          <cell r="AK202">
            <v>37.008000000000003</v>
          </cell>
          <cell r="AQ202" t="str">
            <v>NA</v>
          </cell>
          <cell r="BC202" t="str">
            <v>NA</v>
          </cell>
          <cell r="BD202" t="str">
            <v>NA</v>
          </cell>
          <cell r="BE202" t="str">
            <v>NA</v>
          </cell>
          <cell r="BH202" t="str">
            <v>NA</v>
          </cell>
          <cell r="BK202" t="str">
            <v>NA</v>
          </cell>
          <cell r="BN202" t="str">
            <v>NA</v>
          </cell>
          <cell r="BQ202" t="str">
            <v>NA</v>
          </cell>
          <cell r="BR202">
            <v>3.323</v>
          </cell>
          <cell r="BT202" t="str">
            <v>NA</v>
          </cell>
          <cell r="BZ202" t="str">
            <v>NA</v>
          </cell>
          <cell r="CB202" t="str">
            <v>NA</v>
          </cell>
          <cell r="CC202" t="str">
            <v>NA</v>
          </cell>
          <cell r="CD202" t="str">
            <v>NA</v>
          </cell>
          <cell r="CE202" t="str">
            <v>NA</v>
          </cell>
          <cell r="CF202" t="str">
            <v>NA</v>
          </cell>
          <cell r="CG202" t="str">
            <v>NA</v>
          </cell>
          <cell r="CH202" t="str">
            <v>NA</v>
          </cell>
          <cell r="CI202" t="str">
            <v>NA</v>
          </cell>
          <cell r="CJ202" t="str">
            <v>NA</v>
          </cell>
          <cell r="CK202" t="str">
            <v>NA</v>
          </cell>
          <cell r="CL202" t="str">
            <v>NA</v>
          </cell>
        </row>
        <row r="203">
          <cell r="AP203" t="str">
            <v>NA</v>
          </cell>
          <cell r="AQ203" t="str">
            <v>NA</v>
          </cell>
        </row>
        <row r="209">
          <cell r="F209">
            <v>378.80700000000002</v>
          </cell>
          <cell r="AQ209">
            <v>410</v>
          </cell>
        </row>
        <row r="210">
          <cell r="F210">
            <v>1060.18</v>
          </cell>
          <cell r="AQ210">
            <v>497.49299999999999</v>
          </cell>
          <cell r="BC210">
            <v>0.38289724386424945</v>
          </cell>
          <cell r="BD210">
            <v>0.30656539455564147</v>
          </cell>
          <cell r="BF210" t="str">
            <v>NA</v>
          </cell>
          <cell r="BG210">
            <v>0.56046080998862535</v>
          </cell>
          <cell r="BH210">
            <v>0.15927650671525947</v>
          </cell>
          <cell r="BI210">
            <v>0.40736914006149988</v>
          </cell>
          <cell r="BJ210">
            <v>0.10018415140909571</v>
          </cell>
          <cell r="BK210">
            <v>2.77194938973097E-2</v>
          </cell>
          <cell r="BL210">
            <v>0.30322209436133485</v>
          </cell>
          <cell r="BM210">
            <v>4.2162651625195724E-2</v>
          </cell>
          <cell r="BN210">
            <v>0.37432832988683379</v>
          </cell>
          <cell r="BO210">
            <v>7.5477749061480123E-2</v>
          </cell>
          <cell r="BQ210">
            <v>0.48792940821369951</v>
          </cell>
          <cell r="BZ210">
            <v>0.52554531425949869</v>
          </cell>
          <cell r="CB210">
            <v>0.80070715917569157</v>
          </cell>
          <cell r="CC210">
            <v>0.32309323144137492</v>
          </cell>
          <cell r="CD210">
            <v>0.28670139257999361</v>
          </cell>
          <cell r="CE210">
            <v>0.95574318483084553</v>
          </cell>
          <cell r="CF210">
            <v>0.49098266332132273</v>
          </cell>
          <cell r="CH210">
            <v>0.34639683372429364</v>
          </cell>
          <cell r="CI210">
            <v>0.4712350873148522</v>
          </cell>
          <cell r="CK210">
            <v>0.17718922542091747</v>
          </cell>
          <cell r="CL210">
            <v>0.19390915574414019</v>
          </cell>
        </row>
        <row r="211">
          <cell r="F211">
            <v>1088.93</v>
          </cell>
          <cell r="AQ211">
            <v>522.27</v>
          </cell>
          <cell r="BC211">
            <v>0.36108657122129056</v>
          </cell>
          <cell r="BD211">
            <v>0.32757385690540253</v>
          </cell>
          <cell r="BF211">
            <v>0.12573079064587975</v>
          </cell>
          <cell r="BG211" t="str">
            <v>NA</v>
          </cell>
          <cell r="BH211" t="str">
            <v>NA</v>
          </cell>
          <cell r="BI211" t="str">
            <v>NA</v>
          </cell>
          <cell r="BJ211" t="str">
            <v>NA</v>
          </cell>
          <cell r="BK211">
            <v>3.0243106847655764E-2</v>
          </cell>
          <cell r="BL211">
            <v>0.26987317825755558</v>
          </cell>
          <cell r="BM211">
            <v>4.1958619929655709E-2</v>
          </cell>
          <cell r="BN211">
            <v>0.38627484741242374</v>
          </cell>
          <cell r="BO211" t="str">
            <v>NA</v>
          </cell>
          <cell r="BQ211">
            <v>0.50012397491115135</v>
          </cell>
          <cell r="BZ211" t="str">
            <v>NA</v>
          </cell>
          <cell r="CB211" t="str">
            <v>NA</v>
          </cell>
          <cell r="CC211" t="str">
            <v>NA</v>
          </cell>
          <cell r="CD211" t="str">
            <v>NA</v>
          </cell>
          <cell r="CE211">
            <v>0.9749299981332834</v>
          </cell>
          <cell r="CF211">
            <v>0.4919508141019166</v>
          </cell>
          <cell r="CH211">
            <v>0.326746701897486</v>
          </cell>
          <cell r="CI211">
            <v>0.46014560388277015</v>
          </cell>
          <cell r="CK211">
            <v>0.1729741487989005</v>
          </cell>
          <cell r="CL211">
            <v>0.17506985055913474</v>
          </cell>
        </row>
        <row r="212">
          <cell r="F212">
            <v>796.1</v>
          </cell>
          <cell r="AQ212">
            <v>355</v>
          </cell>
          <cell r="BC212">
            <v>0.41462127873382737</v>
          </cell>
          <cell r="BD212">
            <v>0.29066700163296066</v>
          </cell>
          <cell r="BF212">
            <v>0.11645458638420891</v>
          </cell>
          <cell r="BK212">
            <v>1.6485469067179195E-2</v>
          </cell>
          <cell r="BL212">
            <v>0.31671900515010676</v>
          </cell>
          <cell r="BM212">
            <v>3.4869991207134785E-2</v>
          </cell>
          <cell r="BN212">
            <v>0.43658509086914504</v>
          </cell>
          <cell r="BP212">
            <v>3.1892978269061678E-2</v>
          </cell>
          <cell r="BQ212">
            <v>0.43993216932546164</v>
          </cell>
          <cell r="BZ212">
            <v>0.65175289575289574</v>
          </cell>
          <cell r="CB212">
            <v>1.0656370656370657</v>
          </cell>
          <cell r="CC212">
            <v>0.25096899224806202</v>
          </cell>
          <cell r="CD212">
            <v>0.31253875968992251</v>
          </cell>
          <cell r="CE212">
            <v>0.88749999999999996</v>
          </cell>
          <cell r="CF212">
            <v>0.50244944102499689</v>
          </cell>
          <cell r="CG212">
            <v>0.46197183098591549</v>
          </cell>
          <cell r="CH212">
            <v>0.46405633802816904</v>
          </cell>
          <cell r="CI212">
            <v>0.46</v>
          </cell>
          <cell r="CJ212">
            <v>0.36659999999999998</v>
          </cell>
        </row>
        <row r="213">
          <cell r="F213">
            <v>737.53</v>
          </cell>
          <cell r="AQ213" t="str">
            <v>NA</v>
          </cell>
          <cell r="BC213">
            <v>0.46982495627296517</v>
          </cell>
          <cell r="BD213">
            <v>0.32679348636665628</v>
          </cell>
          <cell r="BF213">
            <v>0.13961764562988874</v>
          </cell>
          <cell r="BK213" t="str">
            <v>NA</v>
          </cell>
          <cell r="BL213">
            <v>0.39393651783656264</v>
          </cell>
          <cell r="BM213">
            <v>4.4445649668488067E-2</v>
          </cell>
          <cell r="BN213" t="str">
            <v>NA</v>
          </cell>
          <cell r="BP213" t="str">
            <v>NA</v>
          </cell>
          <cell r="BQ213" t="str">
            <v>NA</v>
          </cell>
          <cell r="BZ213" t="str">
            <v>NA</v>
          </cell>
          <cell r="CB213" t="str">
            <v>NA</v>
          </cell>
          <cell r="CC213" t="str">
            <v>NA</v>
          </cell>
          <cell r="CD213" t="str">
            <v>NA</v>
          </cell>
          <cell r="CE213" t="str">
            <v>NA</v>
          </cell>
          <cell r="CF213" t="str">
            <v>NA</v>
          </cell>
          <cell r="CG213" t="str">
            <v>NA</v>
          </cell>
          <cell r="CH213" t="str">
            <v>NA</v>
          </cell>
          <cell r="CI213" t="str">
            <v>NA</v>
          </cell>
          <cell r="CJ213" t="str">
            <v>NA</v>
          </cell>
        </row>
        <row r="214">
          <cell r="F214">
            <v>645.29</v>
          </cell>
          <cell r="AQ214">
            <v>343.12</v>
          </cell>
        </row>
        <row r="215">
          <cell r="F215" t="str">
            <v>NA</v>
          </cell>
          <cell r="AQ215">
            <v>374.22</v>
          </cell>
          <cell r="BC215" t="str">
            <v>NA</v>
          </cell>
          <cell r="BE215" t="str">
            <v>NA</v>
          </cell>
          <cell r="BF215" t="str">
            <v>NA</v>
          </cell>
          <cell r="BH215" t="str">
            <v>NA</v>
          </cell>
          <cell r="BJ215" t="str">
            <v>NA</v>
          </cell>
          <cell r="BL215" t="str">
            <v>NA</v>
          </cell>
          <cell r="BM215" t="str">
            <v>NA</v>
          </cell>
          <cell r="BN215" t="str">
            <v>NA</v>
          </cell>
          <cell r="BO215" t="str">
            <v>NA</v>
          </cell>
          <cell r="BQ215" t="str">
            <v>NA</v>
          </cell>
          <cell r="BZ215" t="str">
            <v>NA</v>
          </cell>
          <cell r="CB215">
            <v>1.433330775526908</v>
          </cell>
          <cell r="CE215">
            <v>1.0821737169032171</v>
          </cell>
          <cell r="CF215" t="str">
            <v>NA</v>
          </cell>
          <cell r="CG215">
            <v>0.46590241034685476</v>
          </cell>
          <cell r="CH215" t="str">
            <v>NA</v>
          </cell>
          <cell r="CI215" t="str">
            <v>NA</v>
          </cell>
          <cell r="CK215" t="str">
            <v>NA</v>
          </cell>
        </row>
        <row r="216">
          <cell r="F216">
            <v>476.10199999999998</v>
          </cell>
          <cell r="AQ216">
            <v>386.54599999999999</v>
          </cell>
          <cell r="BC216">
            <v>0.53836152757182287</v>
          </cell>
          <cell r="BE216">
            <v>9.4040252165476831E-2</v>
          </cell>
          <cell r="BF216">
            <v>0.15511037071108039</v>
          </cell>
          <cell r="BH216">
            <v>0.12557813098472118</v>
          </cell>
          <cell r="BJ216">
            <v>0.12641790152566801</v>
          </cell>
          <cell r="BL216">
            <v>0.27846973967763217</v>
          </cell>
          <cell r="BM216">
            <v>6.4208930019197571E-2</v>
          </cell>
          <cell r="BN216">
            <v>0.46099527705928212</v>
          </cell>
          <cell r="BO216">
            <v>6.1904801912195287E-2</v>
          </cell>
          <cell r="BQ216">
            <v>0.32476234084292865</v>
          </cell>
          <cell r="BZ216">
            <v>0.41659242918589695</v>
          </cell>
          <cell r="CB216">
            <v>1.5287593920644729</v>
          </cell>
          <cell r="CE216">
            <v>1.0226355194581866</v>
          </cell>
          <cell r="CF216">
            <v>0.79392651154584526</v>
          </cell>
          <cell r="CG216">
            <v>0.44009509864285234</v>
          </cell>
          <cell r="CH216">
            <v>0.33468203008180142</v>
          </cell>
          <cell r="CI216">
            <v>0.41839731209820369</v>
          </cell>
          <cell r="CK216">
            <v>0.1856961602184532</v>
          </cell>
        </row>
        <row r="218">
          <cell r="F218">
            <v>431.45800000000003</v>
          </cell>
          <cell r="AQ218">
            <v>310.72000000000003</v>
          </cell>
        </row>
        <row r="219">
          <cell r="F219">
            <v>188.09899999999999</v>
          </cell>
          <cell r="AQ219" t="str">
            <v>NA</v>
          </cell>
          <cell r="BC219">
            <v>0.3959457519710366</v>
          </cell>
          <cell r="BE219" t="str">
            <v>NA</v>
          </cell>
          <cell r="BF219" t="str">
            <v>NA</v>
          </cell>
          <cell r="BG219" t="str">
            <v>NA</v>
          </cell>
          <cell r="BH219">
            <v>0.13104736038024106</v>
          </cell>
          <cell r="BI219">
            <v>0.41744772891131943</v>
          </cell>
          <cell r="BJ219" t="str">
            <v>NA</v>
          </cell>
          <cell r="BK219">
            <v>8.5980608169577734E-3</v>
          </cell>
          <cell r="BL219">
            <v>0.27437679094519379</v>
          </cell>
          <cell r="BM219">
            <v>5.0186338045390994E-2</v>
          </cell>
          <cell r="BN219" t="str">
            <v>NA</v>
          </cell>
          <cell r="BO219">
            <v>0.11244610550826958</v>
          </cell>
          <cell r="BP219">
            <v>3.1898096215290883E-2</v>
          </cell>
          <cell r="BQ219" t="str">
            <v>NA</v>
          </cell>
          <cell r="BR219">
            <v>2.984</v>
          </cell>
          <cell r="CH219" t="str">
            <v>NA</v>
          </cell>
          <cell r="CI219" t="str">
            <v>NA</v>
          </cell>
          <cell r="CJ219" t="str">
            <v>NA</v>
          </cell>
          <cell r="CK219" t="str">
            <v>NA</v>
          </cell>
          <cell r="CL219" t="str">
            <v>NA</v>
          </cell>
        </row>
        <row r="220">
          <cell r="F220" t="str">
            <v>NA</v>
          </cell>
          <cell r="AQ220">
            <v>145.42599999999999</v>
          </cell>
          <cell r="CH220">
            <v>0.38211874080288261</v>
          </cell>
          <cell r="CI220">
            <v>0.43285065303804654</v>
          </cell>
          <cell r="CJ220">
            <v>0.36649630891538898</v>
          </cell>
          <cell r="CK220" t="str">
            <v>NA</v>
          </cell>
          <cell r="CL220" t="str">
            <v>NA</v>
          </cell>
        </row>
        <row r="221">
          <cell r="F221">
            <v>150.68</v>
          </cell>
          <cell r="AQ221">
            <v>143.6</v>
          </cell>
          <cell r="BC221" t="str">
            <v>NA</v>
          </cell>
          <cell r="BE221" t="str">
            <v>NA</v>
          </cell>
          <cell r="BF221">
            <v>0.18267460747157555</v>
          </cell>
          <cell r="BG221" t="str">
            <v>NA</v>
          </cell>
          <cell r="BH221" t="str">
            <v>NA</v>
          </cell>
          <cell r="BI221" t="str">
            <v>NA</v>
          </cell>
          <cell r="BJ221" t="str">
            <v>NA</v>
          </cell>
          <cell r="BK221" t="str">
            <v>NA</v>
          </cell>
          <cell r="BL221" t="str">
            <v>NA</v>
          </cell>
          <cell r="BM221" t="str">
            <v>NA</v>
          </cell>
          <cell r="BN221" t="str">
            <v>NA</v>
          </cell>
          <cell r="BO221" t="str">
            <v>NA</v>
          </cell>
          <cell r="BP221" t="str">
            <v>NA</v>
          </cell>
          <cell r="BQ221" t="str">
            <v>NA</v>
          </cell>
          <cell r="BR221" t="str">
            <v>NA</v>
          </cell>
          <cell r="CH221">
            <v>0.3173398328690808</v>
          </cell>
          <cell r="CI221">
            <v>0.43433383131875597</v>
          </cell>
          <cell r="CJ221">
            <v>0.3182126850468559</v>
          </cell>
          <cell r="CK221">
            <v>0.17936774587660353</v>
          </cell>
          <cell r="CL221">
            <v>0.17943213296398894</v>
          </cell>
        </row>
        <row r="222">
          <cell r="F222">
            <v>191.38</v>
          </cell>
          <cell r="AQ222" t="str">
            <v>NA</v>
          </cell>
          <cell r="BC222">
            <v>0.37070749294597138</v>
          </cell>
          <cell r="BE222" t="str">
            <v>NA</v>
          </cell>
          <cell r="BF222" t="str">
            <v>NA</v>
          </cell>
          <cell r="BG222" t="str">
            <v>NA</v>
          </cell>
          <cell r="BH222">
            <v>0.12215420962199312</v>
          </cell>
          <cell r="BI222" t="str">
            <v>NA</v>
          </cell>
          <cell r="BJ222">
            <v>0.12532216494845361</v>
          </cell>
          <cell r="BK222">
            <v>9.4215645190782616E-3</v>
          </cell>
          <cell r="BL222">
            <v>0.26293238582924028</v>
          </cell>
          <cell r="BM222" t="str">
            <v>NA</v>
          </cell>
          <cell r="BN222">
            <v>0.48135082757452979</v>
          </cell>
          <cell r="BO222">
            <v>8.4460236179329087E-2</v>
          </cell>
          <cell r="BP222">
            <v>4.1958407357090603E-2</v>
          </cell>
          <cell r="BQ222">
            <v>0.45584700595673527</v>
          </cell>
          <cell r="BR222">
            <v>3.0430000000000001</v>
          </cell>
          <cell r="CH222" t="str">
            <v>NA</v>
          </cell>
          <cell r="CI222" t="str">
            <v>NA</v>
          </cell>
          <cell r="CJ222" t="str">
            <v>NA</v>
          </cell>
          <cell r="CK222" t="str">
            <v>NA</v>
          </cell>
          <cell r="CL222" t="str">
            <v>NA</v>
          </cell>
        </row>
        <row r="223">
          <cell r="F223" t="str">
            <v>NA</v>
          </cell>
          <cell r="AQ223" t="str">
            <v>NA</v>
          </cell>
          <cell r="BC223" t="str">
            <v>NA</v>
          </cell>
          <cell r="BE223">
            <v>7.0703517587939704E-2</v>
          </cell>
          <cell r="BF223">
            <v>0.15396984924623117</v>
          </cell>
          <cell r="BG223">
            <v>0.61793969849246233</v>
          </cell>
          <cell r="BH223">
            <v>0.13964067718530462</v>
          </cell>
          <cell r="BI223">
            <v>0.42988831767417129</v>
          </cell>
          <cell r="BJ223">
            <v>0.13814349879074053</v>
          </cell>
          <cell r="BK223" t="str">
            <v>NA</v>
          </cell>
          <cell r="BL223" t="str">
            <v>NA</v>
          </cell>
          <cell r="BM223" t="str">
            <v>NA</v>
          </cell>
          <cell r="BN223" t="str">
            <v>NA</v>
          </cell>
          <cell r="BO223" t="str">
            <v>NA</v>
          </cell>
          <cell r="BP223" t="str">
            <v>NA</v>
          </cell>
          <cell r="BQ223" t="str">
            <v>NA</v>
          </cell>
          <cell r="BR223" t="str">
            <v>NA</v>
          </cell>
          <cell r="CH223" t="str">
            <v>NA</v>
          </cell>
          <cell r="CI223" t="str">
            <v>NA</v>
          </cell>
          <cell r="CJ223" t="str">
            <v>NA</v>
          </cell>
          <cell r="CK223" t="str">
            <v>NA</v>
          </cell>
          <cell r="CL223" t="str">
            <v>NA</v>
          </cell>
        </row>
      </sheetData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osauropt_measurements_traits"/>
      <sheetName val="Species_traits"/>
      <sheetName val="Eosauropt_localisation"/>
      <sheetName val="Eosauropt_timescaling"/>
      <sheetName val="Skull_size_to_plot"/>
      <sheetName val="Eosauropt_humerus_length"/>
      <sheetName val="posterior_skull_width_to_plot"/>
    </sheetNames>
    <sheetDataSet>
      <sheetData sheetId="0">
        <row r="157">
          <cell r="BQ157">
            <v>0</v>
          </cell>
        </row>
        <row r="158">
          <cell r="BQ158">
            <v>0</v>
          </cell>
        </row>
        <row r="159">
          <cell r="BQ159">
            <v>0</v>
          </cell>
        </row>
        <row r="160">
          <cell r="BQ160">
            <v>0</v>
          </cell>
        </row>
        <row r="161">
          <cell r="BQ161">
            <v>0</v>
          </cell>
        </row>
        <row r="162">
          <cell r="BQ162">
            <v>0</v>
          </cell>
        </row>
        <row r="163">
          <cell r="BQ163">
            <v>0</v>
          </cell>
        </row>
        <row r="164">
          <cell r="BQ164">
            <v>0</v>
          </cell>
        </row>
        <row r="165">
          <cell r="BQ165" t="str">
            <v>NA</v>
          </cell>
        </row>
        <row r="166">
          <cell r="BQ166">
            <v>0</v>
          </cell>
        </row>
        <row r="167">
          <cell r="BQ167" t="str">
            <v>NA</v>
          </cell>
        </row>
        <row r="168">
          <cell r="BQ168" t="str">
            <v>NA</v>
          </cell>
        </row>
        <row r="169">
          <cell r="BQ169" t="str">
            <v>NA</v>
          </cell>
        </row>
        <row r="170">
          <cell r="BQ170">
            <v>1</v>
          </cell>
        </row>
        <row r="171">
          <cell r="BQ171">
            <v>1</v>
          </cell>
        </row>
        <row r="172">
          <cell r="BQ172">
            <v>1</v>
          </cell>
        </row>
        <row r="173">
          <cell r="BQ173">
            <v>1</v>
          </cell>
        </row>
        <row r="174">
          <cell r="BQ174">
            <v>1</v>
          </cell>
        </row>
        <row r="175">
          <cell r="BQ175">
            <v>1</v>
          </cell>
        </row>
        <row r="176">
          <cell r="BQ176">
            <v>1</v>
          </cell>
        </row>
        <row r="177">
          <cell r="BQ177" t="str">
            <v>NA</v>
          </cell>
        </row>
        <row r="178">
          <cell r="BQ178" t="str">
            <v>NA</v>
          </cell>
        </row>
        <row r="179">
          <cell r="BQ179" t="str">
            <v>NA</v>
          </cell>
        </row>
        <row r="180">
          <cell r="BQ180" t="str">
            <v>NA</v>
          </cell>
        </row>
        <row r="181">
          <cell r="BQ181" t="str">
            <v>NA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73142E-EB1B-C541-A821-F6ADE9A3C69C}">
  <dimension ref="A1:DE215"/>
  <sheetViews>
    <sheetView tabSelected="1" topLeftCell="BO189" zoomScale="68" workbookViewId="0">
      <selection activeCell="BT212" sqref="BT212"/>
    </sheetView>
  </sheetViews>
  <sheetFormatPr baseColWidth="10" defaultColWidth="35.1640625" defaultRowHeight="16"/>
  <cols>
    <col min="4" max="4" width="50.5" bestFit="1" customWidth="1"/>
  </cols>
  <sheetData>
    <row r="1" spans="1:90" ht="49" customHeight="1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2" t="s">
        <v>14</v>
      </c>
      <c r="P1" s="1" t="s">
        <v>15</v>
      </c>
      <c r="Q1" s="1" t="s">
        <v>16</v>
      </c>
      <c r="R1" s="1" t="s">
        <v>17</v>
      </c>
      <c r="S1" s="2" t="s">
        <v>18</v>
      </c>
      <c r="T1" s="1" t="s">
        <v>19</v>
      </c>
      <c r="U1" s="2" t="s">
        <v>20</v>
      </c>
      <c r="V1" s="2" t="s">
        <v>21</v>
      </c>
      <c r="W1" s="2" t="s">
        <v>22</v>
      </c>
      <c r="X1" s="1" t="s">
        <v>23</v>
      </c>
      <c r="Y1" s="2" t="s">
        <v>24</v>
      </c>
      <c r="Z1" s="2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2" t="s">
        <v>39</v>
      </c>
      <c r="AO1" s="2" t="s">
        <v>40</v>
      </c>
      <c r="AP1" s="1" t="s">
        <v>41</v>
      </c>
      <c r="AQ1" s="2" t="s">
        <v>42</v>
      </c>
      <c r="AR1" s="2" t="s">
        <v>43</v>
      </c>
      <c r="AS1" s="2" t="s">
        <v>44</v>
      </c>
      <c r="AT1" s="2" t="s">
        <v>45</v>
      </c>
      <c r="AU1" s="2" t="s">
        <v>46</v>
      </c>
      <c r="AV1" s="2" t="s">
        <v>47</v>
      </c>
      <c r="AW1" s="2" t="s">
        <v>48</v>
      </c>
      <c r="AX1" s="2" t="s">
        <v>49</v>
      </c>
      <c r="AY1" s="1" t="s">
        <v>50</v>
      </c>
      <c r="AZ1" s="1" t="s">
        <v>51</v>
      </c>
      <c r="BA1" s="1" t="s">
        <v>52</v>
      </c>
      <c r="BB1" s="1" t="s">
        <v>53</v>
      </c>
      <c r="BC1" s="3" t="s">
        <v>54</v>
      </c>
      <c r="BD1" s="4" t="s">
        <v>55</v>
      </c>
      <c r="BE1" s="5" t="s">
        <v>56</v>
      </c>
      <c r="BF1" s="5" t="s">
        <v>57</v>
      </c>
      <c r="BG1" s="6" t="s">
        <v>58</v>
      </c>
      <c r="BH1" s="7" t="s">
        <v>59</v>
      </c>
      <c r="BI1" s="7" t="s">
        <v>60</v>
      </c>
      <c r="BJ1" s="5" t="s">
        <v>61</v>
      </c>
      <c r="BK1" s="5" t="s">
        <v>62</v>
      </c>
      <c r="BL1" s="5" t="s">
        <v>63</v>
      </c>
      <c r="BM1" s="5" t="s">
        <v>64</v>
      </c>
      <c r="BN1" s="5" t="s">
        <v>65</v>
      </c>
      <c r="BO1" s="5" t="s">
        <v>21</v>
      </c>
      <c r="BP1" s="5" t="s">
        <v>66</v>
      </c>
      <c r="BQ1" s="5" t="s">
        <v>67</v>
      </c>
      <c r="BR1" s="8" t="s">
        <v>68</v>
      </c>
      <c r="BS1" s="8" t="s">
        <v>69</v>
      </c>
      <c r="BT1" s="8" t="s">
        <v>70</v>
      </c>
      <c r="BU1" s="8" t="s">
        <v>71</v>
      </c>
      <c r="BV1" s="9" t="s">
        <v>27</v>
      </c>
      <c r="BW1" s="9" t="s">
        <v>29</v>
      </c>
      <c r="BX1" s="9" t="s">
        <v>30</v>
      </c>
      <c r="BY1" s="10" t="s">
        <v>72</v>
      </c>
      <c r="BZ1" s="8" t="s">
        <v>73</v>
      </c>
      <c r="CA1" s="8" t="s">
        <v>74</v>
      </c>
      <c r="CB1" s="8" t="s">
        <v>75</v>
      </c>
      <c r="CC1" s="8" t="s">
        <v>76</v>
      </c>
      <c r="CD1" s="8" t="s">
        <v>77</v>
      </c>
      <c r="CE1" s="8" t="s">
        <v>78</v>
      </c>
      <c r="CF1" s="8" t="s">
        <v>79</v>
      </c>
      <c r="CG1" s="8" t="s">
        <v>80</v>
      </c>
      <c r="CH1" s="8" t="s">
        <v>81</v>
      </c>
      <c r="CI1" s="8" t="s">
        <v>82</v>
      </c>
      <c r="CJ1" s="8" t="s">
        <v>83</v>
      </c>
      <c r="CK1" s="8" t="s">
        <v>84</v>
      </c>
      <c r="CL1" s="8" t="s">
        <v>85</v>
      </c>
    </row>
    <row r="2" spans="1:90" ht="17">
      <c r="A2" s="37" t="s">
        <v>86</v>
      </c>
      <c r="B2" s="56" t="s">
        <v>87</v>
      </c>
      <c r="C2" s="15" t="s">
        <v>91</v>
      </c>
      <c r="D2" s="11" t="s">
        <v>467</v>
      </c>
      <c r="E2" s="12" t="s">
        <v>88</v>
      </c>
      <c r="F2" s="12">
        <v>47.27</v>
      </c>
      <c r="G2" s="12" t="s">
        <v>88</v>
      </c>
      <c r="H2" s="12">
        <v>19.350000000000001</v>
      </c>
      <c r="I2" s="12" t="s">
        <v>88</v>
      </c>
      <c r="J2" s="11" t="s">
        <v>88</v>
      </c>
      <c r="K2" s="12" t="s">
        <v>88</v>
      </c>
      <c r="L2" s="12" t="s">
        <v>88</v>
      </c>
      <c r="M2" s="12" t="s">
        <v>88</v>
      </c>
      <c r="N2" s="12" t="s">
        <v>88</v>
      </c>
      <c r="O2" s="12" t="s">
        <v>88</v>
      </c>
      <c r="P2" s="12" t="s">
        <v>88</v>
      </c>
      <c r="Q2" s="11" t="s">
        <v>88</v>
      </c>
      <c r="R2" s="12" t="s">
        <v>88</v>
      </c>
      <c r="S2" s="11" t="s">
        <v>88</v>
      </c>
      <c r="T2" s="12">
        <v>12.27</v>
      </c>
      <c r="U2" s="12">
        <v>8.67</v>
      </c>
      <c r="V2" s="12" t="s">
        <v>88</v>
      </c>
      <c r="W2" s="12">
        <v>1.35</v>
      </c>
      <c r="X2" s="12">
        <v>5.15</v>
      </c>
      <c r="Y2" s="12">
        <v>2.16</v>
      </c>
      <c r="Z2" s="12">
        <v>15.19</v>
      </c>
      <c r="AA2" s="11" t="s">
        <v>89</v>
      </c>
      <c r="AB2" s="11" t="s">
        <v>90</v>
      </c>
      <c r="AC2" s="11" t="s">
        <v>89</v>
      </c>
      <c r="AD2" s="11" t="s">
        <v>89</v>
      </c>
      <c r="AE2" s="13" t="s">
        <v>89</v>
      </c>
      <c r="AF2" s="13" t="s">
        <v>89</v>
      </c>
      <c r="AG2" s="11" t="s">
        <v>90</v>
      </c>
      <c r="AH2" s="11" t="s">
        <v>88</v>
      </c>
      <c r="AI2" s="11" t="s">
        <v>88</v>
      </c>
      <c r="AJ2" s="11">
        <v>1.92</v>
      </c>
      <c r="AK2" s="11" t="s">
        <v>88</v>
      </c>
      <c r="AL2" s="11" t="s">
        <v>88</v>
      </c>
      <c r="AM2" s="11" t="s">
        <v>88</v>
      </c>
      <c r="AN2" s="11" t="s">
        <v>88</v>
      </c>
      <c r="AO2" s="14" t="s">
        <v>88</v>
      </c>
      <c r="AP2" s="14" t="s">
        <v>88</v>
      </c>
      <c r="AQ2" s="14" t="s">
        <v>88</v>
      </c>
      <c r="AR2" s="14" t="s">
        <v>88</v>
      </c>
      <c r="AS2" s="11" t="s">
        <v>88</v>
      </c>
      <c r="AT2" s="11" t="s">
        <v>88</v>
      </c>
      <c r="AU2" s="14" t="s">
        <v>88</v>
      </c>
      <c r="AV2" s="11" t="s">
        <v>88</v>
      </c>
      <c r="AW2" s="11" t="s">
        <v>88</v>
      </c>
      <c r="AX2" s="11" t="s">
        <v>88</v>
      </c>
      <c r="AY2" s="14" t="s">
        <v>88</v>
      </c>
      <c r="AZ2" s="14" t="s">
        <v>88</v>
      </c>
      <c r="BA2" s="14" t="s">
        <v>88</v>
      </c>
      <c r="BB2" s="14" t="s">
        <v>88</v>
      </c>
      <c r="BC2" s="11">
        <f t="shared" ref="BC2:BC12" si="0">IF(H2="NA", "NA", IF(F2="NA", "NA",H2 /F2))</f>
        <v>0.4093505394541993</v>
      </c>
      <c r="BD2" s="11" t="str">
        <f t="shared" ref="BD2:BD12" si="1">IF(S2="NA", "NA", IF(F2="NA","NA",S2/F2))</f>
        <v>NA</v>
      </c>
      <c r="BE2" s="13" t="str">
        <f t="shared" ref="BE2:BE63" si="2">IF(O2="NA", "NA", IF(E2="NA", "NA", O2/E2))</f>
        <v>NA</v>
      </c>
      <c r="BF2" s="13" t="str">
        <f t="shared" ref="BF2:BF63" si="3">IF(J2="NA","NA",IF(E2="NA","NA",J2 /E2))</f>
        <v>NA</v>
      </c>
      <c r="BG2" s="11" t="str">
        <f t="shared" ref="BG2:BG63" si="4">IF(K2="NA","NA",IF(E2="NA","NA",K2/E2))</f>
        <v>NA</v>
      </c>
      <c r="BH2" s="11" t="str">
        <f t="shared" ref="BH2:BH63" si="5">IF(L2="NA", "NA", IF(N2="NA", "NA", N2/L2))</f>
        <v>NA</v>
      </c>
      <c r="BI2" s="11" t="str">
        <f t="shared" ref="BI2:BI63" si="6">IF(M2="NA", "NA", IF(N2="NA", "NA", N2/M2))</f>
        <v>NA</v>
      </c>
      <c r="BJ2" s="11" t="str">
        <f t="shared" ref="BJ2:BJ63" si="7">IF(L2="NA", "NA", IF(I2="NA", "NA", I2/L2))</f>
        <v>NA</v>
      </c>
      <c r="BK2" s="11">
        <f t="shared" ref="BK2:BK63" si="8">IF(F2="NA","NA",IF(X2="NA","NA",IF(Y2="NA","NA", ((X2*Y2)/2)/F2^2)))</f>
        <v>2.489199928984854E-3</v>
      </c>
      <c r="BL2" s="11" t="str">
        <f t="shared" ref="BL2:BL63" si="9">IF(Q2="NA", "NA", IF(F2="NA", "NA", Q2/F2))</f>
        <v>NA</v>
      </c>
      <c r="BM2" s="11" t="str">
        <f t="shared" ref="BM2:BM63" si="10">IF(F2="NA","NA",IF(R2="NA","NA",R2/F2))</f>
        <v>NA</v>
      </c>
      <c r="BN2" s="11">
        <f t="shared" ref="BN2:BN63" si="11">IF(F2="NA","NA", IF(T2="NA","NA", IF(U2="NA","NA", (((U2+T2)/2)*PI())/F2)))</f>
        <v>0.69584250228654809</v>
      </c>
      <c r="BO2" s="11" t="str">
        <f t="shared" ref="BO2:BO63" si="12">IF(F2="NA","NA",IF(V2="NA","NA",V2/F2))</f>
        <v>NA</v>
      </c>
      <c r="BP2" s="11">
        <f t="shared" ref="BP2:BP63" si="13">IF(F2="NA","NA", IF(W2="NA","NA", W2/F2))</f>
        <v>2.8559339961920879E-2</v>
      </c>
      <c r="BQ2" s="11">
        <f t="shared" ref="BQ2:BQ63" si="14">IF(F2="NA","NA",IF(Z2="NA","NA",Z2/F2))</f>
        <v>0.32134546223820604</v>
      </c>
      <c r="BR2" s="14">
        <v>1.92</v>
      </c>
      <c r="BS2" s="11" t="s">
        <v>88</v>
      </c>
      <c r="BT2" s="11" t="str">
        <f t="shared" ref="BT2:BT10" si="15">IF(AH2="NA","NA",IF(AI2="NA","NA",AH2/AI2))</f>
        <v>NA</v>
      </c>
      <c r="BU2" s="11">
        <v>0</v>
      </c>
      <c r="BV2" s="11">
        <v>1</v>
      </c>
      <c r="BW2" s="11">
        <v>0</v>
      </c>
      <c r="BX2" s="13">
        <v>0</v>
      </c>
      <c r="BY2" s="11">
        <v>1</v>
      </c>
      <c r="BZ2" s="11" t="str">
        <f>IF(E2="NA", "NA", IF(AO2="NA","NA", E2/AO2))</f>
        <v>NA</v>
      </c>
      <c r="CA2" s="11" t="str">
        <f t="shared" ref="CA2:CA63" si="16">IF(F2="NA", "NA", IF(AO2="NA","NA", F2/AO2))</f>
        <v>NA</v>
      </c>
      <c r="CB2" s="11" t="str">
        <f t="shared" ref="CB2:CB63" si="17">IF(AO2="NA","NA",IF(AN2="NA", "NA", AN2/AO2))</f>
        <v>NA</v>
      </c>
      <c r="CC2" s="11" t="str">
        <f t="shared" ref="CC2:CC63" si="18">IF(AM2="NA","NA", IF(AO2="NA", "NA", AO2/AM2))</f>
        <v>NA</v>
      </c>
      <c r="CD2" s="11" t="str">
        <f t="shared" ref="CD2:CD63" si="19">IF(AM2="NA","NA",IF(AP2="NA", "NA", AP2/AM2))</f>
        <v>NA</v>
      </c>
      <c r="CE2" s="11" t="str">
        <f t="shared" ref="CE2:CE32" si="20">IF(AQ2="NA","NA", IF(AU2="NA","NA", AQ2/AU2))</f>
        <v>NA</v>
      </c>
      <c r="CF2" s="11" t="str">
        <f t="shared" ref="CF2:CF63" si="21">IF(F2="NA","NA", IF(AU2="NA","NA", AU2/F2))</f>
        <v>NA</v>
      </c>
      <c r="CG2" s="11" t="str">
        <f t="shared" ref="CG2:CG63" si="22">IF(AQ2="NA","NA", IF(AS2="NA","NA", AS2/AQ2))</f>
        <v>NA</v>
      </c>
      <c r="CH2" s="11" t="str">
        <f t="shared" ref="CH2:CH64" si="23">IF(AQ2="NA","NA", IF(AT2="NA","NA", AT2/AQ2))</f>
        <v>NA</v>
      </c>
      <c r="CI2" s="11" t="str">
        <f t="shared" ref="CI2:CI64" si="24">IF(AU2="NA","NA", IF(AW2="NA","NA", AW2/AU2))</f>
        <v>NA</v>
      </c>
      <c r="CJ2" s="11" t="str">
        <f t="shared" ref="CJ2:CJ64" si="25">IF(AU2="NA","NA", IF(AX2="NA","NA", AX2/AU2))</f>
        <v>NA</v>
      </c>
      <c r="CK2" s="11" t="str">
        <f t="shared" ref="CK2:CK63" si="26">IF(AY2="NA","NA", IF(AZ2="NA","NA", AY2/AZ2))</f>
        <v>NA</v>
      </c>
      <c r="CL2" s="11" t="str">
        <f t="shared" ref="CL2:CL14" si="27">IF(BB2="NA","NA", IF(BA2="NA","NA", BA2/BB2))</f>
        <v>NA</v>
      </c>
    </row>
    <row r="3" spans="1:90" ht="17">
      <c r="A3" s="37" t="s">
        <v>86</v>
      </c>
      <c r="B3" s="56" t="s">
        <v>87</v>
      </c>
      <c r="C3" s="15" t="s">
        <v>92</v>
      </c>
      <c r="D3" s="11" t="s">
        <v>468</v>
      </c>
      <c r="E3" s="12">
        <v>25.88</v>
      </c>
      <c r="F3" s="12">
        <v>23.68</v>
      </c>
      <c r="G3" s="12">
        <v>7.69</v>
      </c>
      <c r="H3" s="12" t="s">
        <v>88</v>
      </c>
      <c r="I3" s="12">
        <v>3.04</v>
      </c>
      <c r="J3" s="12">
        <v>1.99</v>
      </c>
      <c r="K3" s="12" t="s">
        <v>88</v>
      </c>
      <c r="L3" s="12">
        <v>22.29</v>
      </c>
      <c r="M3" s="12" t="s">
        <v>88</v>
      </c>
      <c r="N3" s="12">
        <v>2.52</v>
      </c>
      <c r="O3" s="12">
        <v>1.22</v>
      </c>
      <c r="P3" s="12" t="s">
        <v>88</v>
      </c>
      <c r="Q3" s="11" t="s">
        <v>88</v>
      </c>
      <c r="R3" s="12" t="s">
        <v>88</v>
      </c>
      <c r="S3" s="12" t="s">
        <v>88</v>
      </c>
      <c r="T3" s="12" t="s">
        <v>88</v>
      </c>
      <c r="U3" s="12" t="s">
        <v>88</v>
      </c>
      <c r="V3" s="12" t="s">
        <v>88</v>
      </c>
      <c r="W3" s="12" t="s">
        <v>88</v>
      </c>
      <c r="X3" s="12" t="s">
        <v>88</v>
      </c>
      <c r="Y3" s="12" t="s">
        <v>88</v>
      </c>
      <c r="Z3" s="12" t="s">
        <v>88</v>
      </c>
      <c r="AA3" s="11" t="s">
        <v>89</v>
      </c>
      <c r="AB3" s="11" t="s">
        <v>90</v>
      </c>
      <c r="AC3" s="11" t="s">
        <v>89</v>
      </c>
      <c r="AD3" s="11" t="s">
        <v>89</v>
      </c>
      <c r="AE3" s="13" t="s">
        <v>89</v>
      </c>
      <c r="AF3" s="13" t="s">
        <v>89</v>
      </c>
      <c r="AG3" s="11" t="s">
        <v>89</v>
      </c>
      <c r="AH3" s="11" t="s">
        <v>88</v>
      </c>
      <c r="AI3" s="11" t="s">
        <v>88</v>
      </c>
      <c r="AJ3" s="11">
        <v>2.1800000000000002</v>
      </c>
      <c r="AK3" s="11">
        <v>0.624</v>
      </c>
      <c r="AL3" s="11" t="s">
        <v>88</v>
      </c>
      <c r="AM3" s="11" t="s">
        <v>88</v>
      </c>
      <c r="AN3" s="11" t="s">
        <v>88</v>
      </c>
      <c r="AO3" s="11" t="s">
        <v>88</v>
      </c>
      <c r="AP3" s="11" t="s">
        <v>88</v>
      </c>
      <c r="AQ3" s="11" t="s">
        <v>88</v>
      </c>
      <c r="AR3" s="11" t="s">
        <v>88</v>
      </c>
      <c r="AS3" s="11" t="s">
        <v>88</v>
      </c>
      <c r="AT3" s="11" t="s">
        <v>88</v>
      </c>
      <c r="AU3" s="11" t="s">
        <v>88</v>
      </c>
      <c r="AV3" s="11" t="s">
        <v>88</v>
      </c>
      <c r="AW3" s="11" t="s">
        <v>88</v>
      </c>
      <c r="AX3" s="11" t="s">
        <v>88</v>
      </c>
      <c r="AY3" s="11" t="s">
        <v>88</v>
      </c>
      <c r="AZ3" s="11" t="s">
        <v>88</v>
      </c>
      <c r="BA3" s="11" t="s">
        <v>88</v>
      </c>
      <c r="BB3" s="11" t="s">
        <v>88</v>
      </c>
      <c r="BC3" s="11" t="str">
        <f t="shared" si="0"/>
        <v>NA</v>
      </c>
      <c r="BD3" s="11" t="str">
        <f t="shared" si="1"/>
        <v>NA</v>
      </c>
      <c r="BE3" s="13">
        <f t="shared" si="2"/>
        <v>4.714064914992272E-2</v>
      </c>
      <c r="BF3" s="13">
        <f t="shared" si="3"/>
        <v>7.6893353941267395E-2</v>
      </c>
      <c r="BG3" s="11" t="str">
        <f t="shared" si="4"/>
        <v>NA</v>
      </c>
      <c r="BH3" s="11">
        <f t="shared" si="5"/>
        <v>0.11305518169582773</v>
      </c>
      <c r="BI3" s="11" t="str">
        <f t="shared" si="6"/>
        <v>NA</v>
      </c>
      <c r="BJ3" s="11">
        <f t="shared" si="7"/>
        <v>0.13638402871242711</v>
      </c>
      <c r="BK3" s="11" t="str">
        <f t="shared" si="8"/>
        <v>NA</v>
      </c>
      <c r="BL3" s="11" t="str">
        <f t="shared" si="9"/>
        <v>NA</v>
      </c>
      <c r="BM3" s="11" t="str">
        <f t="shared" si="10"/>
        <v>NA</v>
      </c>
      <c r="BN3" s="11" t="str">
        <f t="shared" si="11"/>
        <v>NA</v>
      </c>
      <c r="BO3" s="11" t="str">
        <f t="shared" si="12"/>
        <v>NA</v>
      </c>
      <c r="BP3" s="11" t="str">
        <f t="shared" si="13"/>
        <v>NA</v>
      </c>
      <c r="BQ3" s="11" t="str">
        <f t="shared" si="14"/>
        <v>NA</v>
      </c>
      <c r="BR3" s="11">
        <v>2.1800000000000002</v>
      </c>
      <c r="BS3" s="11" t="s">
        <v>88</v>
      </c>
      <c r="BT3" s="11" t="str">
        <f t="shared" si="15"/>
        <v>NA</v>
      </c>
      <c r="BU3" s="11">
        <v>0</v>
      </c>
      <c r="BV3" s="11">
        <v>1</v>
      </c>
      <c r="BW3" s="11">
        <v>0</v>
      </c>
      <c r="BX3" s="13">
        <v>0</v>
      </c>
      <c r="BY3" s="11">
        <v>1</v>
      </c>
      <c r="BZ3" s="11" t="str">
        <f t="shared" ref="BZ3:BZ11" si="28">IF(E3="NA", "NA", IF(AO3="NA","NA", E3/AO3))</f>
        <v>NA</v>
      </c>
      <c r="CA3" s="11" t="str">
        <f t="shared" si="16"/>
        <v>NA</v>
      </c>
      <c r="CB3" s="11" t="str">
        <f t="shared" si="17"/>
        <v>NA</v>
      </c>
      <c r="CC3" s="11" t="str">
        <f t="shared" si="18"/>
        <v>NA</v>
      </c>
      <c r="CD3" s="11" t="str">
        <f t="shared" si="19"/>
        <v>NA</v>
      </c>
      <c r="CE3" s="11" t="str">
        <f t="shared" si="20"/>
        <v>NA</v>
      </c>
      <c r="CF3" s="11" t="str">
        <f t="shared" si="21"/>
        <v>NA</v>
      </c>
      <c r="CG3" s="11" t="str">
        <f t="shared" si="22"/>
        <v>NA</v>
      </c>
      <c r="CH3" s="11" t="str">
        <f t="shared" si="23"/>
        <v>NA</v>
      </c>
      <c r="CI3" s="11" t="str">
        <f t="shared" si="24"/>
        <v>NA</v>
      </c>
      <c r="CJ3" s="11" t="str">
        <f t="shared" si="25"/>
        <v>NA</v>
      </c>
      <c r="CK3" s="11" t="str">
        <f t="shared" si="26"/>
        <v>NA</v>
      </c>
      <c r="CL3" s="11" t="str">
        <f t="shared" si="27"/>
        <v>NA</v>
      </c>
    </row>
    <row r="4" spans="1:90" ht="17">
      <c r="A4" s="37" t="s">
        <v>86</v>
      </c>
      <c r="B4" s="56" t="s">
        <v>87</v>
      </c>
      <c r="C4" s="15" t="s">
        <v>93</v>
      </c>
      <c r="D4" s="11" t="s">
        <v>467</v>
      </c>
      <c r="E4" s="12">
        <v>26.5</v>
      </c>
      <c r="F4" s="12">
        <v>24.07</v>
      </c>
      <c r="G4" s="12" t="s">
        <v>88</v>
      </c>
      <c r="H4" s="12" t="s">
        <v>88</v>
      </c>
      <c r="I4" s="12">
        <v>3.04</v>
      </c>
      <c r="J4" s="11">
        <v>1.5</v>
      </c>
      <c r="K4" s="12" t="s">
        <v>88</v>
      </c>
      <c r="L4" s="12" t="s">
        <v>88</v>
      </c>
      <c r="M4" s="12">
        <v>8.5399999999999991</v>
      </c>
      <c r="N4" s="12">
        <v>3.57</v>
      </c>
      <c r="O4" s="12">
        <v>1.4</v>
      </c>
      <c r="P4" s="12" t="s">
        <v>88</v>
      </c>
      <c r="Q4" s="11" t="s">
        <v>88</v>
      </c>
      <c r="R4" s="12" t="s">
        <v>88</v>
      </c>
      <c r="S4" s="11" t="s">
        <v>88</v>
      </c>
      <c r="T4" s="12" t="s">
        <v>88</v>
      </c>
      <c r="U4" s="12" t="s">
        <v>88</v>
      </c>
      <c r="V4" s="12" t="s">
        <v>88</v>
      </c>
      <c r="W4" s="12" t="s">
        <v>88</v>
      </c>
      <c r="X4" s="12" t="s">
        <v>88</v>
      </c>
      <c r="Y4" s="12" t="s">
        <v>88</v>
      </c>
      <c r="Z4" s="12" t="s">
        <v>88</v>
      </c>
      <c r="AA4" s="11" t="s">
        <v>89</v>
      </c>
      <c r="AB4" s="11" t="s">
        <v>90</v>
      </c>
      <c r="AC4" s="11" t="s">
        <v>89</v>
      </c>
      <c r="AD4" s="11" t="s">
        <v>89</v>
      </c>
      <c r="AE4" s="13" t="s">
        <v>89</v>
      </c>
      <c r="AF4" s="13" t="s">
        <v>89</v>
      </c>
      <c r="AG4" s="11" t="s">
        <v>90</v>
      </c>
      <c r="AH4" s="11" t="s">
        <v>88</v>
      </c>
      <c r="AI4" s="11" t="s">
        <v>88</v>
      </c>
      <c r="AJ4" s="11" t="s">
        <v>88</v>
      </c>
      <c r="AK4" s="11" t="s">
        <v>88</v>
      </c>
      <c r="AL4" s="11" t="s">
        <v>88</v>
      </c>
      <c r="AM4" s="11" t="s">
        <v>88</v>
      </c>
      <c r="AN4" s="11" t="s">
        <v>88</v>
      </c>
      <c r="AO4" s="11" t="s">
        <v>88</v>
      </c>
      <c r="AP4" s="11" t="s">
        <v>88</v>
      </c>
      <c r="AQ4" s="11" t="s">
        <v>88</v>
      </c>
      <c r="AR4" s="11" t="s">
        <v>88</v>
      </c>
      <c r="AS4" s="11" t="s">
        <v>88</v>
      </c>
      <c r="AT4" s="11" t="s">
        <v>88</v>
      </c>
      <c r="AU4" s="11" t="s">
        <v>88</v>
      </c>
      <c r="AV4" s="11" t="s">
        <v>88</v>
      </c>
      <c r="AW4" s="11" t="s">
        <v>88</v>
      </c>
      <c r="AX4" s="11" t="s">
        <v>88</v>
      </c>
      <c r="AY4" s="11" t="s">
        <v>88</v>
      </c>
      <c r="AZ4" s="11" t="s">
        <v>88</v>
      </c>
      <c r="BA4" s="11" t="s">
        <v>88</v>
      </c>
      <c r="BB4" s="11" t="s">
        <v>88</v>
      </c>
      <c r="BC4" s="11" t="str">
        <f t="shared" si="0"/>
        <v>NA</v>
      </c>
      <c r="BD4" s="11" t="str">
        <f t="shared" si="1"/>
        <v>NA</v>
      </c>
      <c r="BE4" s="13">
        <f t="shared" si="2"/>
        <v>5.2830188679245278E-2</v>
      </c>
      <c r="BF4" s="13">
        <f t="shared" si="3"/>
        <v>5.6603773584905662E-2</v>
      </c>
      <c r="BG4" s="11" t="str">
        <f t="shared" si="4"/>
        <v>NA</v>
      </c>
      <c r="BH4" s="11" t="str">
        <f t="shared" si="5"/>
        <v>NA</v>
      </c>
      <c r="BI4" s="11">
        <f t="shared" si="6"/>
        <v>0.41803278688524592</v>
      </c>
      <c r="BJ4" s="11" t="str">
        <f t="shared" si="7"/>
        <v>NA</v>
      </c>
      <c r="BK4" s="11" t="str">
        <f t="shared" si="8"/>
        <v>NA</v>
      </c>
      <c r="BL4" s="11" t="str">
        <f t="shared" si="9"/>
        <v>NA</v>
      </c>
      <c r="BM4" s="11" t="str">
        <f t="shared" si="10"/>
        <v>NA</v>
      </c>
      <c r="BN4" s="11" t="str">
        <f t="shared" si="11"/>
        <v>NA</v>
      </c>
      <c r="BO4" s="11" t="str">
        <f t="shared" si="12"/>
        <v>NA</v>
      </c>
      <c r="BP4" s="11" t="str">
        <f t="shared" si="13"/>
        <v>NA</v>
      </c>
      <c r="BQ4" s="11" t="str">
        <f t="shared" si="14"/>
        <v>NA</v>
      </c>
      <c r="BR4" s="14" t="s">
        <v>88</v>
      </c>
      <c r="BS4" s="11" t="s">
        <v>88</v>
      </c>
      <c r="BT4" s="11" t="str">
        <f t="shared" si="15"/>
        <v>NA</v>
      </c>
      <c r="BU4" s="11">
        <v>0</v>
      </c>
      <c r="BV4" s="11">
        <v>1</v>
      </c>
      <c r="BW4" s="11">
        <v>0</v>
      </c>
      <c r="BX4" s="13">
        <v>0</v>
      </c>
      <c r="BY4" s="11">
        <v>1</v>
      </c>
      <c r="BZ4" s="11" t="str">
        <f t="shared" si="28"/>
        <v>NA</v>
      </c>
      <c r="CA4" s="11" t="str">
        <f t="shared" si="16"/>
        <v>NA</v>
      </c>
      <c r="CB4" s="11" t="str">
        <f t="shared" si="17"/>
        <v>NA</v>
      </c>
      <c r="CC4" s="11" t="str">
        <f t="shared" si="18"/>
        <v>NA</v>
      </c>
      <c r="CD4" s="11" t="str">
        <f t="shared" si="19"/>
        <v>NA</v>
      </c>
      <c r="CE4" s="11" t="str">
        <f t="shared" si="20"/>
        <v>NA</v>
      </c>
      <c r="CF4" s="11" t="str">
        <f t="shared" si="21"/>
        <v>NA</v>
      </c>
      <c r="CG4" s="11" t="str">
        <f t="shared" si="22"/>
        <v>NA</v>
      </c>
      <c r="CH4" s="11" t="str">
        <f t="shared" si="23"/>
        <v>NA</v>
      </c>
      <c r="CI4" s="11" t="str">
        <f t="shared" si="24"/>
        <v>NA</v>
      </c>
      <c r="CJ4" s="11" t="str">
        <f t="shared" si="25"/>
        <v>NA</v>
      </c>
      <c r="CK4" s="11" t="str">
        <f t="shared" si="26"/>
        <v>NA</v>
      </c>
      <c r="CL4" s="11" t="str">
        <f t="shared" si="27"/>
        <v>NA</v>
      </c>
    </row>
    <row r="5" spans="1:90" ht="17">
      <c r="A5" s="37" t="s">
        <v>86</v>
      </c>
      <c r="B5" s="56" t="s">
        <v>87</v>
      </c>
      <c r="C5" s="11" t="s">
        <v>94</v>
      </c>
      <c r="D5" s="11" t="s">
        <v>469</v>
      </c>
      <c r="E5" s="12">
        <v>48.88</v>
      </c>
      <c r="F5" s="12">
        <v>43.27</v>
      </c>
      <c r="G5" s="12" t="s">
        <v>88</v>
      </c>
      <c r="H5" s="12" t="s">
        <v>88</v>
      </c>
      <c r="I5" s="12">
        <v>6.45</v>
      </c>
      <c r="J5" s="12">
        <v>2.58</v>
      </c>
      <c r="K5" s="12">
        <v>26.49</v>
      </c>
      <c r="L5" s="12">
        <v>41.55</v>
      </c>
      <c r="M5" s="12">
        <v>15.75</v>
      </c>
      <c r="N5" s="12">
        <v>6.35</v>
      </c>
      <c r="O5" s="12">
        <v>2.46</v>
      </c>
      <c r="P5" s="12" t="s">
        <v>88</v>
      </c>
      <c r="Q5" s="11" t="s">
        <v>88</v>
      </c>
      <c r="R5" s="12" t="s">
        <v>88</v>
      </c>
      <c r="S5" s="11" t="s">
        <v>88</v>
      </c>
      <c r="T5" s="12" t="s">
        <v>88</v>
      </c>
      <c r="U5" s="12" t="s">
        <v>88</v>
      </c>
      <c r="V5" s="12" t="s">
        <v>88</v>
      </c>
      <c r="W5" s="12" t="s">
        <v>88</v>
      </c>
      <c r="X5" s="12" t="s">
        <v>88</v>
      </c>
      <c r="Y5" s="12" t="s">
        <v>88</v>
      </c>
      <c r="Z5" s="12" t="s">
        <v>88</v>
      </c>
      <c r="AA5" s="11" t="s">
        <v>89</v>
      </c>
      <c r="AB5" s="11" t="s">
        <v>90</v>
      </c>
      <c r="AC5" s="11" t="s">
        <v>89</v>
      </c>
      <c r="AD5" s="11" t="s">
        <v>89</v>
      </c>
      <c r="AE5" s="13" t="s">
        <v>89</v>
      </c>
      <c r="AF5" s="13" t="s">
        <v>88</v>
      </c>
      <c r="AG5" s="11" t="s">
        <v>88</v>
      </c>
      <c r="AH5" s="11" t="s">
        <v>88</v>
      </c>
      <c r="AI5" s="11" t="s">
        <v>88</v>
      </c>
      <c r="AJ5" s="11" t="s">
        <v>88</v>
      </c>
      <c r="AK5" s="11" t="s">
        <v>88</v>
      </c>
      <c r="AL5" s="11" t="s">
        <v>88</v>
      </c>
      <c r="AM5" s="11" t="s">
        <v>88</v>
      </c>
      <c r="AN5" s="11" t="s">
        <v>88</v>
      </c>
      <c r="AO5" s="11" t="s">
        <v>88</v>
      </c>
      <c r="AP5" s="11" t="s">
        <v>88</v>
      </c>
      <c r="AQ5" s="12">
        <v>25.96</v>
      </c>
      <c r="AR5" s="12">
        <v>3.07</v>
      </c>
      <c r="AS5" s="12" t="s">
        <v>88</v>
      </c>
      <c r="AT5" s="12" t="s">
        <v>88</v>
      </c>
      <c r="AU5" s="12" t="s">
        <v>88</v>
      </c>
      <c r="AV5" s="11" t="s">
        <v>88</v>
      </c>
      <c r="AW5" s="11" t="s">
        <v>88</v>
      </c>
      <c r="AX5" s="11" t="s">
        <v>88</v>
      </c>
      <c r="AY5" s="11" t="s">
        <v>88</v>
      </c>
      <c r="AZ5" s="11" t="s">
        <v>88</v>
      </c>
      <c r="BA5" s="11" t="s">
        <v>88</v>
      </c>
      <c r="BB5" s="11" t="s">
        <v>88</v>
      </c>
      <c r="BC5" s="11" t="str">
        <f t="shared" si="0"/>
        <v>NA</v>
      </c>
      <c r="BD5" s="11" t="str">
        <f t="shared" si="1"/>
        <v>NA</v>
      </c>
      <c r="BE5" s="13">
        <f t="shared" si="2"/>
        <v>5.0327332242225853E-2</v>
      </c>
      <c r="BF5" s="13">
        <f t="shared" si="3"/>
        <v>5.2782324058919805E-2</v>
      </c>
      <c r="BG5" s="11">
        <f t="shared" si="4"/>
        <v>0.54193944353518819</v>
      </c>
      <c r="BH5" s="11">
        <f t="shared" si="5"/>
        <v>0.15282791817087846</v>
      </c>
      <c r="BI5" s="11">
        <f t="shared" si="6"/>
        <v>0.40317460317460313</v>
      </c>
      <c r="BJ5" s="11">
        <f t="shared" si="7"/>
        <v>0.1552346570397112</v>
      </c>
      <c r="BK5" s="11" t="str">
        <f t="shared" si="8"/>
        <v>NA</v>
      </c>
      <c r="BL5" s="11" t="str">
        <f t="shared" si="9"/>
        <v>NA</v>
      </c>
      <c r="BM5" s="11" t="str">
        <f t="shared" si="10"/>
        <v>NA</v>
      </c>
      <c r="BN5" s="11" t="str">
        <f t="shared" si="11"/>
        <v>NA</v>
      </c>
      <c r="BO5" s="11" t="str">
        <f t="shared" si="12"/>
        <v>NA</v>
      </c>
      <c r="BP5" s="11" t="str">
        <f t="shared" si="13"/>
        <v>NA</v>
      </c>
      <c r="BQ5" s="11" t="str">
        <f t="shared" si="14"/>
        <v>NA</v>
      </c>
      <c r="BR5" s="14" t="s">
        <v>88</v>
      </c>
      <c r="BS5" s="14" t="s">
        <v>88</v>
      </c>
      <c r="BT5" s="11" t="str">
        <f t="shared" si="15"/>
        <v>NA</v>
      </c>
      <c r="BU5" s="11">
        <v>0</v>
      </c>
      <c r="BV5" s="11" t="s">
        <v>88</v>
      </c>
      <c r="BW5" s="11">
        <v>0</v>
      </c>
      <c r="BX5" s="13" t="s">
        <v>88</v>
      </c>
      <c r="BY5" s="11" t="s">
        <v>88</v>
      </c>
      <c r="BZ5" s="11" t="str">
        <f t="shared" si="28"/>
        <v>NA</v>
      </c>
      <c r="CA5" s="11" t="str">
        <f t="shared" si="16"/>
        <v>NA</v>
      </c>
      <c r="CB5" s="11" t="str">
        <f t="shared" si="17"/>
        <v>NA</v>
      </c>
      <c r="CC5" s="11" t="str">
        <f t="shared" si="18"/>
        <v>NA</v>
      </c>
      <c r="CD5" s="11" t="str">
        <f t="shared" si="19"/>
        <v>NA</v>
      </c>
      <c r="CE5" s="11" t="str">
        <f t="shared" si="20"/>
        <v>NA</v>
      </c>
      <c r="CF5" s="11" t="str">
        <f t="shared" si="21"/>
        <v>NA</v>
      </c>
      <c r="CG5" s="11" t="str">
        <f t="shared" si="22"/>
        <v>NA</v>
      </c>
      <c r="CH5" s="11" t="str">
        <f t="shared" si="23"/>
        <v>NA</v>
      </c>
      <c r="CI5" s="11" t="str">
        <f t="shared" si="24"/>
        <v>NA</v>
      </c>
      <c r="CJ5" s="11" t="str">
        <f t="shared" si="25"/>
        <v>NA</v>
      </c>
      <c r="CK5" s="11" t="str">
        <f t="shared" si="26"/>
        <v>NA</v>
      </c>
      <c r="CL5" s="11" t="str">
        <f t="shared" si="27"/>
        <v>NA</v>
      </c>
    </row>
    <row r="6" spans="1:90" ht="17">
      <c r="A6" s="37" t="s">
        <v>86</v>
      </c>
      <c r="B6" s="56" t="s">
        <v>87</v>
      </c>
      <c r="C6" s="11" t="s">
        <v>95</v>
      </c>
      <c r="D6" s="11" t="s">
        <v>469</v>
      </c>
      <c r="E6" s="12" t="s">
        <v>88</v>
      </c>
      <c r="F6" s="12" t="s">
        <v>88</v>
      </c>
      <c r="G6" s="12" t="s">
        <v>88</v>
      </c>
      <c r="H6" s="12" t="s">
        <v>88</v>
      </c>
      <c r="I6" s="12" t="s">
        <v>88</v>
      </c>
      <c r="J6" s="12" t="s">
        <v>88</v>
      </c>
      <c r="K6" s="12" t="s">
        <v>88</v>
      </c>
      <c r="L6" s="12" t="s">
        <v>88</v>
      </c>
      <c r="M6" s="12" t="s">
        <v>88</v>
      </c>
      <c r="N6" s="12" t="s">
        <v>88</v>
      </c>
      <c r="O6" s="12" t="s">
        <v>88</v>
      </c>
      <c r="P6" s="12" t="s">
        <v>88</v>
      </c>
      <c r="Q6" s="12" t="s">
        <v>88</v>
      </c>
      <c r="R6" s="12" t="s">
        <v>88</v>
      </c>
      <c r="S6" s="12" t="s">
        <v>88</v>
      </c>
      <c r="T6" s="12" t="s">
        <v>88</v>
      </c>
      <c r="U6" s="12" t="s">
        <v>88</v>
      </c>
      <c r="V6" s="12" t="s">
        <v>88</v>
      </c>
      <c r="W6" s="12" t="s">
        <v>88</v>
      </c>
      <c r="X6" s="12" t="s">
        <v>88</v>
      </c>
      <c r="Y6" s="12" t="s">
        <v>88</v>
      </c>
      <c r="Z6" s="12" t="s">
        <v>88</v>
      </c>
      <c r="AA6" s="12" t="s">
        <v>88</v>
      </c>
      <c r="AB6" s="12" t="s">
        <v>88</v>
      </c>
      <c r="AC6" s="12" t="s">
        <v>88</v>
      </c>
      <c r="AD6" s="12" t="s">
        <v>88</v>
      </c>
      <c r="AE6" s="12" t="s">
        <v>88</v>
      </c>
      <c r="AF6" s="12" t="s">
        <v>88</v>
      </c>
      <c r="AG6" s="12" t="s">
        <v>88</v>
      </c>
      <c r="AH6" s="12" t="s">
        <v>88</v>
      </c>
      <c r="AI6" s="12" t="s">
        <v>88</v>
      </c>
      <c r="AJ6" s="12" t="s">
        <v>88</v>
      </c>
      <c r="AK6" s="12" t="s">
        <v>88</v>
      </c>
      <c r="AL6" s="12" t="s">
        <v>88</v>
      </c>
      <c r="AM6" s="12" t="s">
        <v>88</v>
      </c>
      <c r="AN6" s="12" t="s">
        <v>88</v>
      </c>
      <c r="AO6" s="12" t="s">
        <v>88</v>
      </c>
      <c r="AP6" s="12" t="s">
        <v>88</v>
      </c>
      <c r="AQ6" s="12" t="s">
        <v>88</v>
      </c>
      <c r="AR6" s="12" t="s">
        <v>88</v>
      </c>
      <c r="AS6" s="12" t="s">
        <v>88</v>
      </c>
      <c r="AT6" s="12" t="s">
        <v>88</v>
      </c>
      <c r="AU6" s="12">
        <v>23.06</v>
      </c>
      <c r="AV6" s="12">
        <v>2.44</v>
      </c>
      <c r="AW6" s="12">
        <v>5</v>
      </c>
      <c r="AX6" s="12">
        <v>11.362</v>
      </c>
      <c r="AY6" s="11" t="s">
        <v>88</v>
      </c>
      <c r="AZ6" s="11" t="s">
        <v>88</v>
      </c>
      <c r="BA6" s="12">
        <v>9.68</v>
      </c>
      <c r="BB6" s="12">
        <v>48.53</v>
      </c>
      <c r="BC6" s="11" t="str">
        <f t="shared" si="0"/>
        <v>NA</v>
      </c>
      <c r="BD6" s="11" t="str">
        <f t="shared" si="1"/>
        <v>NA</v>
      </c>
      <c r="BE6" s="13" t="str">
        <f t="shared" si="2"/>
        <v>NA</v>
      </c>
      <c r="BF6" s="13" t="str">
        <f t="shared" si="3"/>
        <v>NA</v>
      </c>
      <c r="BG6" s="11" t="str">
        <f t="shared" si="4"/>
        <v>NA</v>
      </c>
      <c r="BH6" s="11" t="str">
        <f t="shared" si="5"/>
        <v>NA</v>
      </c>
      <c r="BI6" s="11" t="str">
        <f t="shared" si="6"/>
        <v>NA</v>
      </c>
      <c r="BJ6" s="11" t="str">
        <f t="shared" si="7"/>
        <v>NA</v>
      </c>
      <c r="BK6" s="11" t="str">
        <f t="shared" si="8"/>
        <v>NA</v>
      </c>
      <c r="BL6" s="11" t="str">
        <f t="shared" si="9"/>
        <v>NA</v>
      </c>
      <c r="BM6" s="11" t="str">
        <f t="shared" si="10"/>
        <v>NA</v>
      </c>
      <c r="BN6" s="11" t="str">
        <f t="shared" si="11"/>
        <v>NA</v>
      </c>
      <c r="BO6" s="11" t="str">
        <f t="shared" si="12"/>
        <v>NA</v>
      </c>
      <c r="BP6" s="11" t="str">
        <f t="shared" si="13"/>
        <v>NA</v>
      </c>
      <c r="BQ6" s="11" t="str">
        <f t="shared" si="14"/>
        <v>NA</v>
      </c>
      <c r="BR6" s="14" t="s">
        <v>88</v>
      </c>
      <c r="BS6" s="14" t="s">
        <v>88</v>
      </c>
      <c r="BT6" s="11" t="str">
        <f t="shared" si="15"/>
        <v>NA</v>
      </c>
      <c r="BU6" s="14" t="s">
        <v>88</v>
      </c>
      <c r="BV6" s="14" t="s">
        <v>88</v>
      </c>
      <c r="BW6" s="14" t="s">
        <v>88</v>
      </c>
      <c r="BX6" s="14" t="s">
        <v>88</v>
      </c>
      <c r="BY6" s="14" t="s">
        <v>88</v>
      </c>
      <c r="BZ6" s="11" t="str">
        <f t="shared" si="28"/>
        <v>NA</v>
      </c>
      <c r="CA6" s="11" t="str">
        <f t="shared" si="16"/>
        <v>NA</v>
      </c>
      <c r="CB6" s="11" t="str">
        <f t="shared" si="17"/>
        <v>NA</v>
      </c>
      <c r="CC6" s="11" t="str">
        <f t="shared" si="18"/>
        <v>NA</v>
      </c>
      <c r="CD6" s="11" t="str">
        <f t="shared" si="19"/>
        <v>NA</v>
      </c>
      <c r="CE6" s="11" t="str">
        <f t="shared" si="20"/>
        <v>NA</v>
      </c>
      <c r="CF6" s="11" t="str">
        <f t="shared" si="21"/>
        <v>NA</v>
      </c>
      <c r="CG6" s="11" t="str">
        <f t="shared" si="22"/>
        <v>NA</v>
      </c>
      <c r="CH6" s="11" t="str">
        <f t="shared" si="23"/>
        <v>NA</v>
      </c>
      <c r="CI6" s="11">
        <f t="shared" si="24"/>
        <v>0.2168256721595837</v>
      </c>
      <c r="CJ6" s="11">
        <f t="shared" si="25"/>
        <v>0.49271465741543802</v>
      </c>
      <c r="CK6" s="11" t="str">
        <f t="shared" si="26"/>
        <v>NA</v>
      </c>
      <c r="CL6" s="11">
        <f t="shared" si="27"/>
        <v>0.19946424891819492</v>
      </c>
    </row>
    <row r="7" spans="1:90" ht="16" customHeight="1">
      <c r="A7" s="37" t="s">
        <v>86</v>
      </c>
      <c r="B7" s="56" t="s">
        <v>87</v>
      </c>
      <c r="C7" s="11" t="s">
        <v>96</v>
      </c>
      <c r="D7" s="11" t="s">
        <v>469</v>
      </c>
      <c r="E7" s="12" t="s">
        <v>88</v>
      </c>
      <c r="F7" s="12" t="s">
        <v>88</v>
      </c>
      <c r="G7" s="12" t="s">
        <v>88</v>
      </c>
      <c r="H7" s="12" t="s">
        <v>88</v>
      </c>
      <c r="I7" s="12" t="s">
        <v>88</v>
      </c>
      <c r="J7" s="12" t="s">
        <v>88</v>
      </c>
      <c r="K7" s="12" t="s">
        <v>88</v>
      </c>
      <c r="L7" s="12" t="s">
        <v>88</v>
      </c>
      <c r="M7" s="12" t="s">
        <v>88</v>
      </c>
      <c r="N7" s="12" t="s">
        <v>88</v>
      </c>
      <c r="O7" s="12" t="s">
        <v>88</v>
      </c>
      <c r="P7" s="12" t="s">
        <v>88</v>
      </c>
      <c r="Q7" s="12" t="s">
        <v>88</v>
      </c>
      <c r="R7" s="12" t="s">
        <v>88</v>
      </c>
      <c r="S7" s="12" t="s">
        <v>88</v>
      </c>
      <c r="T7" s="12" t="s">
        <v>88</v>
      </c>
      <c r="U7" s="12" t="s">
        <v>88</v>
      </c>
      <c r="V7" s="12" t="s">
        <v>88</v>
      </c>
      <c r="W7" s="12" t="s">
        <v>88</v>
      </c>
      <c r="X7" s="12" t="s">
        <v>88</v>
      </c>
      <c r="Y7" s="12" t="s">
        <v>88</v>
      </c>
      <c r="Z7" s="12" t="s">
        <v>88</v>
      </c>
      <c r="AA7" s="11" t="s">
        <v>89</v>
      </c>
      <c r="AB7" s="11" t="s">
        <v>88</v>
      </c>
      <c r="AC7" s="11" t="s">
        <v>88</v>
      </c>
      <c r="AD7" s="11" t="s">
        <v>88</v>
      </c>
      <c r="AE7" s="11" t="s">
        <v>88</v>
      </c>
      <c r="AF7" s="11" t="s">
        <v>88</v>
      </c>
      <c r="AG7" s="11" t="s">
        <v>88</v>
      </c>
      <c r="AH7" s="11" t="s">
        <v>88</v>
      </c>
      <c r="AI7" s="11" t="s">
        <v>88</v>
      </c>
      <c r="AJ7" s="11" t="s">
        <v>88</v>
      </c>
      <c r="AK7" s="11" t="s">
        <v>88</v>
      </c>
      <c r="AL7" s="11" t="s">
        <v>88</v>
      </c>
      <c r="AM7" s="11" t="s">
        <v>88</v>
      </c>
      <c r="AN7" s="11" t="s">
        <v>88</v>
      </c>
      <c r="AO7" s="11" t="s">
        <v>88</v>
      </c>
      <c r="AP7" s="11" t="s">
        <v>88</v>
      </c>
      <c r="AQ7" s="12">
        <v>22.08</v>
      </c>
      <c r="AR7" s="12">
        <v>3.86</v>
      </c>
      <c r="AS7" s="12">
        <v>7.7409999999999997</v>
      </c>
      <c r="AT7" s="12">
        <v>12.175000000000001</v>
      </c>
      <c r="AU7" s="12" t="s">
        <v>88</v>
      </c>
      <c r="AV7" s="12" t="s">
        <v>88</v>
      </c>
      <c r="AW7" s="12" t="s">
        <v>88</v>
      </c>
      <c r="AX7" s="12" t="s">
        <v>88</v>
      </c>
      <c r="AY7" s="12" t="s">
        <v>88</v>
      </c>
      <c r="AZ7" s="12" t="s">
        <v>88</v>
      </c>
      <c r="BA7" s="12" t="s">
        <v>88</v>
      </c>
      <c r="BB7" s="12" t="s">
        <v>88</v>
      </c>
      <c r="BC7" s="11" t="str">
        <f t="shared" si="0"/>
        <v>NA</v>
      </c>
      <c r="BD7" s="11" t="str">
        <f t="shared" si="1"/>
        <v>NA</v>
      </c>
      <c r="BE7" s="13" t="str">
        <f t="shared" si="2"/>
        <v>NA</v>
      </c>
      <c r="BF7" s="13" t="str">
        <f t="shared" si="3"/>
        <v>NA</v>
      </c>
      <c r="BG7" s="11" t="str">
        <f t="shared" si="4"/>
        <v>NA</v>
      </c>
      <c r="BH7" s="11" t="str">
        <f t="shared" si="5"/>
        <v>NA</v>
      </c>
      <c r="BI7" s="11" t="str">
        <f t="shared" si="6"/>
        <v>NA</v>
      </c>
      <c r="BJ7" s="11" t="str">
        <f t="shared" si="7"/>
        <v>NA</v>
      </c>
      <c r="BK7" s="11" t="str">
        <f t="shared" si="8"/>
        <v>NA</v>
      </c>
      <c r="BL7" s="11" t="str">
        <f t="shared" si="9"/>
        <v>NA</v>
      </c>
      <c r="BM7" s="11" t="str">
        <f t="shared" si="10"/>
        <v>NA</v>
      </c>
      <c r="BN7" s="11" t="str">
        <f t="shared" si="11"/>
        <v>NA</v>
      </c>
      <c r="BO7" s="11" t="str">
        <f t="shared" si="12"/>
        <v>NA</v>
      </c>
      <c r="BP7" s="11" t="str">
        <f t="shared" si="13"/>
        <v>NA</v>
      </c>
      <c r="BQ7" s="11" t="str">
        <f t="shared" si="14"/>
        <v>NA</v>
      </c>
      <c r="BR7" s="14" t="s">
        <v>88</v>
      </c>
      <c r="BS7" s="14" t="s">
        <v>88</v>
      </c>
      <c r="BT7" s="11" t="str">
        <f t="shared" si="15"/>
        <v>NA</v>
      </c>
      <c r="BU7" s="11">
        <v>0</v>
      </c>
      <c r="BV7" s="11" t="s">
        <v>88</v>
      </c>
      <c r="BW7" s="11">
        <v>0</v>
      </c>
      <c r="BX7" s="13" t="s">
        <v>88</v>
      </c>
      <c r="BY7" s="11" t="s">
        <v>88</v>
      </c>
      <c r="BZ7" s="11" t="str">
        <f t="shared" si="28"/>
        <v>NA</v>
      </c>
      <c r="CA7" s="11" t="str">
        <f t="shared" si="16"/>
        <v>NA</v>
      </c>
      <c r="CB7" s="11" t="str">
        <f t="shared" si="17"/>
        <v>NA</v>
      </c>
      <c r="CC7" s="11" t="str">
        <f t="shared" si="18"/>
        <v>NA</v>
      </c>
      <c r="CD7" s="11" t="str">
        <f t="shared" si="19"/>
        <v>NA</v>
      </c>
      <c r="CE7" s="11" t="str">
        <f t="shared" si="20"/>
        <v>NA</v>
      </c>
      <c r="CF7" s="11" t="str">
        <f t="shared" si="21"/>
        <v>NA</v>
      </c>
      <c r="CG7" s="11">
        <f t="shared" si="22"/>
        <v>0.35058876811594203</v>
      </c>
      <c r="CH7" s="11">
        <f t="shared" si="23"/>
        <v>0.55140398550724645</v>
      </c>
      <c r="CI7" s="11" t="str">
        <f t="shared" si="24"/>
        <v>NA</v>
      </c>
      <c r="CJ7" s="11" t="str">
        <f t="shared" si="25"/>
        <v>NA</v>
      </c>
      <c r="CK7" s="11" t="str">
        <f t="shared" si="26"/>
        <v>NA</v>
      </c>
      <c r="CL7" s="11" t="str">
        <f t="shared" si="27"/>
        <v>NA</v>
      </c>
    </row>
    <row r="8" spans="1:90" ht="17">
      <c r="A8" s="37" t="s">
        <v>86</v>
      </c>
      <c r="B8" s="56" t="s">
        <v>87</v>
      </c>
      <c r="C8" s="11" t="s">
        <v>97</v>
      </c>
      <c r="D8" s="11" t="s">
        <v>469</v>
      </c>
      <c r="E8" s="12" t="s">
        <v>88</v>
      </c>
      <c r="F8" s="12" t="s">
        <v>88</v>
      </c>
      <c r="G8" s="12" t="s">
        <v>88</v>
      </c>
      <c r="H8" s="12" t="s">
        <v>88</v>
      </c>
      <c r="I8" s="12" t="s">
        <v>88</v>
      </c>
      <c r="J8" s="12" t="s">
        <v>88</v>
      </c>
      <c r="K8" s="12" t="s">
        <v>88</v>
      </c>
      <c r="L8" s="12" t="s">
        <v>88</v>
      </c>
      <c r="M8" s="12" t="s">
        <v>88</v>
      </c>
      <c r="N8" s="12" t="s">
        <v>88</v>
      </c>
      <c r="O8" s="12" t="s">
        <v>88</v>
      </c>
      <c r="P8" s="12" t="s">
        <v>88</v>
      </c>
      <c r="Q8" s="12" t="s">
        <v>88</v>
      </c>
      <c r="R8" s="12" t="s">
        <v>88</v>
      </c>
      <c r="S8" s="12" t="s">
        <v>88</v>
      </c>
      <c r="T8" s="12" t="s">
        <v>88</v>
      </c>
      <c r="U8" s="12" t="s">
        <v>88</v>
      </c>
      <c r="V8" s="12" t="s">
        <v>88</v>
      </c>
      <c r="W8" s="12" t="s">
        <v>88</v>
      </c>
      <c r="X8" s="12" t="s">
        <v>88</v>
      </c>
      <c r="Y8" s="12" t="s">
        <v>88</v>
      </c>
      <c r="Z8" s="12" t="s">
        <v>88</v>
      </c>
      <c r="AA8" s="12" t="s">
        <v>88</v>
      </c>
      <c r="AB8" s="12" t="s">
        <v>88</v>
      </c>
      <c r="AC8" s="12" t="s">
        <v>88</v>
      </c>
      <c r="AD8" s="12" t="s">
        <v>88</v>
      </c>
      <c r="AE8" s="12" t="s">
        <v>88</v>
      </c>
      <c r="AF8" s="12" t="s">
        <v>88</v>
      </c>
      <c r="AG8" s="12" t="s">
        <v>88</v>
      </c>
      <c r="AH8" s="12" t="s">
        <v>88</v>
      </c>
      <c r="AI8" s="12" t="s">
        <v>88</v>
      </c>
      <c r="AJ8" s="12" t="s">
        <v>88</v>
      </c>
      <c r="AK8" s="12" t="s">
        <v>88</v>
      </c>
      <c r="AL8" s="12" t="s">
        <v>88</v>
      </c>
      <c r="AM8" s="12" t="s">
        <v>88</v>
      </c>
      <c r="AN8" s="12" t="s">
        <v>88</v>
      </c>
      <c r="AO8" s="12" t="s">
        <v>88</v>
      </c>
      <c r="AP8" s="12" t="s">
        <v>88</v>
      </c>
      <c r="AQ8" s="12" t="s">
        <v>88</v>
      </c>
      <c r="AR8" s="12" t="s">
        <v>88</v>
      </c>
      <c r="AS8" s="12" t="s">
        <v>88</v>
      </c>
      <c r="AT8" s="12" t="s">
        <v>88</v>
      </c>
      <c r="AU8" s="12">
        <v>39.08</v>
      </c>
      <c r="AV8" s="12">
        <v>3.46</v>
      </c>
      <c r="AW8" s="12">
        <v>6.319</v>
      </c>
      <c r="AX8" s="12">
        <v>17.96</v>
      </c>
      <c r="AY8" s="12" t="s">
        <v>88</v>
      </c>
      <c r="AZ8" s="12" t="s">
        <v>88</v>
      </c>
      <c r="BA8" s="12" t="s">
        <v>88</v>
      </c>
      <c r="BB8" s="12" t="s">
        <v>88</v>
      </c>
      <c r="BC8" s="11" t="str">
        <f t="shared" si="0"/>
        <v>NA</v>
      </c>
      <c r="BD8" s="11" t="str">
        <f t="shared" si="1"/>
        <v>NA</v>
      </c>
      <c r="BE8" s="13" t="str">
        <f t="shared" si="2"/>
        <v>NA</v>
      </c>
      <c r="BF8" s="13" t="str">
        <f t="shared" si="3"/>
        <v>NA</v>
      </c>
      <c r="BG8" s="11" t="str">
        <f t="shared" si="4"/>
        <v>NA</v>
      </c>
      <c r="BH8" s="11" t="str">
        <f t="shared" si="5"/>
        <v>NA</v>
      </c>
      <c r="BI8" s="11" t="str">
        <f t="shared" si="6"/>
        <v>NA</v>
      </c>
      <c r="BJ8" s="11" t="str">
        <f t="shared" si="7"/>
        <v>NA</v>
      </c>
      <c r="BK8" s="11" t="str">
        <f t="shared" si="8"/>
        <v>NA</v>
      </c>
      <c r="BL8" s="11" t="str">
        <f t="shared" si="9"/>
        <v>NA</v>
      </c>
      <c r="BM8" s="11" t="str">
        <f t="shared" si="10"/>
        <v>NA</v>
      </c>
      <c r="BN8" s="11" t="str">
        <f t="shared" si="11"/>
        <v>NA</v>
      </c>
      <c r="BO8" s="11" t="str">
        <f t="shared" si="12"/>
        <v>NA</v>
      </c>
      <c r="BP8" s="11" t="str">
        <f t="shared" si="13"/>
        <v>NA</v>
      </c>
      <c r="BQ8" s="11" t="str">
        <f t="shared" si="14"/>
        <v>NA</v>
      </c>
      <c r="BR8" s="14" t="s">
        <v>88</v>
      </c>
      <c r="BS8" s="14" t="s">
        <v>88</v>
      </c>
      <c r="BT8" s="11" t="str">
        <f t="shared" si="15"/>
        <v>NA</v>
      </c>
      <c r="BU8" s="11" t="s">
        <v>88</v>
      </c>
      <c r="BV8" s="11" t="s">
        <v>88</v>
      </c>
      <c r="BW8" s="11" t="s">
        <v>88</v>
      </c>
      <c r="BX8" s="11" t="s">
        <v>88</v>
      </c>
      <c r="BY8" s="11" t="s">
        <v>88</v>
      </c>
      <c r="BZ8" s="11" t="str">
        <f t="shared" si="28"/>
        <v>NA</v>
      </c>
      <c r="CA8" s="11" t="str">
        <f t="shared" si="16"/>
        <v>NA</v>
      </c>
      <c r="CB8" s="11" t="str">
        <f t="shared" si="17"/>
        <v>NA</v>
      </c>
      <c r="CC8" s="11" t="str">
        <f t="shared" si="18"/>
        <v>NA</v>
      </c>
      <c r="CD8" s="11" t="str">
        <f t="shared" si="19"/>
        <v>NA</v>
      </c>
      <c r="CE8" s="11" t="str">
        <f t="shared" si="20"/>
        <v>NA</v>
      </c>
      <c r="CF8" s="11" t="str">
        <f t="shared" si="21"/>
        <v>NA</v>
      </c>
      <c r="CG8" s="11" t="str">
        <f t="shared" si="22"/>
        <v>NA</v>
      </c>
      <c r="CH8" s="11" t="str">
        <f t="shared" si="23"/>
        <v>NA</v>
      </c>
      <c r="CI8" s="11">
        <f t="shared" si="24"/>
        <v>0.16169396110542478</v>
      </c>
      <c r="CJ8" s="11">
        <f t="shared" si="25"/>
        <v>0.45957011258955993</v>
      </c>
      <c r="CK8" s="11" t="str">
        <f t="shared" si="26"/>
        <v>NA</v>
      </c>
      <c r="CL8" s="11" t="str">
        <f t="shared" si="27"/>
        <v>NA</v>
      </c>
    </row>
    <row r="9" spans="1:90" ht="17">
      <c r="A9" s="37" t="s">
        <v>86</v>
      </c>
      <c r="B9" s="56" t="s">
        <v>87</v>
      </c>
      <c r="C9" s="11" t="s">
        <v>98</v>
      </c>
      <c r="D9" s="11" t="s">
        <v>469</v>
      </c>
      <c r="E9" s="12" t="s">
        <v>88</v>
      </c>
      <c r="F9" s="12" t="s">
        <v>88</v>
      </c>
      <c r="G9" s="12" t="s">
        <v>88</v>
      </c>
      <c r="H9" s="12" t="s">
        <v>88</v>
      </c>
      <c r="I9" s="12" t="s">
        <v>88</v>
      </c>
      <c r="J9" s="12" t="s">
        <v>88</v>
      </c>
      <c r="K9" s="12" t="s">
        <v>88</v>
      </c>
      <c r="L9" s="12" t="s">
        <v>88</v>
      </c>
      <c r="M9" s="12" t="s">
        <v>88</v>
      </c>
      <c r="N9" s="12" t="s">
        <v>88</v>
      </c>
      <c r="O9" s="12" t="s">
        <v>88</v>
      </c>
      <c r="P9" s="12" t="s">
        <v>88</v>
      </c>
      <c r="Q9" s="12" t="s">
        <v>88</v>
      </c>
      <c r="R9" s="12" t="s">
        <v>88</v>
      </c>
      <c r="S9" s="12" t="s">
        <v>88</v>
      </c>
      <c r="T9" s="12" t="s">
        <v>88</v>
      </c>
      <c r="U9" s="12" t="s">
        <v>88</v>
      </c>
      <c r="V9" s="12" t="s">
        <v>88</v>
      </c>
      <c r="W9" s="12" t="s">
        <v>88</v>
      </c>
      <c r="X9" s="12" t="s">
        <v>88</v>
      </c>
      <c r="Y9" s="12" t="s">
        <v>88</v>
      </c>
      <c r="Z9" s="12" t="s">
        <v>88</v>
      </c>
      <c r="AA9" s="12" t="s">
        <v>88</v>
      </c>
      <c r="AB9" s="12" t="s">
        <v>88</v>
      </c>
      <c r="AC9" s="12" t="s">
        <v>88</v>
      </c>
      <c r="AD9" s="12" t="s">
        <v>88</v>
      </c>
      <c r="AE9" s="12" t="s">
        <v>88</v>
      </c>
      <c r="AF9" s="12" t="s">
        <v>88</v>
      </c>
      <c r="AG9" s="12" t="s">
        <v>88</v>
      </c>
      <c r="AH9" s="12" t="s">
        <v>88</v>
      </c>
      <c r="AI9" s="12" t="s">
        <v>88</v>
      </c>
      <c r="AJ9" s="12" t="s">
        <v>88</v>
      </c>
      <c r="AK9" s="12" t="s">
        <v>88</v>
      </c>
      <c r="AL9" s="12" t="s">
        <v>88</v>
      </c>
      <c r="AM9" s="12" t="s">
        <v>88</v>
      </c>
      <c r="AN9" s="12" t="s">
        <v>88</v>
      </c>
      <c r="AO9" s="12" t="s">
        <v>88</v>
      </c>
      <c r="AP9" s="12" t="s">
        <v>88</v>
      </c>
      <c r="AQ9" s="12" t="s">
        <v>88</v>
      </c>
      <c r="AR9" s="12" t="s">
        <v>88</v>
      </c>
      <c r="AS9" s="12" t="s">
        <v>88</v>
      </c>
      <c r="AT9" s="12" t="s">
        <v>88</v>
      </c>
      <c r="AU9" s="12">
        <v>37.94</v>
      </c>
      <c r="AV9" s="12">
        <v>4.03</v>
      </c>
      <c r="AW9" s="12">
        <v>6.7240000000000002</v>
      </c>
      <c r="AX9" s="12">
        <v>17.27</v>
      </c>
      <c r="AY9" s="12" t="s">
        <v>88</v>
      </c>
      <c r="AZ9" s="12" t="s">
        <v>88</v>
      </c>
      <c r="BA9" s="12" t="s">
        <v>88</v>
      </c>
      <c r="BB9" s="12" t="s">
        <v>88</v>
      </c>
      <c r="BC9" s="11" t="str">
        <f t="shared" si="0"/>
        <v>NA</v>
      </c>
      <c r="BD9" s="11" t="str">
        <f t="shared" si="1"/>
        <v>NA</v>
      </c>
      <c r="BE9" s="13" t="str">
        <f t="shared" si="2"/>
        <v>NA</v>
      </c>
      <c r="BF9" s="13" t="str">
        <f t="shared" si="3"/>
        <v>NA</v>
      </c>
      <c r="BG9" s="11" t="str">
        <f t="shared" si="4"/>
        <v>NA</v>
      </c>
      <c r="BH9" s="11" t="str">
        <f t="shared" si="5"/>
        <v>NA</v>
      </c>
      <c r="BI9" s="11" t="str">
        <f t="shared" si="6"/>
        <v>NA</v>
      </c>
      <c r="BJ9" s="11" t="str">
        <f t="shared" si="7"/>
        <v>NA</v>
      </c>
      <c r="BK9" s="11" t="str">
        <f t="shared" si="8"/>
        <v>NA</v>
      </c>
      <c r="BL9" s="11" t="str">
        <f t="shared" si="9"/>
        <v>NA</v>
      </c>
      <c r="BM9" s="11" t="str">
        <f t="shared" si="10"/>
        <v>NA</v>
      </c>
      <c r="BN9" s="11" t="str">
        <f t="shared" si="11"/>
        <v>NA</v>
      </c>
      <c r="BO9" s="11" t="str">
        <f t="shared" si="12"/>
        <v>NA</v>
      </c>
      <c r="BP9" s="11" t="str">
        <f t="shared" si="13"/>
        <v>NA</v>
      </c>
      <c r="BQ9" s="11" t="str">
        <f t="shared" si="14"/>
        <v>NA</v>
      </c>
      <c r="BR9" s="14" t="s">
        <v>88</v>
      </c>
      <c r="BS9" s="14" t="s">
        <v>88</v>
      </c>
      <c r="BT9" s="11" t="str">
        <f t="shared" si="15"/>
        <v>NA</v>
      </c>
      <c r="BU9" s="14" t="s">
        <v>88</v>
      </c>
      <c r="BV9" s="14" t="s">
        <v>88</v>
      </c>
      <c r="BW9" s="14" t="s">
        <v>88</v>
      </c>
      <c r="BX9" s="14" t="s">
        <v>88</v>
      </c>
      <c r="BY9" s="14" t="s">
        <v>88</v>
      </c>
      <c r="BZ9" s="11" t="str">
        <f t="shared" si="28"/>
        <v>NA</v>
      </c>
      <c r="CA9" s="11" t="str">
        <f t="shared" si="16"/>
        <v>NA</v>
      </c>
      <c r="CB9" s="11" t="str">
        <f t="shared" si="17"/>
        <v>NA</v>
      </c>
      <c r="CC9" s="11" t="str">
        <f t="shared" si="18"/>
        <v>NA</v>
      </c>
      <c r="CD9" s="11" t="str">
        <f t="shared" si="19"/>
        <v>NA</v>
      </c>
      <c r="CE9" s="11" t="str">
        <f t="shared" si="20"/>
        <v>NA</v>
      </c>
      <c r="CF9" s="11" t="str">
        <f t="shared" si="21"/>
        <v>NA</v>
      </c>
      <c r="CG9" s="11" t="str">
        <f t="shared" si="22"/>
        <v>NA</v>
      </c>
      <c r="CH9" s="11" t="str">
        <f t="shared" si="23"/>
        <v>NA</v>
      </c>
      <c r="CI9" s="11">
        <f t="shared" si="24"/>
        <v>0.17722720084343702</v>
      </c>
      <c r="CJ9" s="11">
        <f t="shared" si="25"/>
        <v>0.4551924090669478</v>
      </c>
      <c r="CK9" s="11" t="str">
        <f t="shared" si="26"/>
        <v>NA</v>
      </c>
      <c r="CL9" s="11" t="str">
        <f t="shared" si="27"/>
        <v>NA</v>
      </c>
    </row>
    <row r="10" spans="1:90" ht="17">
      <c r="A10" s="37" t="s">
        <v>86</v>
      </c>
      <c r="B10" s="56" t="s">
        <v>87</v>
      </c>
      <c r="C10" s="11" t="s">
        <v>99</v>
      </c>
      <c r="D10" s="11" t="s">
        <v>469</v>
      </c>
      <c r="E10" s="12" t="s">
        <v>88</v>
      </c>
      <c r="F10" s="12" t="s">
        <v>88</v>
      </c>
      <c r="G10" s="12" t="s">
        <v>88</v>
      </c>
      <c r="H10" s="12" t="s">
        <v>88</v>
      </c>
      <c r="I10" s="12" t="s">
        <v>88</v>
      </c>
      <c r="J10" s="12" t="s">
        <v>88</v>
      </c>
      <c r="K10" s="12" t="s">
        <v>88</v>
      </c>
      <c r="L10" s="12" t="s">
        <v>88</v>
      </c>
      <c r="M10" s="12" t="s">
        <v>88</v>
      </c>
      <c r="N10" s="12" t="s">
        <v>88</v>
      </c>
      <c r="O10" s="12" t="s">
        <v>88</v>
      </c>
      <c r="P10" s="12" t="s">
        <v>88</v>
      </c>
      <c r="Q10" s="12" t="s">
        <v>88</v>
      </c>
      <c r="R10" s="12" t="s">
        <v>88</v>
      </c>
      <c r="S10" s="12" t="s">
        <v>88</v>
      </c>
      <c r="T10" s="12" t="s">
        <v>88</v>
      </c>
      <c r="U10" s="12" t="s">
        <v>88</v>
      </c>
      <c r="V10" s="12" t="s">
        <v>88</v>
      </c>
      <c r="W10" s="12" t="s">
        <v>88</v>
      </c>
      <c r="X10" s="12" t="s">
        <v>88</v>
      </c>
      <c r="Y10" s="12" t="s">
        <v>88</v>
      </c>
      <c r="Z10" s="12" t="s">
        <v>88</v>
      </c>
      <c r="AA10" s="12" t="s">
        <v>88</v>
      </c>
      <c r="AB10" s="12" t="s">
        <v>88</v>
      </c>
      <c r="AC10" s="12" t="s">
        <v>88</v>
      </c>
      <c r="AD10" s="12" t="s">
        <v>88</v>
      </c>
      <c r="AE10" s="12" t="s">
        <v>88</v>
      </c>
      <c r="AF10" s="12" t="s">
        <v>88</v>
      </c>
      <c r="AG10" s="12" t="s">
        <v>88</v>
      </c>
      <c r="AH10" s="12" t="s">
        <v>88</v>
      </c>
      <c r="AI10" s="12" t="s">
        <v>88</v>
      </c>
      <c r="AJ10" s="12" t="s">
        <v>88</v>
      </c>
      <c r="AK10" s="12" t="s">
        <v>88</v>
      </c>
      <c r="AL10" s="12" t="s">
        <v>88</v>
      </c>
      <c r="AM10" s="12" t="s">
        <v>88</v>
      </c>
      <c r="AN10" s="12" t="s">
        <v>88</v>
      </c>
      <c r="AO10" s="12" t="s">
        <v>88</v>
      </c>
      <c r="AP10" s="12" t="s">
        <v>88</v>
      </c>
      <c r="AQ10" s="12" t="s">
        <v>88</v>
      </c>
      <c r="AR10" s="12" t="s">
        <v>88</v>
      </c>
      <c r="AS10" s="12" t="s">
        <v>88</v>
      </c>
      <c r="AT10" s="12" t="s">
        <v>88</v>
      </c>
      <c r="AU10" s="12">
        <v>45.94</v>
      </c>
      <c r="AV10" s="12">
        <v>4.46</v>
      </c>
      <c r="AW10" s="12">
        <v>10.08</v>
      </c>
      <c r="AX10" s="12">
        <v>21.23</v>
      </c>
      <c r="AY10" s="12" t="s">
        <v>88</v>
      </c>
      <c r="AZ10" s="12" t="s">
        <v>88</v>
      </c>
      <c r="BA10" s="12" t="s">
        <v>88</v>
      </c>
      <c r="BB10" s="12" t="s">
        <v>88</v>
      </c>
      <c r="BC10" s="11" t="str">
        <f t="shared" si="0"/>
        <v>NA</v>
      </c>
      <c r="BD10" s="11" t="str">
        <f t="shared" si="1"/>
        <v>NA</v>
      </c>
      <c r="BE10" s="13" t="str">
        <f t="shared" si="2"/>
        <v>NA</v>
      </c>
      <c r="BF10" s="13" t="str">
        <f t="shared" si="3"/>
        <v>NA</v>
      </c>
      <c r="BG10" s="11" t="str">
        <f t="shared" si="4"/>
        <v>NA</v>
      </c>
      <c r="BH10" s="11" t="str">
        <f t="shared" si="5"/>
        <v>NA</v>
      </c>
      <c r="BI10" s="11" t="str">
        <f t="shared" si="6"/>
        <v>NA</v>
      </c>
      <c r="BJ10" s="11" t="str">
        <f t="shared" si="7"/>
        <v>NA</v>
      </c>
      <c r="BK10" s="11" t="str">
        <f t="shared" si="8"/>
        <v>NA</v>
      </c>
      <c r="BL10" s="11" t="str">
        <f t="shared" si="9"/>
        <v>NA</v>
      </c>
      <c r="BM10" s="11" t="str">
        <f t="shared" si="10"/>
        <v>NA</v>
      </c>
      <c r="BN10" s="11" t="str">
        <f t="shared" si="11"/>
        <v>NA</v>
      </c>
      <c r="BO10" s="11" t="str">
        <f t="shared" si="12"/>
        <v>NA</v>
      </c>
      <c r="BP10" s="11" t="str">
        <f t="shared" si="13"/>
        <v>NA</v>
      </c>
      <c r="BQ10" s="11" t="str">
        <f t="shared" si="14"/>
        <v>NA</v>
      </c>
      <c r="BR10" s="14" t="s">
        <v>88</v>
      </c>
      <c r="BS10" s="14" t="s">
        <v>88</v>
      </c>
      <c r="BT10" s="11" t="str">
        <f t="shared" si="15"/>
        <v>NA</v>
      </c>
      <c r="BU10" s="14" t="s">
        <v>88</v>
      </c>
      <c r="BV10" s="14" t="s">
        <v>88</v>
      </c>
      <c r="BW10" s="14" t="s">
        <v>88</v>
      </c>
      <c r="BX10" s="14" t="s">
        <v>88</v>
      </c>
      <c r="BY10" s="14" t="s">
        <v>88</v>
      </c>
      <c r="BZ10" s="11" t="str">
        <f t="shared" si="28"/>
        <v>NA</v>
      </c>
      <c r="CA10" s="11" t="str">
        <f t="shared" si="16"/>
        <v>NA</v>
      </c>
      <c r="CB10" s="11" t="str">
        <f t="shared" si="17"/>
        <v>NA</v>
      </c>
      <c r="CC10" s="11" t="str">
        <f t="shared" si="18"/>
        <v>NA</v>
      </c>
      <c r="CD10" s="11" t="str">
        <f t="shared" si="19"/>
        <v>NA</v>
      </c>
      <c r="CE10" s="11" t="str">
        <f t="shared" si="20"/>
        <v>NA</v>
      </c>
      <c r="CF10" s="11" t="str">
        <f t="shared" si="21"/>
        <v>NA</v>
      </c>
      <c r="CG10" s="11" t="str">
        <f t="shared" si="22"/>
        <v>NA</v>
      </c>
      <c r="CH10" s="11" t="str">
        <f t="shared" si="23"/>
        <v>NA</v>
      </c>
      <c r="CI10" s="11">
        <f t="shared" si="24"/>
        <v>0.21941663038746193</v>
      </c>
      <c r="CJ10" s="11">
        <f t="shared" si="25"/>
        <v>0.46212451023073575</v>
      </c>
      <c r="CK10" s="11" t="str">
        <f t="shared" si="26"/>
        <v>NA</v>
      </c>
      <c r="CL10" s="11" t="str">
        <f t="shared" si="27"/>
        <v>NA</v>
      </c>
    </row>
    <row r="11" spans="1:90" ht="17">
      <c r="A11" s="37" t="s">
        <v>86</v>
      </c>
      <c r="B11" s="56" t="s">
        <v>87</v>
      </c>
      <c r="C11" s="11" t="s">
        <v>100</v>
      </c>
      <c r="D11" s="11" t="s">
        <v>120</v>
      </c>
      <c r="E11" s="12">
        <v>31.35</v>
      </c>
      <c r="F11" s="12">
        <v>28.72</v>
      </c>
      <c r="G11" s="12" t="s">
        <v>88</v>
      </c>
      <c r="H11" s="12">
        <v>12.54</v>
      </c>
      <c r="I11" s="12">
        <v>2.81</v>
      </c>
      <c r="J11" s="12" t="s">
        <v>88</v>
      </c>
      <c r="K11" s="12" t="s">
        <v>88</v>
      </c>
      <c r="L11" s="12">
        <v>28.92</v>
      </c>
      <c r="M11" s="12" t="s">
        <v>88</v>
      </c>
      <c r="N11" s="12">
        <v>10.14</v>
      </c>
      <c r="O11" s="12" t="s">
        <v>88</v>
      </c>
      <c r="P11" s="12">
        <v>3.31</v>
      </c>
      <c r="Q11" s="12">
        <v>4.7</v>
      </c>
      <c r="R11" s="12">
        <v>3.2</v>
      </c>
      <c r="S11" s="12">
        <v>10.57</v>
      </c>
      <c r="T11" s="12">
        <v>7.46</v>
      </c>
      <c r="U11" s="12">
        <v>5.2</v>
      </c>
      <c r="V11" s="12">
        <v>4.57</v>
      </c>
      <c r="W11" s="12">
        <v>0.752</v>
      </c>
      <c r="X11" s="12">
        <v>3.71</v>
      </c>
      <c r="Y11" s="12">
        <v>1.016</v>
      </c>
      <c r="Z11" s="12">
        <v>8.33</v>
      </c>
      <c r="AA11" s="12" t="s">
        <v>89</v>
      </c>
      <c r="AB11" s="12" t="s">
        <v>90</v>
      </c>
      <c r="AC11" s="12" t="s">
        <v>89</v>
      </c>
      <c r="AD11" s="12" t="s">
        <v>90</v>
      </c>
      <c r="AE11" s="12" t="s">
        <v>89</v>
      </c>
      <c r="AF11" s="12" t="s">
        <v>89</v>
      </c>
      <c r="AG11" s="12" t="s">
        <v>90</v>
      </c>
      <c r="AH11" s="12" t="s">
        <v>88</v>
      </c>
      <c r="AI11" s="12" t="s">
        <v>88</v>
      </c>
      <c r="AJ11" s="12" t="s">
        <v>88</v>
      </c>
      <c r="AK11" s="12" t="s">
        <v>88</v>
      </c>
      <c r="AL11" s="12" t="s">
        <v>88</v>
      </c>
      <c r="AM11" s="12" t="s">
        <v>88</v>
      </c>
      <c r="AN11" s="12" t="s">
        <v>88</v>
      </c>
      <c r="AO11" s="12" t="s">
        <v>88</v>
      </c>
      <c r="AP11" s="12" t="s">
        <v>88</v>
      </c>
      <c r="AQ11" s="12">
        <v>11.38</v>
      </c>
      <c r="AR11" s="12">
        <v>1.88</v>
      </c>
      <c r="AS11" s="12">
        <v>4.0919999999999996</v>
      </c>
      <c r="AT11" s="12">
        <v>5.67</v>
      </c>
      <c r="AU11" s="12" t="s">
        <v>88</v>
      </c>
      <c r="AV11" s="12" t="s">
        <v>88</v>
      </c>
      <c r="AW11" s="12" t="s">
        <v>88</v>
      </c>
      <c r="AX11" s="12" t="s">
        <v>88</v>
      </c>
      <c r="AY11" s="12" t="s">
        <v>88</v>
      </c>
      <c r="AZ11" s="12" t="s">
        <v>88</v>
      </c>
      <c r="BA11" s="12" t="s">
        <v>88</v>
      </c>
      <c r="BB11" s="12" t="s">
        <v>88</v>
      </c>
      <c r="BC11" s="11">
        <f t="shared" si="0"/>
        <v>0.43662952646239556</v>
      </c>
      <c r="BD11" s="11">
        <f t="shared" si="1"/>
        <v>0.3680362116991644</v>
      </c>
      <c r="BE11" s="13" t="str">
        <f t="shared" si="2"/>
        <v>NA</v>
      </c>
      <c r="BF11" s="13" t="str">
        <f t="shared" si="3"/>
        <v>NA</v>
      </c>
      <c r="BG11" s="11" t="str">
        <f t="shared" si="4"/>
        <v>NA</v>
      </c>
      <c r="BH11" s="11">
        <f t="shared" si="5"/>
        <v>0.35062240663900412</v>
      </c>
      <c r="BI11" s="11" t="str">
        <f t="shared" si="6"/>
        <v>NA</v>
      </c>
      <c r="BJ11" s="11">
        <f t="shared" si="7"/>
        <v>9.7164591977869988E-2</v>
      </c>
      <c r="BK11" s="11">
        <f t="shared" si="8"/>
        <v>2.2849081711035762E-3</v>
      </c>
      <c r="BL11" s="11">
        <f t="shared" si="9"/>
        <v>0.16364902506963788</v>
      </c>
      <c r="BM11" s="11">
        <f t="shared" si="10"/>
        <v>0.11142061281337048</v>
      </c>
      <c r="BN11" s="11">
        <f t="shared" si="11"/>
        <v>0.69241927218744392</v>
      </c>
      <c r="BO11" s="11">
        <f t="shared" si="12"/>
        <v>0.15912256267409472</v>
      </c>
      <c r="BP11" s="11">
        <f t="shared" si="13"/>
        <v>2.6183844011142061E-2</v>
      </c>
      <c r="BQ11" s="11">
        <f t="shared" si="14"/>
        <v>0.29004178272980502</v>
      </c>
      <c r="BR11" s="14" t="s">
        <v>88</v>
      </c>
      <c r="BS11" s="14" t="s">
        <v>88</v>
      </c>
      <c r="BT11" s="14" t="s">
        <v>88</v>
      </c>
      <c r="BU11" s="11">
        <v>0</v>
      </c>
      <c r="BV11" s="11">
        <v>1</v>
      </c>
      <c r="BW11" s="11">
        <v>0</v>
      </c>
      <c r="BX11" s="11">
        <v>0</v>
      </c>
      <c r="BY11" s="11">
        <v>0</v>
      </c>
      <c r="BZ11" s="11" t="str">
        <f t="shared" si="28"/>
        <v>NA</v>
      </c>
      <c r="CA11" s="11" t="str">
        <f t="shared" si="16"/>
        <v>NA</v>
      </c>
      <c r="CB11" s="11" t="str">
        <f t="shared" si="17"/>
        <v>NA</v>
      </c>
      <c r="CC11" s="11" t="str">
        <f t="shared" si="18"/>
        <v>NA</v>
      </c>
      <c r="CD11" s="11" t="str">
        <f t="shared" si="19"/>
        <v>NA</v>
      </c>
      <c r="CE11" s="11" t="str">
        <f t="shared" si="20"/>
        <v>NA</v>
      </c>
      <c r="CF11" s="11" t="str">
        <f t="shared" si="21"/>
        <v>NA</v>
      </c>
      <c r="CG11" s="11">
        <f t="shared" si="22"/>
        <v>0.35957820738137075</v>
      </c>
      <c r="CH11" s="11">
        <f t="shared" si="23"/>
        <v>0.49824253075571173</v>
      </c>
      <c r="CI11" s="11" t="str">
        <f t="shared" si="24"/>
        <v>NA</v>
      </c>
      <c r="CJ11" s="11" t="str">
        <f t="shared" si="25"/>
        <v>NA</v>
      </c>
      <c r="CK11" s="11" t="str">
        <f t="shared" si="26"/>
        <v>NA</v>
      </c>
      <c r="CL11" s="11" t="str">
        <f t="shared" si="27"/>
        <v>NA</v>
      </c>
    </row>
    <row r="12" spans="1:90" ht="17">
      <c r="A12" s="37" t="s">
        <v>86</v>
      </c>
      <c r="B12" s="56" t="s">
        <v>101</v>
      </c>
      <c r="C12" s="11" t="s">
        <v>102</v>
      </c>
      <c r="D12" s="11" t="s">
        <v>470</v>
      </c>
      <c r="E12" s="12">
        <v>50.38</v>
      </c>
      <c r="F12" s="12">
        <v>44.95</v>
      </c>
      <c r="G12" s="12">
        <v>18.91</v>
      </c>
      <c r="H12" s="12">
        <v>14.61</v>
      </c>
      <c r="I12" s="12">
        <v>5.93</v>
      </c>
      <c r="J12" s="12" t="s">
        <v>88</v>
      </c>
      <c r="K12" s="12">
        <v>25.66</v>
      </c>
      <c r="L12" s="12">
        <v>43.46</v>
      </c>
      <c r="M12" s="12">
        <v>21.06</v>
      </c>
      <c r="N12" s="12">
        <v>9.2799999999999994</v>
      </c>
      <c r="O12" s="12" t="s">
        <v>88</v>
      </c>
      <c r="P12" s="12">
        <v>2.91</v>
      </c>
      <c r="Q12" s="12">
        <v>7.26</v>
      </c>
      <c r="R12" s="12">
        <v>3.54</v>
      </c>
      <c r="S12" s="12">
        <v>15.37</v>
      </c>
      <c r="T12" s="12">
        <v>10.603999999999999</v>
      </c>
      <c r="U12" s="12">
        <v>7.56</v>
      </c>
      <c r="V12" s="12">
        <v>3.35</v>
      </c>
      <c r="W12" s="12">
        <v>1.57</v>
      </c>
      <c r="X12" s="12">
        <v>9.61</v>
      </c>
      <c r="Y12" s="12">
        <v>3.65</v>
      </c>
      <c r="Z12" s="12">
        <v>19.7</v>
      </c>
      <c r="AA12" s="12" t="s">
        <v>89</v>
      </c>
      <c r="AB12" s="12" t="s">
        <v>90</v>
      </c>
      <c r="AC12" s="12" t="s">
        <v>89</v>
      </c>
      <c r="AD12" s="12" t="s">
        <v>90</v>
      </c>
      <c r="AE12" s="12" t="s">
        <v>89</v>
      </c>
      <c r="AF12" s="12" t="s">
        <v>89</v>
      </c>
      <c r="AG12" s="12" t="s">
        <v>90</v>
      </c>
      <c r="AH12" s="12">
        <v>2.66</v>
      </c>
      <c r="AI12" s="12">
        <v>1.758</v>
      </c>
      <c r="AJ12" s="12">
        <v>1.97</v>
      </c>
      <c r="AK12" s="12">
        <v>0.82</v>
      </c>
      <c r="AL12" s="12" t="s">
        <v>88</v>
      </c>
      <c r="AM12" s="12">
        <v>423.8</v>
      </c>
      <c r="AN12" s="12">
        <v>105.27</v>
      </c>
      <c r="AO12" s="12">
        <v>107.38</v>
      </c>
      <c r="AP12" s="12">
        <v>172.23</v>
      </c>
      <c r="AQ12" s="12">
        <v>26.62</v>
      </c>
      <c r="AR12" s="12">
        <v>5.6029999999999998</v>
      </c>
      <c r="AS12" s="12">
        <v>8.2119999999999997</v>
      </c>
      <c r="AT12" s="12">
        <v>14.8</v>
      </c>
      <c r="AU12" s="12">
        <v>36.47</v>
      </c>
      <c r="AV12" s="12">
        <v>4.1900000000000004</v>
      </c>
      <c r="AW12" s="12">
        <v>3.9489999999999998</v>
      </c>
      <c r="AX12" s="12">
        <v>16.2</v>
      </c>
      <c r="AY12" s="12">
        <v>10.76</v>
      </c>
      <c r="AZ12" s="12">
        <v>61.03</v>
      </c>
      <c r="BA12" s="12">
        <v>13.728</v>
      </c>
      <c r="BB12" s="12">
        <v>79.23</v>
      </c>
      <c r="BC12" s="11">
        <f t="shared" si="0"/>
        <v>0.32502780867630698</v>
      </c>
      <c r="BD12" s="11">
        <f t="shared" si="1"/>
        <v>0.34193548387096773</v>
      </c>
      <c r="BE12" s="13" t="str">
        <f t="shared" si="2"/>
        <v>NA</v>
      </c>
      <c r="BF12" s="13" t="str">
        <f t="shared" si="3"/>
        <v>NA</v>
      </c>
      <c r="BG12" s="11">
        <f t="shared" si="4"/>
        <v>0.50932909884874944</v>
      </c>
      <c r="BH12" s="11">
        <f t="shared" si="5"/>
        <v>0.21352968246663598</v>
      </c>
      <c r="BI12" s="11">
        <f t="shared" si="6"/>
        <v>0.44064577397910731</v>
      </c>
      <c r="BJ12" s="11">
        <f t="shared" si="7"/>
        <v>0.13644730786930509</v>
      </c>
      <c r="BK12" s="11">
        <f t="shared" si="8"/>
        <v>8.6801426872770496E-3</v>
      </c>
      <c r="BL12" s="11">
        <f t="shared" si="9"/>
        <v>0.16151279199110122</v>
      </c>
      <c r="BM12" s="11">
        <f t="shared" si="10"/>
        <v>7.8754171301446046E-2</v>
      </c>
      <c r="BN12" s="11">
        <f t="shared" si="11"/>
        <v>0.6347484867609009</v>
      </c>
      <c r="BO12" s="11">
        <f t="shared" si="12"/>
        <v>7.4527252502780861E-2</v>
      </c>
      <c r="BP12" s="11">
        <f t="shared" si="13"/>
        <v>3.4927697441601777E-2</v>
      </c>
      <c r="BQ12" s="11">
        <f t="shared" si="14"/>
        <v>0.43826473859844267</v>
      </c>
      <c r="BR12" s="12">
        <v>1.97</v>
      </c>
      <c r="BS12" s="14" t="s">
        <v>88</v>
      </c>
      <c r="BT12" s="11">
        <f t="shared" ref="BT12" si="29">IF(AH12="NA","NA",IF(AI12="NA","NA",AH12/AI12))</f>
        <v>1.5130830489192264</v>
      </c>
      <c r="BU12" s="14">
        <v>0</v>
      </c>
      <c r="BV12" s="14">
        <v>1</v>
      </c>
      <c r="BW12" s="14">
        <v>1</v>
      </c>
      <c r="BX12" s="14">
        <v>0</v>
      </c>
      <c r="BY12" s="14">
        <v>0</v>
      </c>
      <c r="BZ12" s="11">
        <f>IF(E12="NA", "NA", IF(AO12="NA","NA", E12/AO12))</f>
        <v>0.46917489290370651</v>
      </c>
      <c r="CA12" s="11">
        <f>IF(F12="NA", "NA", IF(AO12="NA","NA", F12/AO12))</f>
        <v>0.41860681691190171</v>
      </c>
      <c r="CB12" s="11">
        <f>IF(AO12="NA","NA",IF(AN12="NA", "NA", AN12/AO12))</f>
        <v>0.98035015831626005</v>
      </c>
      <c r="CC12" s="11">
        <f t="shared" si="18"/>
        <v>0.25337423312883434</v>
      </c>
      <c r="CD12" s="11">
        <f t="shared" si="19"/>
        <v>0.40639452571967905</v>
      </c>
      <c r="CE12" s="11">
        <f t="shared" si="20"/>
        <v>0.72991499862901021</v>
      </c>
      <c r="CF12" s="11">
        <f t="shared" si="21"/>
        <v>0.8113459399332591</v>
      </c>
      <c r="CG12" s="11">
        <f t="shared" si="22"/>
        <v>0.30848985725018779</v>
      </c>
      <c r="CH12" s="11">
        <f t="shared" si="23"/>
        <v>0.55597295266716751</v>
      </c>
      <c r="CI12" s="11">
        <f t="shared" si="24"/>
        <v>0.10828077872223746</v>
      </c>
      <c r="CJ12" s="11">
        <f t="shared" si="25"/>
        <v>0.4442007129147244</v>
      </c>
      <c r="CK12" s="11">
        <f t="shared" si="26"/>
        <v>0.17630673439292149</v>
      </c>
      <c r="CL12" s="11">
        <f t="shared" si="27"/>
        <v>0.17326770162817112</v>
      </c>
    </row>
    <row r="13" spans="1:90" ht="16" customHeight="1">
      <c r="A13" s="37" t="s">
        <v>86</v>
      </c>
      <c r="B13" s="56" t="s">
        <v>103</v>
      </c>
      <c r="C13" s="11" t="s">
        <v>104</v>
      </c>
      <c r="D13" s="11" t="s">
        <v>471</v>
      </c>
      <c r="E13" s="12">
        <v>26.443000000000001</v>
      </c>
      <c r="F13" s="12">
        <v>23.494</v>
      </c>
      <c r="G13" s="12" t="s">
        <v>88</v>
      </c>
      <c r="H13" s="12">
        <v>9.7949999999999999</v>
      </c>
      <c r="I13" s="12">
        <v>2.843</v>
      </c>
      <c r="J13" s="12" t="s">
        <v>88</v>
      </c>
      <c r="K13" s="12">
        <v>13.76</v>
      </c>
      <c r="L13" s="12">
        <v>23.881</v>
      </c>
      <c r="M13" s="12">
        <v>9.8559999999999999</v>
      </c>
      <c r="N13" s="12">
        <v>3.32</v>
      </c>
      <c r="O13" s="12" t="s">
        <v>88</v>
      </c>
      <c r="P13" s="12" t="s">
        <v>88</v>
      </c>
      <c r="Q13" s="11">
        <v>4.12</v>
      </c>
      <c r="R13" s="12">
        <v>3.5790000000000002</v>
      </c>
      <c r="S13" s="12" t="s">
        <v>88</v>
      </c>
      <c r="T13" s="12">
        <v>5.5910000000000002</v>
      </c>
      <c r="U13" s="12">
        <v>4.6440000000000001</v>
      </c>
      <c r="V13" s="12">
        <v>2.78</v>
      </c>
      <c r="W13" s="12">
        <v>1.4319999999999999</v>
      </c>
      <c r="X13" s="12">
        <v>3.476</v>
      </c>
      <c r="Y13" s="12">
        <v>2.71</v>
      </c>
      <c r="Z13" s="12">
        <v>6.8929999999999998</v>
      </c>
      <c r="AA13" s="11" t="s">
        <v>89</v>
      </c>
      <c r="AB13" s="13" t="s">
        <v>90</v>
      </c>
      <c r="AC13" s="11" t="s">
        <v>89</v>
      </c>
      <c r="AD13" s="11" t="s">
        <v>90</v>
      </c>
      <c r="AE13" s="13" t="s">
        <v>89</v>
      </c>
      <c r="AF13" s="13" t="s">
        <v>89</v>
      </c>
      <c r="AG13" s="11" t="s">
        <v>90</v>
      </c>
      <c r="AH13" s="11">
        <v>4.12</v>
      </c>
      <c r="AI13" s="14">
        <v>1.64</v>
      </c>
      <c r="AJ13" s="12">
        <v>2.33</v>
      </c>
      <c r="AK13" s="12">
        <v>1.04</v>
      </c>
      <c r="AL13" s="11" t="s">
        <v>88</v>
      </c>
      <c r="AM13" s="12">
        <v>292.82</v>
      </c>
      <c r="AN13" s="12">
        <v>72.489999999999995</v>
      </c>
      <c r="AO13" s="11">
        <v>81.599999999999994</v>
      </c>
      <c r="AP13" s="11">
        <v>116.71</v>
      </c>
      <c r="AQ13" s="11">
        <v>16.5</v>
      </c>
      <c r="AR13" s="12">
        <v>2.52</v>
      </c>
      <c r="AS13" s="12">
        <v>4.28</v>
      </c>
      <c r="AT13" s="12">
        <v>9.1300000000000008</v>
      </c>
      <c r="AU13" s="12">
        <v>24.21</v>
      </c>
      <c r="AV13" s="12">
        <v>1.95</v>
      </c>
      <c r="AW13" s="12">
        <v>4.7699999999999996</v>
      </c>
      <c r="AX13" s="12">
        <v>11.555</v>
      </c>
      <c r="AY13" s="12">
        <v>7.64</v>
      </c>
      <c r="AZ13" s="12">
        <v>39.28</v>
      </c>
      <c r="BA13" s="12">
        <v>10.67</v>
      </c>
      <c r="BB13" s="12">
        <v>60.46</v>
      </c>
      <c r="BC13" s="11">
        <f>IF(H13="NA", "NA", IF(E13="NA", "NA",H13 /E13))</f>
        <v>0.37041939265590135</v>
      </c>
      <c r="BD13" s="11" t="str">
        <f>IF(S13="NA", "NA", IF(F13="NA", "NA",S13 /F13))</f>
        <v>NA</v>
      </c>
      <c r="BE13" s="13" t="str">
        <f t="shared" si="2"/>
        <v>NA</v>
      </c>
      <c r="BF13" s="13" t="str">
        <f t="shared" si="3"/>
        <v>NA</v>
      </c>
      <c r="BG13" s="11">
        <f t="shared" si="4"/>
        <v>0.5203645577279431</v>
      </c>
      <c r="BH13" s="11">
        <f t="shared" si="5"/>
        <v>0.13902265399271385</v>
      </c>
      <c r="BI13" s="11">
        <f t="shared" si="6"/>
        <v>0.33685064935064934</v>
      </c>
      <c r="BJ13" s="11">
        <f t="shared" si="7"/>
        <v>0.11904861605460408</v>
      </c>
      <c r="BK13" s="11">
        <f t="shared" si="8"/>
        <v>8.533066577790023E-3</v>
      </c>
      <c r="BL13" s="11">
        <f t="shared" si="9"/>
        <v>0.17536392270366902</v>
      </c>
      <c r="BM13" s="11">
        <f t="shared" si="10"/>
        <v>0.15233676683408531</v>
      </c>
      <c r="BN13" s="11">
        <f t="shared" si="11"/>
        <v>0.68430664870800051</v>
      </c>
      <c r="BO13" s="11">
        <f t="shared" si="12"/>
        <v>0.11832808376606793</v>
      </c>
      <c r="BP13" s="11">
        <f t="shared" si="13"/>
        <v>6.0951732357197579E-2</v>
      </c>
      <c r="BQ13" s="11">
        <f t="shared" si="14"/>
        <v>0.29339405805737634</v>
      </c>
      <c r="BR13" s="14">
        <v>3</v>
      </c>
      <c r="BS13" s="11" t="s">
        <v>88</v>
      </c>
      <c r="BT13" s="11">
        <f>IF(AH13="NA","NA",IF(AI13="NA","NA",AH13/AI13))</f>
        <v>2.5121951219512195</v>
      </c>
      <c r="BU13" s="11">
        <v>0</v>
      </c>
      <c r="BV13" s="13">
        <v>1</v>
      </c>
      <c r="BW13" s="11">
        <v>1</v>
      </c>
      <c r="BX13" s="13">
        <v>0</v>
      </c>
      <c r="BY13" s="11">
        <v>1</v>
      </c>
      <c r="BZ13" s="11">
        <f>IF(E13="NA", "NA", IF(AO13="NA","NA", E13/AO13))</f>
        <v>0.32405637254901964</v>
      </c>
      <c r="CA13" s="11">
        <f t="shared" si="16"/>
        <v>0.28791666666666671</v>
      </c>
      <c r="CB13" s="11">
        <f t="shared" si="17"/>
        <v>0.88835784313725485</v>
      </c>
      <c r="CC13" s="11">
        <f t="shared" si="18"/>
        <v>0.27866948978894884</v>
      </c>
      <c r="CD13" s="11">
        <f t="shared" si="19"/>
        <v>0.39857250187828697</v>
      </c>
      <c r="CE13" s="11">
        <f t="shared" si="20"/>
        <v>0.68153655514250311</v>
      </c>
      <c r="CF13" s="11">
        <f t="shared" si="21"/>
        <v>1.0304758661785989</v>
      </c>
      <c r="CG13" s="11">
        <f t="shared" si="22"/>
        <v>0.2593939393939394</v>
      </c>
      <c r="CH13" s="11">
        <f t="shared" si="23"/>
        <v>0.55333333333333334</v>
      </c>
      <c r="CI13" s="11">
        <f t="shared" si="24"/>
        <v>0.19702602230483268</v>
      </c>
      <c r="CJ13" s="11">
        <f t="shared" si="25"/>
        <v>0.47728211482858318</v>
      </c>
      <c r="CK13" s="11">
        <f t="shared" si="26"/>
        <v>0.19450101832993888</v>
      </c>
      <c r="CL13" s="11">
        <f t="shared" si="27"/>
        <v>0.17648031756533245</v>
      </c>
    </row>
    <row r="14" spans="1:90" ht="17">
      <c r="A14" s="37" t="s">
        <v>86</v>
      </c>
      <c r="B14" s="56" t="s">
        <v>103</v>
      </c>
      <c r="C14" s="11" t="s">
        <v>105</v>
      </c>
      <c r="D14" s="11" t="s">
        <v>472</v>
      </c>
      <c r="E14" s="12">
        <v>32</v>
      </c>
      <c r="F14" s="12">
        <v>28.82</v>
      </c>
      <c r="G14" s="12">
        <v>15.16</v>
      </c>
      <c r="H14" s="12" t="s">
        <v>88</v>
      </c>
      <c r="I14" s="12">
        <v>3.2</v>
      </c>
      <c r="J14" s="11">
        <v>4.4000000000000004</v>
      </c>
      <c r="K14" s="12" t="s">
        <v>88</v>
      </c>
      <c r="L14" s="12">
        <v>27.76</v>
      </c>
      <c r="M14" s="12" t="s">
        <v>88</v>
      </c>
      <c r="N14" s="11">
        <v>4.5</v>
      </c>
      <c r="O14" s="11" t="s">
        <v>88</v>
      </c>
      <c r="P14" s="12" t="s">
        <v>88</v>
      </c>
      <c r="Q14" s="11" t="s">
        <v>88</v>
      </c>
      <c r="R14" s="12" t="s">
        <v>88</v>
      </c>
      <c r="S14" s="11" t="s">
        <v>88</v>
      </c>
      <c r="T14" s="12" t="s">
        <v>88</v>
      </c>
      <c r="U14" s="12" t="s">
        <v>88</v>
      </c>
      <c r="V14" s="12" t="s">
        <v>88</v>
      </c>
      <c r="W14" s="12" t="s">
        <v>88</v>
      </c>
      <c r="X14" s="12" t="s">
        <v>88</v>
      </c>
      <c r="Y14" s="12" t="s">
        <v>88</v>
      </c>
      <c r="Z14" s="12" t="s">
        <v>88</v>
      </c>
      <c r="AA14" s="11" t="s">
        <v>89</v>
      </c>
      <c r="AB14" s="13" t="s">
        <v>90</v>
      </c>
      <c r="AC14" s="11" t="s">
        <v>88</v>
      </c>
      <c r="AD14" s="11" t="s">
        <v>90</v>
      </c>
      <c r="AE14" s="13" t="s">
        <v>89</v>
      </c>
      <c r="AF14" s="13" t="s">
        <v>89</v>
      </c>
      <c r="AG14" s="11" t="s">
        <v>106</v>
      </c>
      <c r="AH14" s="11">
        <v>4.46</v>
      </c>
      <c r="AI14" s="14" t="s">
        <v>88</v>
      </c>
      <c r="AJ14" s="14">
        <v>2.23</v>
      </c>
      <c r="AK14" s="14">
        <v>0.94</v>
      </c>
      <c r="AL14" s="11" t="s">
        <v>88</v>
      </c>
      <c r="AM14" s="12" t="s">
        <v>88</v>
      </c>
      <c r="AN14" s="12">
        <v>85.33</v>
      </c>
      <c r="AO14" s="11">
        <v>95.43</v>
      </c>
      <c r="AP14" s="11" t="s">
        <v>88</v>
      </c>
      <c r="AQ14" s="11">
        <v>18.82</v>
      </c>
      <c r="AR14" s="12">
        <v>3.29</v>
      </c>
      <c r="AS14" s="12">
        <v>4.87</v>
      </c>
      <c r="AT14" s="12">
        <v>10.231</v>
      </c>
      <c r="AU14" s="12">
        <v>24.39</v>
      </c>
      <c r="AV14" s="12">
        <v>2.73</v>
      </c>
      <c r="AW14" s="12">
        <v>5.59</v>
      </c>
      <c r="AX14" s="12">
        <v>13.069000000000001</v>
      </c>
      <c r="AY14" s="12">
        <v>6.34</v>
      </c>
      <c r="AZ14" s="17">
        <v>42.49</v>
      </c>
      <c r="BA14" s="12">
        <v>11.51</v>
      </c>
      <c r="BB14" s="12">
        <v>64.28</v>
      </c>
      <c r="BC14" s="11" t="str">
        <f t="shared" ref="BC14:BC77" si="30">IF(H14="NA", "NA", IF(F14="NA", "NA",H14 /F14))</f>
        <v>NA</v>
      </c>
      <c r="BD14" s="11" t="str">
        <f t="shared" ref="BD14:BD77" si="31">IF(S14="NA", "NA", IF(F14="NA","NA",S14/F14))</f>
        <v>NA</v>
      </c>
      <c r="BE14" s="13" t="str">
        <f t="shared" si="2"/>
        <v>NA</v>
      </c>
      <c r="BF14" s="13">
        <f t="shared" si="3"/>
        <v>0.13750000000000001</v>
      </c>
      <c r="BG14" s="11" t="str">
        <f t="shared" si="4"/>
        <v>NA</v>
      </c>
      <c r="BH14" s="11">
        <f t="shared" si="5"/>
        <v>0.16210374639769451</v>
      </c>
      <c r="BI14" s="11" t="str">
        <f t="shared" si="6"/>
        <v>NA</v>
      </c>
      <c r="BJ14" s="11">
        <f t="shared" si="7"/>
        <v>0.11527377521613832</v>
      </c>
      <c r="BK14" s="11" t="str">
        <f t="shared" si="8"/>
        <v>NA</v>
      </c>
      <c r="BL14" s="11" t="str">
        <f t="shared" si="9"/>
        <v>NA</v>
      </c>
      <c r="BM14" s="11" t="str">
        <f t="shared" si="10"/>
        <v>NA</v>
      </c>
      <c r="BN14" s="11" t="str">
        <f t="shared" si="11"/>
        <v>NA</v>
      </c>
      <c r="BO14" s="11" t="str">
        <f t="shared" si="12"/>
        <v>NA</v>
      </c>
      <c r="BP14" s="11" t="str">
        <f t="shared" si="13"/>
        <v>NA</v>
      </c>
      <c r="BQ14" s="11" t="str">
        <f t="shared" si="14"/>
        <v>NA</v>
      </c>
      <c r="BR14" s="14">
        <v>2.23</v>
      </c>
      <c r="BS14" s="11" t="s">
        <v>88</v>
      </c>
      <c r="BT14" s="11" t="s">
        <v>88</v>
      </c>
      <c r="BU14" s="11">
        <v>0</v>
      </c>
      <c r="BV14" s="13">
        <v>1</v>
      </c>
      <c r="BW14" s="11">
        <v>1</v>
      </c>
      <c r="BX14" s="13">
        <v>0</v>
      </c>
      <c r="BY14" s="11">
        <v>1</v>
      </c>
      <c r="BZ14" s="11">
        <f>IF(E14="NA", "NA", IF(AO14="NA","NA", E14/AO14))</f>
        <v>0.33532432149219321</v>
      </c>
      <c r="CA14" s="11">
        <f t="shared" si="16"/>
        <v>0.30200146704390651</v>
      </c>
      <c r="CB14" s="11">
        <f t="shared" si="17"/>
        <v>0.89416326102902643</v>
      </c>
      <c r="CC14" s="11" t="str">
        <f t="shared" si="18"/>
        <v>NA</v>
      </c>
      <c r="CD14" s="11" t="str">
        <f t="shared" si="19"/>
        <v>NA</v>
      </c>
      <c r="CE14" s="11">
        <f t="shared" si="20"/>
        <v>0.77162771627716276</v>
      </c>
      <c r="CF14" s="11">
        <f t="shared" si="21"/>
        <v>0.84628730048577383</v>
      </c>
      <c r="CG14" s="11">
        <f t="shared" si="22"/>
        <v>0.25876726886291179</v>
      </c>
      <c r="CH14" s="11">
        <f t="shared" si="23"/>
        <v>0.54362380446333691</v>
      </c>
      <c r="CI14" s="11">
        <f t="shared" si="24"/>
        <v>0.22919229192291921</v>
      </c>
      <c r="CJ14" s="11">
        <f t="shared" si="25"/>
        <v>0.53583435834358351</v>
      </c>
      <c r="CK14" s="11">
        <f t="shared" si="26"/>
        <v>0.14921157919510472</v>
      </c>
      <c r="CL14" s="11">
        <f t="shared" si="27"/>
        <v>0.17906036092097075</v>
      </c>
    </row>
    <row r="15" spans="1:90" ht="17">
      <c r="A15" s="37" t="s">
        <v>86</v>
      </c>
      <c r="B15" s="57" t="s">
        <v>107</v>
      </c>
      <c r="C15" s="11" t="s">
        <v>108</v>
      </c>
      <c r="D15" s="13" t="s">
        <v>473</v>
      </c>
      <c r="E15" s="18">
        <v>21.56</v>
      </c>
      <c r="F15" s="18">
        <v>18.72</v>
      </c>
      <c r="G15" s="18">
        <v>9.0299999999999994</v>
      </c>
      <c r="H15" s="18">
        <v>5.13</v>
      </c>
      <c r="I15" s="18">
        <v>3.41</v>
      </c>
      <c r="J15" s="18" t="s">
        <v>88</v>
      </c>
      <c r="K15" s="18" t="s">
        <v>88</v>
      </c>
      <c r="L15" s="18">
        <v>18.25</v>
      </c>
      <c r="M15" s="18" t="s">
        <v>88</v>
      </c>
      <c r="N15" s="13">
        <v>2.11</v>
      </c>
      <c r="O15" s="18" t="s">
        <v>88</v>
      </c>
      <c r="P15" s="13" t="s">
        <v>88</v>
      </c>
      <c r="Q15" s="18">
        <v>1.68</v>
      </c>
      <c r="R15" s="13">
        <v>0.9</v>
      </c>
      <c r="S15" s="18">
        <v>7.87</v>
      </c>
      <c r="T15" s="18">
        <v>5.88</v>
      </c>
      <c r="U15" s="18">
        <v>4.28</v>
      </c>
      <c r="V15" s="18" t="s">
        <v>88</v>
      </c>
      <c r="W15" s="18">
        <v>1.18</v>
      </c>
      <c r="X15" s="18">
        <v>3.53</v>
      </c>
      <c r="Y15" s="18">
        <v>1.4</v>
      </c>
      <c r="Z15" s="18">
        <v>7.86</v>
      </c>
      <c r="AA15" s="13" t="s">
        <v>89</v>
      </c>
      <c r="AB15" s="13" t="s">
        <v>90</v>
      </c>
      <c r="AC15" s="13" t="s">
        <v>89</v>
      </c>
      <c r="AD15" s="13" t="s">
        <v>89</v>
      </c>
      <c r="AE15" s="13" t="s">
        <v>89</v>
      </c>
      <c r="AF15" s="13" t="s">
        <v>89</v>
      </c>
      <c r="AG15" s="13" t="s">
        <v>90</v>
      </c>
      <c r="AH15" s="13">
        <v>2.4300000000000002</v>
      </c>
      <c r="AI15" s="14">
        <v>2.54</v>
      </c>
      <c r="AJ15" s="14">
        <v>2.38</v>
      </c>
      <c r="AK15" s="14">
        <v>0.64</v>
      </c>
      <c r="AL15" s="11" t="s">
        <v>88</v>
      </c>
      <c r="AM15" s="18">
        <v>268.70999999999998</v>
      </c>
      <c r="AN15" s="18">
        <v>62.29</v>
      </c>
      <c r="AO15" s="18">
        <v>68.94</v>
      </c>
      <c r="AP15" s="18">
        <v>119.95</v>
      </c>
      <c r="AQ15" s="18">
        <v>13.44</v>
      </c>
      <c r="AR15" s="18">
        <v>2.35</v>
      </c>
      <c r="AS15" s="18">
        <v>4.5110000000000001</v>
      </c>
      <c r="AT15" s="18">
        <v>8.1370000000000005</v>
      </c>
      <c r="AU15" s="18">
        <v>16.97</v>
      </c>
      <c r="AV15" s="18">
        <v>1.45</v>
      </c>
      <c r="AW15" s="18">
        <v>2.74</v>
      </c>
      <c r="AX15" s="18">
        <v>7.88</v>
      </c>
      <c r="AY15" s="18">
        <v>4.53</v>
      </c>
      <c r="AZ15" s="18">
        <v>31.36</v>
      </c>
      <c r="BA15" s="18">
        <v>5.71</v>
      </c>
      <c r="BB15" s="18">
        <v>39.92</v>
      </c>
      <c r="BC15" s="11">
        <f t="shared" si="30"/>
        <v>0.27403846153846156</v>
      </c>
      <c r="BD15" s="11">
        <f t="shared" si="31"/>
        <v>0.42040598290598291</v>
      </c>
      <c r="BE15" s="13" t="str">
        <f t="shared" si="2"/>
        <v>NA</v>
      </c>
      <c r="BF15" s="13" t="str">
        <f t="shared" si="3"/>
        <v>NA</v>
      </c>
      <c r="BG15" s="11" t="str">
        <f t="shared" si="4"/>
        <v>NA</v>
      </c>
      <c r="BH15" s="11">
        <f t="shared" si="5"/>
        <v>0.11561643835616438</v>
      </c>
      <c r="BI15" s="11" t="str">
        <f t="shared" si="6"/>
        <v>NA</v>
      </c>
      <c r="BJ15" s="11">
        <f t="shared" si="7"/>
        <v>0.18684931506849317</v>
      </c>
      <c r="BK15" s="11">
        <f t="shared" si="8"/>
        <v>7.0511679085397032E-3</v>
      </c>
      <c r="BL15" s="11">
        <f t="shared" si="9"/>
        <v>8.9743589743589744E-2</v>
      </c>
      <c r="BM15" s="11">
        <f t="shared" si="10"/>
        <v>4.807692307692308E-2</v>
      </c>
      <c r="BN15" s="11">
        <f t="shared" si="11"/>
        <v>0.85252621155107644</v>
      </c>
      <c r="BO15" s="11" t="str">
        <f t="shared" si="12"/>
        <v>NA</v>
      </c>
      <c r="BP15" s="11">
        <f t="shared" si="13"/>
        <v>6.3034188034188032E-2</v>
      </c>
      <c r="BQ15" s="11">
        <f t="shared" si="14"/>
        <v>0.41987179487179493</v>
      </c>
      <c r="BR15" s="14">
        <v>2.38</v>
      </c>
      <c r="BS15" s="11" t="s">
        <v>88</v>
      </c>
      <c r="BT15" s="11">
        <f t="shared" ref="BT15:BT82" si="32">IF(AH15="NA","NA",IF(AI15="NA","NA",AH15/AI15))</f>
        <v>0.95669291338582685</v>
      </c>
      <c r="BU15" s="13">
        <v>0</v>
      </c>
      <c r="BV15" s="13">
        <v>1</v>
      </c>
      <c r="BW15" s="13">
        <v>0</v>
      </c>
      <c r="BX15" s="13">
        <v>0</v>
      </c>
      <c r="BY15" s="13">
        <v>1</v>
      </c>
      <c r="BZ15" s="11">
        <f t="shared" ref="BZ15:BZ78" si="33">IF(E15="NA", "NA", IF(AO15="NA","NA", E15/AO15))</f>
        <v>0.31273571221351898</v>
      </c>
      <c r="CA15" s="11">
        <f t="shared" si="16"/>
        <v>0.27154046997389031</v>
      </c>
      <c r="CB15" s="11">
        <f t="shared" si="17"/>
        <v>0.90353930954453154</v>
      </c>
      <c r="CC15" s="11">
        <f t="shared" si="18"/>
        <v>0.25655911577537122</v>
      </c>
      <c r="CD15" s="11">
        <f t="shared" si="19"/>
        <v>0.44639202113802989</v>
      </c>
      <c r="CE15" s="11">
        <f t="shared" si="20"/>
        <v>0.79198585739540373</v>
      </c>
      <c r="CF15" s="11">
        <f t="shared" si="21"/>
        <v>0.90651709401709402</v>
      </c>
      <c r="CG15" s="11">
        <f t="shared" si="22"/>
        <v>0.33563988095238095</v>
      </c>
      <c r="CH15" s="11">
        <f t="shared" si="23"/>
        <v>0.60543154761904772</v>
      </c>
      <c r="CI15" s="11">
        <f t="shared" si="24"/>
        <v>0.16146140247495583</v>
      </c>
      <c r="CJ15" s="11">
        <f t="shared" si="25"/>
        <v>0.46434885091337658</v>
      </c>
      <c r="CK15" s="11">
        <f t="shared" si="26"/>
        <v>0.14445153061224492</v>
      </c>
      <c r="CL15" s="11">
        <f>IF(BB15="NA","NA", IF(BA15="NA","NA", BA15/BB15))</f>
        <v>0.14303607214428857</v>
      </c>
    </row>
    <row r="16" spans="1:90" ht="18" customHeight="1">
      <c r="A16" s="37" t="s">
        <v>86</v>
      </c>
      <c r="B16" s="57" t="s">
        <v>107</v>
      </c>
      <c r="C16" s="11" t="s">
        <v>109</v>
      </c>
      <c r="D16" s="13" t="s">
        <v>474</v>
      </c>
      <c r="E16" s="18">
        <v>26.21</v>
      </c>
      <c r="F16" s="18">
        <v>22.67</v>
      </c>
      <c r="G16" s="18">
        <v>11.55</v>
      </c>
      <c r="H16" s="18" t="s">
        <v>88</v>
      </c>
      <c r="I16" s="18">
        <v>4.3</v>
      </c>
      <c r="J16" s="18">
        <v>1.83</v>
      </c>
      <c r="K16" s="18">
        <v>11.54</v>
      </c>
      <c r="L16" s="18">
        <v>22.32</v>
      </c>
      <c r="M16" s="18">
        <v>12.06</v>
      </c>
      <c r="N16" s="13">
        <v>3.8</v>
      </c>
      <c r="O16" s="18" t="s">
        <v>88</v>
      </c>
      <c r="P16" s="13" t="s">
        <v>88</v>
      </c>
      <c r="Q16" s="18">
        <v>2.69</v>
      </c>
      <c r="R16" s="13">
        <v>2.5099999999999998</v>
      </c>
      <c r="S16" s="18">
        <v>10.45</v>
      </c>
      <c r="T16" s="13" t="s">
        <v>88</v>
      </c>
      <c r="U16" s="18" t="s">
        <v>88</v>
      </c>
      <c r="V16" s="18" t="s">
        <v>88</v>
      </c>
      <c r="W16" s="18" t="s">
        <v>88</v>
      </c>
      <c r="X16" s="18" t="s">
        <v>88</v>
      </c>
      <c r="Y16" s="18" t="s">
        <v>88</v>
      </c>
      <c r="Z16" s="18">
        <v>9.65</v>
      </c>
      <c r="AA16" s="13" t="s">
        <v>89</v>
      </c>
      <c r="AB16" s="13" t="s">
        <v>88</v>
      </c>
      <c r="AC16" s="13" t="s">
        <v>89</v>
      </c>
      <c r="AD16" s="13" t="s">
        <v>89</v>
      </c>
      <c r="AE16" s="13" t="s">
        <v>89</v>
      </c>
      <c r="AF16" s="13" t="s">
        <v>89</v>
      </c>
      <c r="AG16" s="13" t="s">
        <v>90</v>
      </c>
      <c r="AH16" s="13">
        <v>3.68</v>
      </c>
      <c r="AI16" s="14">
        <v>3.16</v>
      </c>
      <c r="AJ16" s="14">
        <v>2.8</v>
      </c>
      <c r="AK16" s="14">
        <v>0.67</v>
      </c>
      <c r="AL16" s="11" t="s">
        <v>88</v>
      </c>
      <c r="AM16" s="18">
        <v>307.82</v>
      </c>
      <c r="AN16" s="18">
        <v>75.489999999999995</v>
      </c>
      <c r="AO16" s="18">
        <v>85.63</v>
      </c>
      <c r="AP16" s="18">
        <v>125.77</v>
      </c>
      <c r="AQ16" s="18">
        <v>17.399999999999999</v>
      </c>
      <c r="AR16" s="18">
        <v>2.84</v>
      </c>
      <c r="AS16" s="18">
        <v>4.53</v>
      </c>
      <c r="AT16" s="18">
        <v>9.4700000000000006</v>
      </c>
      <c r="AU16" s="18">
        <v>20.38</v>
      </c>
      <c r="AV16" s="18">
        <v>1.44</v>
      </c>
      <c r="AW16" s="18">
        <v>2.202</v>
      </c>
      <c r="AX16" s="18">
        <v>9.2100000000000009</v>
      </c>
      <c r="AY16" s="18">
        <v>5.78</v>
      </c>
      <c r="AZ16" s="18">
        <v>40.92</v>
      </c>
      <c r="BA16" s="18">
        <v>7.15</v>
      </c>
      <c r="BB16" s="18">
        <v>46.03</v>
      </c>
      <c r="BC16" s="11" t="str">
        <f t="shared" si="30"/>
        <v>NA</v>
      </c>
      <c r="BD16" s="11">
        <f t="shared" si="31"/>
        <v>0.46096162329069246</v>
      </c>
      <c r="BE16" s="13" t="str">
        <f t="shared" si="2"/>
        <v>NA</v>
      </c>
      <c r="BF16" s="13">
        <f t="shared" si="3"/>
        <v>6.9820679130103008E-2</v>
      </c>
      <c r="BG16" s="11">
        <f t="shared" si="4"/>
        <v>0.44028996566196105</v>
      </c>
      <c r="BH16" s="11">
        <f t="shared" si="5"/>
        <v>0.17025089605734767</v>
      </c>
      <c r="BI16" s="11">
        <f t="shared" si="6"/>
        <v>0.31509121061359863</v>
      </c>
      <c r="BJ16" s="11">
        <f t="shared" si="7"/>
        <v>0.19265232974910393</v>
      </c>
      <c r="BK16" s="11" t="str">
        <f t="shared" si="8"/>
        <v>NA</v>
      </c>
      <c r="BL16" s="11">
        <f t="shared" si="9"/>
        <v>0.11865902073224524</v>
      </c>
      <c r="BM16" s="11">
        <f t="shared" si="10"/>
        <v>0.11071901191001321</v>
      </c>
      <c r="BN16" s="11" t="str">
        <f t="shared" si="11"/>
        <v>NA</v>
      </c>
      <c r="BO16" s="11" t="str">
        <f t="shared" si="12"/>
        <v>NA</v>
      </c>
      <c r="BP16" s="11" t="str">
        <f t="shared" si="13"/>
        <v>NA</v>
      </c>
      <c r="BQ16" s="11">
        <f t="shared" si="14"/>
        <v>0.42567269519188355</v>
      </c>
      <c r="BR16" s="14">
        <v>2.8</v>
      </c>
      <c r="BS16" s="11" t="s">
        <v>88</v>
      </c>
      <c r="BT16" s="11">
        <f t="shared" si="32"/>
        <v>1.1645569620253164</v>
      </c>
      <c r="BU16" s="13">
        <v>0</v>
      </c>
      <c r="BV16" s="13" t="s">
        <v>88</v>
      </c>
      <c r="BW16" s="13">
        <v>0</v>
      </c>
      <c r="BX16" s="13">
        <v>0</v>
      </c>
      <c r="BY16" s="13">
        <v>1</v>
      </c>
      <c r="BZ16" s="11">
        <f t="shared" si="33"/>
        <v>0.30608431624430693</v>
      </c>
      <c r="CA16" s="11">
        <f t="shared" si="16"/>
        <v>0.26474366460352683</v>
      </c>
      <c r="CB16" s="11">
        <f t="shared" si="17"/>
        <v>0.88158355716454517</v>
      </c>
      <c r="CC16" s="11">
        <f t="shared" si="18"/>
        <v>0.27818205444740429</v>
      </c>
      <c r="CD16" s="11">
        <f t="shared" si="19"/>
        <v>0.40858293808069651</v>
      </c>
      <c r="CE16" s="11">
        <f t="shared" si="20"/>
        <v>0.85377821393523057</v>
      </c>
      <c r="CF16" s="11">
        <f t="shared" si="21"/>
        <v>0.89898544331715913</v>
      </c>
      <c r="CG16" s="11">
        <f t="shared" si="22"/>
        <v>0.26034482758620692</v>
      </c>
      <c r="CH16" s="11">
        <f t="shared" si="23"/>
        <v>0.5442528735632185</v>
      </c>
      <c r="CI16" s="11">
        <f t="shared" si="24"/>
        <v>0.10804710500490677</v>
      </c>
      <c r="CJ16" s="11">
        <f t="shared" si="25"/>
        <v>0.45191364082433766</v>
      </c>
      <c r="CK16" s="11">
        <f t="shared" si="26"/>
        <v>0.1412512218963832</v>
      </c>
      <c r="CL16" s="11">
        <f>IF(BB16="NA","NA", IF(BA16="NA","NA", BA16/BB16))</f>
        <v>0.15533347816641321</v>
      </c>
    </row>
    <row r="17" spans="1:90" ht="17">
      <c r="A17" s="37" t="s">
        <v>86</v>
      </c>
      <c r="B17" s="58" t="s">
        <v>110</v>
      </c>
      <c r="C17" s="19" t="s">
        <v>111</v>
      </c>
      <c r="D17" s="13" t="s">
        <v>475</v>
      </c>
      <c r="E17" s="18">
        <v>26.05</v>
      </c>
      <c r="F17" s="18">
        <v>23.82</v>
      </c>
      <c r="G17" s="18">
        <v>15.62</v>
      </c>
      <c r="H17" s="18">
        <v>7.56</v>
      </c>
      <c r="I17" s="18">
        <v>2.39</v>
      </c>
      <c r="J17" s="13" t="s">
        <v>88</v>
      </c>
      <c r="K17" s="13" t="s">
        <v>88</v>
      </c>
      <c r="L17" s="18" t="s">
        <v>88</v>
      </c>
      <c r="M17" s="13" t="s">
        <v>88</v>
      </c>
      <c r="N17" s="13" t="s">
        <v>88</v>
      </c>
      <c r="O17" s="18" t="s">
        <v>88</v>
      </c>
      <c r="P17" s="13" t="s">
        <v>88</v>
      </c>
      <c r="Q17" s="18">
        <v>3.75</v>
      </c>
      <c r="R17" s="13">
        <v>1.42</v>
      </c>
      <c r="S17" s="18">
        <v>9.08</v>
      </c>
      <c r="T17" s="13">
        <v>6.07</v>
      </c>
      <c r="U17" s="18">
        <v>4.84</v>
      </c>
      <c r="V17" s="18" t="s">
        <v>88</v>
      </c>
      <c r="W17" s="18">
        <v>1.2</v>
      </c>
      <c r="X17" s="18">
        <v>4.66</v>
      </c>
      <c r="Y17" s="18">
        <v>1.61</v>
      </c>
      <c r="Z17" s="18">
        <v>10.11</v>
      </c>
      <c r="AA17" s="13" t="s">
        <v>89</v>
      </c>
      <c r="AB17" s="13" t="s">
        <v>88</v>
      </c>
      <c r="AC17" s="13" t="s">
        <v>89</v>
      </c>
      <c r="AD17" s="13" t="s">
        <v>89</v>
      </c>
      <c r="AE17" s="13" t="s">
        <v>89</v>
      </c>
      <c r="AF17" s="13" t="s">
        <v>89</v>
      </c>
      <c r="AG17" s="13" t="s">
        <v>90</v>
      </c>
      <c r="AH17" s="13">
        <v>2.79</v>
      </c>
      <c r="AI17" s="14">
        <v>2.11</v>
      </c>
      <c r="AJ17" s="14">
        <v>1.91</v>
      </c>
      <c r="AK17" s="20">
        <v>0.67400000000000004</v>
      </c>
      <c r="AL17" s="11" t="s">
        <v>88</v>
      </c>
      <c r="AM17" s="13" t="s">
        <v>88</v>
      </c>
      <c r="AN17" s="18">
        <v>36.659999999999997</v>
      </c>
      <c r="AO17" s="18">
        <v>47.58</v>
      </c>
      <c r="AP17" s="18" t="s">
        <v>88</v>
      </c>
      <c r="AQ17" s="18">
        <v>9.31</v>
      </c>
      <c r="AR17" s="18">
        <v>2.13</v>
      </c>
      <c r="AS17" s="18">
        <v>2.6520000000000001</v>
      </c>
      <c r="AT17" s="18">
        <v>5.1100000000000003</v>
      </c>
      <c r="AU17" s="18">
        <v>13.52</v>
      </c>
      <c r="AV17" s="18">
        <v>1.99</v>
      </c>
      <c r="AW17" s="18">
        <v>2.101</v>
      </c>
      <c r="AX17" s="18">
        <v>6.03</v>
      </c>
      <c r="AY17" s="18" t="s">
        <v>88</v>
      </c>
      <c r="AZ17" s="18" t="s">
        <v>88</v>
      </c>
      <c r="BA17" s="18" t="s">
        <v>88</v>
      </c>
      <c r="BB17" s="18" t="s">
        <v>88</v>
      </c>
      <c r="BC17" s="11">
        <f t="shared" si="30"/>
        <v>0.31738035264483627</v>
      </c>
      <c r="BD17" s="11">
        <f t="shared" si="31"/>
        <v>0.3811922753988245</v>
      </c>
      <c r="BE17" s="13" t="str">
        <f t="shared" si="2"/>
        <v>NA</v>
      </c>
      <c r="BF17" s="13" t="str">
        <f t="shared" si="3"/>
        <v>NA</v>
      </c>
      <c r="BG17" s="11" t="str">
        <f t="shared" si="4"/>
        <v>NA</v>
      </c>
      <c r="BH17" s="11" t="str">
        <f t="shared" si="5"/>
        <v>NA</v>
      </c>
      <c r="BI17" s="11" t="str">
        <f t="shared" si="6"/>
        <v>NA</v>
      </c>
      <c r="BJ17" s="11" t="str">
        <f t="shared" si="7"/>
        <v>NA</v>
      </c>
      <c r="BK17" s="11">
        <f t="shared" si="8"/>
        <v>6.6114738230543804E-3</v>
      </c>
      <c r="BL17" s="11">
        <f t="shared" si="9"/>
        <v>0.15743073047858941</v>
      </c>
      <c r="BM17" s="11">
        <f t="shared" si="10"/>
        <v>5.9613769941225858E-2</v>
      </c>
      <c r="BN17" s="11">
        <f t="shared" si="11"/>
        <v>0.71945373322134021</v>
      </c>
      <c r="BO17" s="11" t="str">
        <f t="shared" si="12"/>
        <v>NA</v>
      </c>
      <c r="BP17" s="11">
        <f t="shared" si="13"/>
        <v>5.037783375314861E-2</v>
      </c>
      <c r="BQ17" s="11">
        <f t="shared" si="14"/>
        <v>0.42443324937027704</v>
      </c>
      <c r="BR17" s="14">
        <v>1.91</v>
      </c>
      <c r="BS17" s="11" t="s">
        <v>88</v>
      </c>
      <c r="BT17" s="11">
        <f t="shared" si="32"/>
        <v>1.3222748815165877</v>
      </c>
      <c r="BU17" s="13">
        <v>0</v>
      </c>
      <c r="BV17" s="13" t="s">
        <v>88</v>
      </c>
      <c r="BW17" s="13">
        <v>0</v>
      </c>
      <c r="BX17" s="13">
        <v>0</v>
      </c>
      <c r="BY17" s="13">
        <v>1</v>
      </c>
      <c r="BZ17" s="11">
        <f t="shared" si="33"/>
        <v>0.54749894913829344</v>
      </c>
      <c r="CA17" s="11">
        <f t="shared" si="16"/>
        <v>0.50063051702395966</v>
      </c>
      <c r="CB17" s="11">
        <f t="shared" si="17"/>
        <v>0.77049180327868849</v>
      </c>
      <c r="CC17" s="11" t="str">
        <f t="shared" si="18"/>
        <v>NA</v>
      </c>
      <c r="CD17" s="11" t="str">
        <f t="shared" si="19"/>
        <v>NA</v>
      </c>
      <c r="CE17" s="11">
        <f t="shared" si="20"/>
        <v>0.68860946745562135</v>
      </c>
      <c r="CF17" s="11">
        <f t="shared" si="21"/>
        <v>0.56759026028547432</v>
      </c>
      <c r="CG17" s="11">
        <f t="shared" si="22"/>
        <v>0.2848549946294307</v>
      </c>
      <c r="CH17" s="11">
        <f t="shared" si="23"/>
        <v>0.54887218045112784</v>
      </c>
      <c r="CI17" s="11">
        <f t="shared" si="24"/>
        <v>0.15539940828402368</v>
      </c>
      <c r="CJ17" s="11">
        <f t="shared" si="25"/>
        <v>0.44600591715976334</v>
      </c>
      <c r="CK17" s="11" t="str">
        <f t="shared" si="26"/>
        <v>NA</v>
      </c>
      <c r="CL17" s="11" t="str">
        <f>IF(BB17="NA","NA", IF(BA17="NA","NA", BA17/BB17))</f>
        <v>NA</v>
      </c>
    </row>
    <row r="18" spans="1:90" ht="17">
      <c r="A18" s="37" t="s">
        <v>86</v>
      </c>
      <c r="B18" s="58" t="s">
        <v>112</v>
      </c>
      <c r="C18" s="19" t="s">
        <v>113</v>
      </c>
      <c r="D18" s="13" t="s">
        <v>476</v>
      </c>
      <c r="E18" s="18">
        <v>38.128999999999998</v>
      </c>
      <c r="F18" s="18">
        <v>34.137</v>
      </c>
      <c r="G18" s="18">
        <v>15.19</v>
      </c>
      <c r="H18" s="18">
        <v>15.664</v>
      </c>
      <c r="I18" s="18">
        <v>4.375</v>
      </c>
      <c r="J18" s="13" t="s">
        <v>88</v>
      </c>
      <c r="K18" s="18">
        <v>21.45</v>
      </c>
      <c r="L18" s="18">
        <v>33.4</v>
      </c>
      <c r="M18" s="18">
        <v>11.99</v>
      </c>
      <c r="N18" s="18">
        <v>3.415</v>
      </c>
      <c r="O18" s="18">
        <v>1.4</v>
      </c>
      <c r="P18" s="18">
        <v>2.2599999999999998</v>
      </c>
      <c r="Q18" s="18">
        <v>7.03</v>
      </c>
      <c r="R18" s="21">
        <v>3.7170000000000001</v>
      </c>
      <c r="S18" s="18">
        <v>10.87</v>
      </c>
      <c r="T18" s="18">
        <v>8.5329999999999995</v>
      </c>
      <c r="U18" s="18">
        <v>6.55</v>
      </c>
      <c r="V18" s="18">
        <v>2.76</v>
      </c>
      <c r="W18" s="18">
        <v>1.29</v>
      </c>
      <c r="X18" s="18">
        <v>4.04</v>
      </c>
      <c r="Y18" s="18">
        <v>2.64</v>
      </c>
      <c r="Z18" s="18">
        <v>8.7100000000000009</v>
      </c>
      <c r="AA18" s="13" t="s">
        <v>89</v>
      </c>
      <c r="AB18" s="13" t="s">
        <v>89</v>
      </c>
      <c r="AC18" s="13" t="s">
        <v>89</v>
      </c>
      <c r="AD18" s="13" t="s">
        <v>89</v>
      </c>
      <c r="AE18" s="13" t="s">
        <v>89</v>
      </c>
      <c r="AF18" s="13" t="s">
        <v>89</v>
      </c>
      <c r="AG18" s="13" t="s">
        <v>89</v>
      </c>
      <c r="AH18" s="21">
        <v>1.4470000000000001</v>
      </c>
      <c r="AI18" s="20">
        <v>1.276</v>
      </c>
      <c r="AJ18" s="14">
        <v>1.49</v>
      </c>
      <c r="AK18" s="14">
        <v>0.4</v>
      </c>
      <c r="AL18" s="11" t="s">
        <v>88</v>
      </c>
      <c r="AM18" s="18">
        <v>458.36</v>
      </c>
      <c r="AN18" s="18">
        <v>53.805999999999997</v>
      </c>
      <c r="AO18" s="18">
        <v>116.367</v>
      </c>
      <c r="AP18" s="18">
        <v>250.22</v>
      </c>
      <c r="AQ18" s="18">
        <v>15.54</v>
      </c>
      <c r="AR18" s="18">
        <v>2.31</v>
      </c>
      <c r="AS18" s="18">
        <v>2.83</v>
      </c>
      <c r="AT18" s="18">
        <v>9.24</v>
      </c>
      <c r="AU18" s="18">
        <v>16.420000000000002</v>
      </c>
      <c r="AV18" s="18">
        <v>2.08</v>
      </c>
      <c r="AW18" s="18">
        <v>2.0670000000000002</v>
      </c>
      <c r="AX18" s="18">
        <v>9.59</v>
      </c>
      <c r="AY18" s="18">
        <v>5.1619999999999999</v>
      </c>
      <c r="AZ18" s="18">
        <v>36.409999999999997</v>
      </c>
      <c r="BA18" s="18">
        <v>5.8819999999999997</v>
      </c>
      <c r="BB18" s="18">
        <v>44.436999999999998</v>
      </c>
      <c r="BC18" s="11">
        <f t="shared" si="30"/>
        <v>0.45885695872513693</v>
      </c>
      <c r="BD18" s="11">
        <f t="shared" si="31"/>
        <v>0.31842282567302338</v>
      </c>
      <c r="BE18" s="13">
        <f t="shared" si="2"/>
        <v>3.6717459151826691E-2</v>
      </c>
      <c r="BF18" s="13" t="str">
        <f t="shared" si="3"/>
        <v>NA</v>
      </c>
      <c r="BG18" s="11">
        <f t="shared" si="4"/>
        <v>0.56256392771905894</v>
      </c>
      <c r="BH18" s="11">
        <f t="shared" si="5"/>
        <v>0.10224550898203594</v>
      </c>
      <c r="BI18" s="11">
        <f t="shared" si="6"/>
        <v>0.28482068390325271</v>
      </c>
      <c r="BJ18" s="11">
        <f t="shared" si="7"/>
        <v>0.13098802395209583</v>
      </c>
      <c r="BK18" s="11">
        <f t="shared" si="8"/>
        <v>4.5761957352188128E-3</v>
      </c>
      <c r="BL18" s="11">
        <f t="shared" si="9"/>
        <v>0.20593490933591119</v>
      </c>
      <c r="BM18" s="11">
        <f t="shared" si="10"/>
        <v>0.10888478776693911</v>
      </c>
      <c r="BN18" s="11">
        <f t="shared" si="11"/>
        <v>0.69403641201767641</v>
      </c>
      <c r="BO18" s="11">
        <f t="shared" si="12"/>
        <v>8.0850689867299402E-2</v>
      </c>
      <c r="BP18" s="11">
        <f t="shared" si="13"/>
        <v>3.7788909394498638E-2</v>
      </c>
      <c r="BQ18" s="11">
        <f t="shared" si="14"/>
        <v>0.2551483727333978</v>
      </c>
      <c r="BR18" s="14">
        <v>1.49</v>
      </c>
      <c r="BS18" s="11" t="s">
        <v>88</v>
      </c>
      <c r="BT18" s="11">
        <f t="shared" si="32"/>
        <v>1.1340125391849529</v>
      </c>
      <c r="BU18" s="13">
        <v>0</v>
      </c>
      <c r="BV18" s="13">
        <v>0</v>
      </c>
      <c r="BW18" s="13">
        <v>0</v>
      </c>
      <c r="BX18" s="13">
        <v>0</v>
      </c>
      <c r="BY18" s="13" t="s">
        <v>88</v>
      </c>
      <c r="BZ18" s="11">
        <f t="shared" si="33"/>
        <v>0.32766162228123091</v>
      </c>
      <c r="CA18" s="11">
        <f t="shared" si="16"/>
        <v>0.2933563639176055</v>
      </c>
      <c r="CB18" s="11">
        <f t="shared" si="17"/>
        <v>0.46238194677185107</v>
      </c>
      <c r="CC18" s="11">
        <f t="shared" si="18"/>
        <v>0.25387686534601622</v>
      </c>
      <c r="CD18" s="11">
        <f t="shared" si="19"/>
        <v>0.54590278383803126</v>
      </c>
      <c r="CE18" s="11">
        <f t="shared" si="20"/>
        <v>0.94640682095006079</v>
      </c>
      <c r="CF18" s="11">
        <f t="shared" si="21"/>
        <v>0.48100301725400596</v>
      </c>
      <c r="CG18" s="11">
        <f t="shared" si="22"/>
        <v>0.18211068211068213</v>
      </c>
      <c r="CH18" s="11">
        <f t="shared" si="23"/>
        <v>0.59459459459459463</v>
      </c>
      <c r="CI18" s="11">
        <f t="shared" si="24"/>
        <v>0.12588306942752742</v>
      </c>
      <c r="CJ18" s="11">
        <f t="shared" si="25"/>
        <v>0.5840438489646772</v>
      </c>
      <c r="CK18" s="11">
        <f t="shared" si="26"/>
        <v>0.14177423784674542</v>
      </c>
      <c r="CL18" s="11">
        <f>IF(BB18="NA","NA", IF(BA18="NA","NA", BA18/BB18))</f>
        <v>0.13236717150122645</v>
      </c>
    </row>
    <row r="19" spans="1:90" ht="17">
      <c r="A19" s="37" t="s">
        <v>86</v>
      </c>
      <c r="B19" s="58" t="s">
        <v>114</v>
      </c>
      <c r="C19" s="19" t="s">
        <v>115</v>
      </c>
      <c r="D19" s="13" t="s">
        <v>477</v>
      </c>
      <c r="E19" s="18">
        <v>25.22</v>
      </c>
      <c r="F19" s="18">
        <v>21.85</v>
      </c>
      <c r="G19" s="18">
        <v>8.34</v>
      </c>
      <c r="H19" s="18" t="s">
        <v>88</v>
      </c>
      <c r="I19" s="18">
        <v>3.64</v>
      </c>
      <c r="J19" s="13">
        <v>2.0299999999999998</v>
      </c>
      <c r="K19" s="18">
        <v>13.57</v>
      </c>
      <c r="L19" s="18">
        <v>20.94</v>
      </c>
      <c r="M19" s="18">
        <v>8.27</v>
      </c>
      <c r="N19" s="18">
        <v>3.45</v>
      </c>
      <c r="O19" s="18">
        <v>1.04</v>
      </c>
      <c r="P19" s="13" t="s">
        <v>88</v>
      </c>
      <c r="Q19" s="18">
        <v>3.26</v>
      </c>
      <c r="R19" s="13" t="s">
        <v>88</v>
      </c>
      <c r="S19" s="18" t="s">
        <v>88</v>
      </c>
      <c r="T19" s="13" t="s">
        <v>88</v>
      </c>
      <c r="U19" s="18" t="s">
        <v>88</v>
      </c>
      <c r="V19" s="18" t="s">
        <v>88</v>
      </c>
      <c r="W19" s="18" t="s">
        <v>88</v>
      </c>
      <c r="X19" s="18" t="s">
        <v>88</v>
      </c>
      <c r="Y19" s="18" t="s">
        <v>88</v>
      </c>
      <c r="Z19" s="18" t="s">
        <v>88</v>
      </c>
      <c r="AA19" s="13" t="s">
        <v>89</v>
      </c>
      <c r="AB19" s="13" t="s">
        <v>90</v>
      </c>
      <c r="AC19" s="13" t="s">
        <v>89</v>
      </c>
      <c r="AD19" s="13" t="s">
        <v>89</v>
      </c>
      <c r="AE19" s="13" t="s">
        <v>89</v>
      </c>
      <c r="AF19" s="13" t="s">
        <v>89</v>
      </c>
      <c r="AG19" s="13" t="s">
        <v>90</v>
      </c>
      <c r="AH19" s="13">
        <v>2.75</v>
      </c>
      <c r="AI19" s="14" t="s">
        <v>88</v>
      </c>
      <c r="AJ19" s="14">
        <v>2.75</v>
      </c>
      <c r="AK19" s="14">
        <v>0.76</v>
      </c>
      <c r="AL19" s="11">
        <v>0.2</v>
      </c>
      <c r="AM19" s="13" t="s">
        <v>88</v>
      </c>
      <c r="AN19" s="13" t="s">
        <v>88</v>
      </c>
      <c r="AO19" s="13" t="s">
        <v>88</v>
      </c>
      <c r="AP19" s="13" t="s">
        <v>88</v>
      </c>
      <c r="AQ19" s="13" t="s">
        <v>88</v>
      </c>
      <c r="AR19" s="13" t="s">
        <v>88</v>
      </c>
      <c r="AS19" s="13" t="s">
        <v>88</v>
      </c>
      <c r="AT19" s="13" t="s">
        <v>88</v>
      </c>
      <c r="AU19" s="13" t="s">
        <v>88</v>
      </c>
      <c r="AV19" s="13" t="s">
        <v>88</v>
      </c>
      <c r="AW19" s="13" t="s">
        <v>88</v>
      </c>
      <c r="AX19" s="13" t="s">
        <v>88</v>
      </c>
      <c r="AY19" s="13" t="s">
        <v>88</v>
      </c>
      <c r="AZ19" s="13" t="s">
        <v>88</v>
      </c>
      <c r="BA19" s="13" t="s">
        <v>88</v>
      </c>
      <c r="BB19" s="13" t="s">
        <v>88</v>
      </c>
      <c r="BC19" s="11" t="str">
        <f t="shared" si="30"/>
        <v>NA</v>
      </c>
      <c r="BD19" s="11" t="str">
        <f t="shared" si="31"/>
        <v>NA</v>
      </c>
      <c r="BE19" s="13">
        <f t="shared" si="2"/>
        <v>4.1237113402061862E-2</v>
      </c>
      <c r="BF19" s="13">
        <f t="shared" si="3"/>
        <v>8.0491673275178421E-2</v>
      </c>
      <c r="BG19" s="11">
        <f t="shared" si="4"/>
        <v>0.53806502775574949</v>
      </c>
      <c r="BH19" s="11">
        <f t="shared" si="5"/>
        <v>0.16475644699140402</v>
      </c>
      <c r="BI19" s="11">
        <f t="shared" si="6"/>
        <v>0.4171704957678356</v>
      </c>
      <c r="BJ19" s="11">
        <f t="shared" si="7"/>
        <v>0.17382999044890163</v>
      </c>
      <c r="BK19" s="11" t="str">
        <f t="shared" si="8"/>
        <v>NA</v>
      </c>
      <c r="BL19" s="11">
        <f t="shared" si="9"/>
        <v>0.14919908466819221</v>
      </c>
      <c r="BM19" s="11" t="str">
        <f t="shared" si="10"/>
        <v>NA</v>
      </c>
      <c r="BN19" s="11" t="str">
        <f t="shared" si="11"/>
        <v>NA</v>
      </c>
      <c r="BO19" s="11" t="str">
        <f t="shared" si="12"/>
        <v>NA</v>
      </c>
      <c r="BP19" s="11" t="str">
        <f t="shared" si="13"/>
        <v>NA</v>
      </c>
      <c r="BQ19" s="11" t="str">
        <f t="shared" si="14"/>
        <v>NA</v>
      </c>
      <c r="BR19" s="14">
        <v>2.75</v>
      </c>
      <c r="BS19" s="11">
        <v>0.2</v>
      </c>
      <c r="BT19" s="11" t="str">
        <f t="shared" si="32"/>
        <v>NA</v>
      </c>
      <c r="BU19" s="13">
        <v>0</v>
      </c>
      <c r="BV19" s="13">
        <v>1</v>
      </c>
      <c r="BW19" s="13">
        <v>0</v>
      </c>
      <c r="BX19" s="13">
        <v>0</v>
      </c>
      <c r="BY19" s="13">
        <v>1</v>
      </c>
      <c r="BZ19" s="11" t="str">
        <f t="shared" si="33"/>
        <v>NA</v>
      </c>
      <c r="CA19" s="11" t="str">
        <f t="shared" si="16"/>
        <v>NA</v>
      </c>
      <c r="CB19" s="11" t="str">
        <f t="shared" si="17"/>
        <v>NA</v>
      </c>
      <c r="CC19" s="11" t="str">
        <f t="shared" si="18"/>
        <v>NA</v>
      </c>
      <c r="CD19" s="11" t="str">
        <f t="shared" si="19"/>
        <v>NA</v>
      </c>
      <c r="CE19" s="11" t="str">
        <f t="shared" si="20"/>
        <v>NA</v>
      </c>
      <c r="CF19" s="11" t="str">
        <f t="shared" si="21"/>
        <v>NA</v>
      </c>
      <c r="CG19" s="11" t="str">
        <f>IF(AQ19="NA","NA", IF(AS19="NA","NA", AS19/AQ19))</f>
        <v>NA</v>
      </c>
      <c r="CH19" s="11" t="str">
        <f t="shared" si="23"/>
        <v>NA</v>
      </c>
      <c r="CI19" s="11" t="str">
        <f t="shared" si="24"/>
        <v>NA</v>
      </c>
      <c r="CJ19" s="11" t="str">
        <f t="shared" si="25"/>
        <v>NA</v>
      </c>
      <c r="CK19" s="11" t="str">
        <f t="shared" si="26"/>
        <v>NA</v>
      </c>
      <c r="CL19" s="11" t="str">
        <f t="shared" ref="CL19:CL63" si="34">IF(BB19="NA","NA", IF(BA19="NA","NA", BA19/BB19))</f>
        <v>NA</v>
      </c>
    </row>
    <row r="20" spans="1:90" ht="17">
      <c r="A20" s="37" t="s">
        <v>86</v>
      </c>
      <c r="B20" s="58" t="s">
        <v>114</v>
      </c>
      <c r="C20" s="19" t="s">
        <v>116</v>
      </c>
      <c r="D20" s="13" t="s">
        <v>477</v>
      </c>
      <c r="E20" s="18">
        <v>19.440000000000001</v>
      </c>
      <c r="F20" s="18">
        <v>16.62</v>
      </c>
      <c r="G20" s="18">
        <v>8.01</v>
      </c>
      <c r="H20" s="18">
        <v>5.2</v>
      </c>
      <c r="I20" s="18">
        <v>3.15</v>
      </c>
      <c r="J20" s="13" t="s">
        <v>88</v>
      </c>
      <c r="K20" s="13" t="s">
        <v>88</v>
      </c>
      <c r="L20" s="18">
        <v>16.29</v>
      </c>
      <c r="M20" s="13" t="s">
        <v>88</v>
      </c>
      <c r="N20" s="18">
        <v>2.4900000000000002</v>
      </c>
      <c r="O20" s="18" t="s">
        <v>88</v>
      </c>
      <c r="P20" s="13" t="s">
        <v>88</v>
      </c>
      <c r="Q20" s="18">
        <v>2.2999999999999998</v>
      </c>
      <c r="R20" s="13">
        <v>1.43</v>
      </c>
      <c r="S20" s="18">
        <v>6.59</v>
      </c>
      <c r="T20" s="13">
        <v>5.16</v>
      </c>
      <c r="U20" s="18">
        <v>3.51</v>
      </c>
      <c r="V20" s="18" t="s">
        <v>88</v>
      </c>
      <c r="W20" s="18">
        <v>0.49</v>
      </c>
      <c r="X20" s="18">
        <v>3.28</v>
      </c>
      <c r="Y20" s="18">
        <v>1.37</v>
      </c>
      <c r="Z20" s="18">
        <v>6.34</v>
      </c>
      <c r="AA20" s="13" t="s">
        <v>117</v>
      </c>
      <c r="AB20" s="13" t="s">
        <v>90</v>
      </c>
      <c r="AC20" s="13" t="s">
        <v>89</v>
      </c>
      <c r="AD20" s="13" t="s">
        <v>117</v>
      </c>
      <c r="AE20" s="13" t="s">
        <v>89</v>
      </c>
      <c r="AF20" s="13" t="s">
        <v>89</v>
      </c>
      <c r="AG20" s="13" t="s">
        <v>90</v>
      </c>
      <c r="AH20" s="13">
        <v>3.71</v>
      </c>
      <c r="AI20" s="14" t="s">
        <v>88</v>
      </c>
      <c r="AJ20" s="14">
        <v>3.17</v>
      </c>
      <c r="AK20" s="14">
        <v>0.74</v>
      </c>
      <c r="AL20" s="11">
        <v>0.19</v>
      </c>
      <c r="AM20" s="13" t="s">
        <v>88</v>
      </c>
      <c r="AN20" s="13" t="s">
        <v>88</v>
      </c>
      <c r="AO20" s="13" t="s">
        <v>88</v>
      </c>
      <c r="AP20" s="13" t="s">
        <v>88</v>
      </c>
      <c r="AQ20" s="13" t="s">
        <v>88</v>
      </c>
      <c r="AR20" s="13" t="s">
        <v>88</v>
      </c>
      <c r="AS20" s="13" t="s">
        <v>88</v>
      </c>
      <c r="AT20" s="13" t="s">
        <v>88</v>
      </c>
      <c r="AU20" s="13" t="s">
        <v>88</v>
      </c>
      <c r="AV20" s="13" t="s">
        <v>88</v>
      </c>
      <c r="AW20" s="13" t="s">
        <v>88</v>
      </c>
      <c r="AX20" s="13" t="s">
        <v>88</v>
      </c>
      <c r="AY20" s="13" t="s">
        <v>88</v>
      </c>
      <c r="AZ20" s="13" t="s">
        <v>88</v>
      </c>
      <c r="BA20" s="13" t="s">
        <v>88</v>
      </c>
      <c r="BB20" s="13" t="s">
        <v>88</v>
      </c>
      <c r="BC20" s="11">
        <f t="shared" si="30"/>
        <v>0.3128760529482551</v>
      </c>
      <c r="BD20" s="11">
        <f t="shared" si="31"/>
        <v>0.39651022864019253</v>
      </c>
      <c r="BE20" s="13" t="str">
        <f t="shared" si="2"/>
        <v>NA</v>
      </c>
      <c r="BF20" s="13" t="str">
        <f t="shared" si="3"/>
        <v>NA</v>
      </c>
      <c r="BG20" s="11" t="str">
        <f t="shared" si="4"/>
        <v>NA</v>
      </c>
      <c r="BH20" s="11">
        <f t="shared" si="5"/>
        <v>0.1528545119705341</v>
      </c>
      <c r="BI20" s="11" t="str">
        <f t="shared" si="6"/>
        <v>NA</v>
      </c>
      <c r="BJ20" s="11">
        <f t="shared" si="7"/>
        <v>0.19337016574585636</v>
      </c>
      <c r="BK20" s="11">
        <f t="shared" si="8"/>
        <v>8.1339664417770467E-3</v>
      </c>
      <c r="BL20" s="11">
        <f t="shared" si="9"/>
        <v>0.13838748495788206</v>
      </c>
      <c r="BM20" s="11">
        <f t="shared" si="10"/>
        <v>8.6040914560770149E-2</v>
      </c>
      <c r="BN20" s="11">
        <f t="shared" si="11"/>
        <v>0.81942263256990089</v>
      </c>
      <c r="BO20" s="11" t="str">
        <f t="shared" si="12"/>
        <v>NA</v>
      </c>
      <c r="BP20" s="11">
        <f t="shared" si="13"/>
        <v>2.9482551143200961E-2</v>
      </c>
      <c r="BQ20" s="11">
        <f t="shared" si="14"/>
        <v>0.38146811070998793</v>
      </c>
      <c r="BR20" s="14">
        <v>3.17</v>
      </c>
      <c r="BS20" s="11">
        <v>0.19</v>
      </c>
      <c r="BT20" s="11" t="str">
        <f t="shared" si="32"/>
        <v>NA</v>
      </c>
      <c r="BU20" s="13">
        <v>0</v>
      </c>
      <c r="BV20" s="13">
        <v>1</v>
      </c>
      <c r="BW20" s="13">
        <v>0</v>
      </c>
      <c r="BX20" s="13">
        <v>0</v>
      </c>
      <c r="BY20" s="13">
        <v>1</v>
      </c>
      <c r="BZ20" s="11" t="str">
        <f t="shared" si="33"/>
        <v>NA</v>
      </c>
      <c r="CA20" s="11" t="str">
        <f t="shared" si="16"/>
        <v>NA</v>
      </c>
      <c r="CB20" s="11" t="str">
        <f t="shared" si="17"/>
        <v>NA</v>
      </c>
      <c r="CC20" s="11" t="str">
        <f t="shared" si="18"/>
        <v>NA</v>
      </c>
      <c r="CD20" s="11" t="str">
        <f t="shared" si="19"/>
        <v>NA</v>
      </c>
      <c r="CE20" s="11" t="str">
        <f t="shared" si="20"/>
        <v>NA</v>
      </c>
      <c r="CF20" s="11" t="str">
        <f t="shared" si="21"/>
        <v>NA</v>
      </c>
      <c r="CG20" s="11" t="str">
        <f t="shared" si="22"/>
        <v>NA</v>
      </c>
      <c r="CH20" s="11" t="str">
        <f t="shared" si="23"/>
        <v>NA</v>
      </c>
      <c r="CI20" s="11" t="str">
        <f t="shared" si="24"/>
        <v>NA</v>
      </c>
      <c r="CJ20" s="11" t="str">
        <f t="shared" si="25"/>
        <v>NA</v>
      </c>
      <c r="CK20" s="11" t="str">
        <f t="shared" si="26"/>
        <v>NA</v>
      </c>
      <c r="CL20" s="11" t="str">
        <f t="shared" si="34"/>
        <v>NA</v>
      </c>
    </row>
    <row r="21" spans="1:90" ht="17">
      <c r="A21" s="37" t="s">
        <v>86</v>
      </c>
      <c r="B21" s="58" t="s">
        <v>114</v>
      </c>
      <c r="C21" s="19" t="s">
        <v>118</v>
      </c>
      <c r="D21" s="13" t="s">
        <v>477</v>
      </c>
      <c r="E21" s="18">
        <v>27.46</v>
      </c>
      <c r="F21" s="18">
        <v>23.38</v>
      </c>
      <c r="G21" s="18">
        <v>8.57</v>
      </c>
      <c r="H21" s="18" t="s">
        <v>88</v>
      </c>
      <c r="I21" s="18">
        <v>4.1900000000000004</v>
      </c>
      <c r="J21" s="13">
        <v>1.23</v>
      </c>
      <c r="K21" s="13">
        <v>14.05</v>
      </c>
      <c r="L21" s="18">
        <v>22.42</v>
      </c>
      <c r="M21" s="13">
        <v>8.64</v>
      </c>
      <c r="N21" s="18" t="s">
        <v>88</v>
      </c>
      <c r="O21" s="18">
        <v>1.044</v>
      </c>
      <c r="P21" s="13" t="s">
        <v>88</v>
      </c>
      <c r="Q21" s="18" t="s">
        <v>88</v>
      </c>
      <c r="R21" s="13" t="s">
        <v>88</v>
      </c>
      <c r="S21" s="18">
        <v>8.83</v>
      </c>
      <c r="T21" s="13" t="s">
        <v>88</v>
      </c>
      <c r="U21" s="18" t="s">
        <v>88</v>
      </c>
      <c r="V21" s="18" t="s">
        <v>88</v>
      </c>
      <c r="W21" s="18" t="s">
        <v>88</v>
      </c>
      <c r="X21" s="18" t="s">
        <v>88</v>
      </c>
      <c r="Y21" s="18" t="s">
        <v>88</v>
      </c>
      <c r="Z21" s="18" t="s">
        <v>88</v>
      </c>
      <c r="AA21" s="13" t="s">
        <v>89</v>
      </c>
      <c r="AB21" s="13" t="s">
        <v>90</v>
      </c>
      <c r="AC21" s="13" t="s">
        <v>89</v>
      </c>
      <c r="AD21" s="13" t="s">
        <v>89</v>
      </c>
      <c r="AE21" s="13" t="s">
        <v>89</v>
      </c>
      <c r="AF21" s="13" t="s">
        <v>88</v>
      </c>
      <c r="AG21" s="13" t="s">
        <v>90</v>
      </c>
      <c r="AH21" s="13" t="s">
        <v>88</v>
      </c>
      <c r="AI21" s="14" t="s">
        <v>88</v>
      </c>
      <c r="AJ21" s="14" t="s">
        <v>88</v>
      </c>
      <c r="AK21" s="14" t="s">
        <v>88</v>
      </c>
      <c r="AL21" s="11" t="s">
        <v>88</v>
      </c>
      <c r="AM21" s="13" t="s">
        <v>88</v>
      </c>
      <c r="AN21" s="13" t="s">
        <v>88</v>
      </c>
      <c r="AO21" s="13" t="s">
        <v>88</v>
      </c>
      <c r="AP21" s="13" t="s">
        <v>88</v>
      </c>
      <c r="AQ21" s="13" t="s">
        <v>88</v>
      </c>
      <c r="AR21" s="13" t="s">
        <v>88</v>
      </c>
      <c r="AS21" s="13" t="s">
        <v>88</v>
      </c>
      <c r="AT21" s="13" t="s">
        <v>88</v>
      </c>
      <c r="AU21" s="13" t="s">
        <v>88</v>
      </c>
      <c r="AV21" s="13" t="s">
        <v>88</v>
      </c>
      <c r="AW21" s="13" t="s">
        <v>88</v>
      </c>
      <c r="AX21" s="13" t="s">
        <v>88</v>
      </c>
      <c r="AY21" s="13" t="s">
        <v>88</v>
      </c>
      <c r="AZ21" s="13" t="s">
        <v>88</v>
      </c>
      <c r="BA21" s="13" t="s">
        <v>88</v>
      </c>
      <c r="BB21" s="13" t="s">
        <v>88</v>
      </c>
      <c r="BC21" s="11" t="str">
        <f t="shared" si="30"/>
        <v>NA</v>
      </c>
      <c r="BD21" s="11">
        <f t="shared" si="31"/>
        <v>0.37767322497861422</v>
      </c>
      <c r="BE21" s="13">
        <f t="shared" si="2"/>
        <v>3.801893663510561E-2</v>
      </c>
      <c r="BF21" s="13">
        <f t="shared" si="3"/>
        <v>4.4792425345957752E-2</v>
      </c>
      <c r="BG21" s="11">
        <f t="shared" si="4"/>
        <v>0.51165331391114344</v>
      </c>
      <c r="BH21" s="11" t="str">
        <f t="shared" si="5"/>
        <v>NA</v>
      </c>
      <c r="BI21" s="11" t="str">
        <f t="shared" si="6"/>
        <v>NA</v>
      </c>
      <c r="BJ21" s="11">
        <f t="shared" si="7"/>
        <v>0.18688670829616413</v>
      </c>
      <c r="BK21" s="11" t="str">
        <f t="shared" si="8"/>
        <v>NA</v>
      </c>
      <c r="BL21" s="11" t="str">
        <f t="shared" si="9"/>
        <v>NA</v>
      </c>
      <c r="BM21" s="11" t="str">
        <f t="shared" si="10"/>
        <v>NA</v>
      </c>
      <c r="BN21" s="11" t="str">
        <f t="shared" si="11"/>
        <v>NA</v>
      </c>
      <c r="BO21" s="11" t="str">
        <f t="shared" si="12"/>
        <v>NA</v>
      </c>
      <c r="BP21" s="11" t="str">
        <f t="shared" si="13"/>
        <v>NA</v>
      </c>
      <c r="BQ21" s="11" t="str">
        <f t="shared" si="14"/>
        <v>NA</v>
      </c>
      <c r="BR21" s="14">
        <v>3.39</v>
      </c>
      <c r="BS21" s="11" t="s">
        <v>88</v>
      </c>
      <c r="BT21" s="11" t="str">
        <f t="shared" si="32"/>
        <v>NA</v>
      </c>
      <c r="BU21" s="13">
        <v>0</v>
      </c>
      <c r="BV21" s="13">
        <v>1</v>
      </c>
      <c r="BW21" s="13">
        <v>0</v>
      </c>
      <c r="BX21" s="13">
        <v>0</v>
      </c>
      <c r="BY21" s="13">
        <v>1</v>
      </c>
      <c r="BZ21" s="11" t="str">
        <f t="shared" si="33"/>
        <v>NA</v>
      </c>
      <c r="CA21" s="11" t="str">
        <f t="shared" si="16"/>
        <v>NA</v>
      </c>
      <c r="CB21" s="11" t="str">
        <f t="shared" si="17"/>
        <v>NA</v>
      </c>
      <c r="CC21" s="11" t="str">
        <f t="shared" si="18"/>
        <v>NA</v>
      </c>
      <c r="CD21" s="11" t="str">
        <f t="shared" si="19"/>
        <v>NA</v>
      </c>
      <c r="CE21" s="11" t="str">
        <f t="shared" si="20"/>
        <v>NA</v>
      </c>
      <c r="CF21" s="11" t="str">
        <f t="shared" si="21"/>
        <v>NA</v>
      </c>
      <c r="CG21" s="11" t="str">
        <f t="shared" si="22"/>
        <v>NA</v>
      </c>
      <c r="CH21" s="11" t="str">
        <f t="shared" si="23"/>
        <v>NA</v>
      </c>
      <c r="CI21" s="11" t="str">
        <f t="shared" si="24"/>
        <v>NA</v>
      </c>
      <c r="CJ21" s="11" t="str">
        <f t="shared" si="25"/>
        <v>NA</v>
      </c>
      <c r="CK21" s="11" t="str">
        <f t="shared" si="26"/>
        <v>NA</v>
      </c>
      <c r="CL21" s="11" t="str">
        <f t="shared" si="34"/>
        <v>NA</v>
      </c>
    </row>
    <row r="22" spans="1:90" ht="17">
      <c r="A22" s="37" t="s">
        <v>86</v>
      </c>
      <c r="B22" s="58" t="s">
        <v>114</v>
      </c>
      <c r="C22" s="19" t="s">
        <v>119</v>
      </c>
      <c r="D22" s="11" t="s">
        <v>120</v>
      </c>
      <c r="E22" s="18">
        <v>23.47</v>
      </c>
      <c r="F22" s="18">
        <v>19.21</v>
      </c>
      <c r="G22" s="18">
        <v>7.12</v>
      </c>
      <c r="H22" s="18" t="s">
        <v>88</v>
      </c>
      <c r="I22" s="18">
        <v>3.56</v>
      </c>
      <c r="J22" s="18">
        <v>1.46</v>
      </c>
      <c r="K22" s="13">
        <v>10.55</v>
      </c>
      <c r="L22" s="18">
        <v>18.579999999999998</v>
      </c>
      <c r="M22" s="13">
        <v>8.69</v>
      </c>
      <c r="N22" s="18">
        <v>2.12</v>
      </c>
      <c r="O22" s="18" t="s">
        <v>88</v>
      </c>
      <c r="P22" s="13" t="s">
        <v>88</v>
      </c>
      <c r="Q22" s="13">
        <v>1.79</v>
      </c>
      <c r="R22" s="13">
        <v>2.02</v>
      </c>
      <c r="S22" s="18" t="s">
        <v>88</v>
      </c>
      <c r="T22" s="13" t="s">
        <v>88</v>
      </c>
      <c r="U22" s="18" t="s">
        <v>88</v>
      </c>
      <c r="V22" s="18" t="s">
        <v>88</v>
      </c>
      <c r="W22" s="18" t="s">
        <v>88</v>
      </c>
      <c r="X22" s="18" t="s">
        <v>88</v>
      </c>
      <c r="Y22" s="18" t="s">
        <v>88</v>
      </c>
      <c r="Z22" s="18" t="s">
        <v>88</v>
      </c>
      <c r="AA22" s="13" t="s">
        <v>89</v>
      </c>
      <c r="AB22" s="13" t="s">
        <v>88</v>
      </c>
      <c r="AC22" s="13" t="s">
        <v>89</v>
      </c>
      <c r="AD22" s="13" t="s">
        <v>89</v>
      </c>
      <c r="AE22" s="13" t="s">
        <v>89</v>
      </c>
      <c r="AF22" s="13" t="s">
        <v>89</v>
      </c>
      <c r="AG22" s="13" t="s">
        <v>89</v>
      </c>
      <c r="AH22" s="13">
        <v>2.96</v>
      </c>
      <c r="AI22" s="14">
        <v>2.59</v>
      </c>
      <c r="AJ22" s="14">
        <v>2.4700000000000002</v>
      </c>
      <c r="AK22" s="14">
        <v>0.69</v>
      </c>
      <c r="AL22" s="11" t="s">
        <v>88</v>
      </c>
      <c r="AM22" s="18">
        <v>235.91</v>
      </c>
      <c r="AN22" s="18">
        <v>65.680000000000007</v>
      </c>
      <c r="AO22" s="18">
        <v>68.94</v>
      </c>
      <c r="AP22" s="18">
        <v>97.23</v>
      </c>
      <c r="AQ22" s="18">
        <v>14.25</v>
      </c>
      <c r="AR22" s="18">
        <v>3</v>
      </c>
      <c r="AS22" s="18">
        <v>3</v>
      </c>
      <c r="AT22" s="18">
        <v>6.81</v>
      </c>
      <c r="AU22" s="18">
        <v>14.67</v>
      </c>
      <c r="AV22" s="18">
        <v>1.49</v>
      </c>
      <c r="AW22" s="18" t="s">
        <v>88</v>
      </c>
      <c r="AX22" s="18">
        <v>4.76</v>
      </c>
      <c r="AY22" s="18">
        <v>5.56</v>
      </c>
      <c r="AZ22" s="18">
        <v>33.01</v>
      </c>
      <c r="BA22" s="18">
        <v>5.97</v>
      </c>
      <c r="BB22" s="18">
        <v>32.33</v>
      </c>
      <c r="BC22" s="11" t="str">
        <f t="shared" si="30"/>
        <v>NA</v>
      </c>
      <c r="BD22" s="11" t="str">
        <f t="shared" si="31"/>
        <v>NA</v>
      </c>
      <c r="BE22" s="13" t="str">
        <f t="shared" si="2"/>
        <v>NA</v>
      </c>
      <c r="BF22" s="13">
        <f t="shared" si="3"/>
        <v>6.2207072858968898E-2</v>
      </c>
      <c r="BG22" s="11">
        <f t="shared" si="4"/>
        <v>0.44951001278227531</v>
      </c>
      <c r="BH22" s="11">
        <f t="shared" si="5"/>
        <v>0.1141011840688913</v>
      </c>
      <c r="BI22" s="11">
        <f t="shared" si="6"/>
        <v>0.24395857307249716</v>
      </c>
      <c r="BJ22" s="11">
        <f t="shared" si="7"/>
        <v>0.19160387513455329</v>
      </c>
      <c r="BK22" s="11" t="str">
        <f t="shared" si="8"/>
        <v>NA</v>
      </c>
      <c r="BL22" s="11">
        <f t="shared" si="9"/>
        <v>9.3180635085892763E-2</v>
      </c>
      <c r="BM22" s="11">
        <f t="shared" si="10"/>
        <v>0.10515356585111921</v>
      </c>
      <c r="BN22" s="11" t="str">
        <f t="shared" si="11"/>
        <v>NA</v>
      </c>
      <c r="BO22" s="11" t="str">
        <f t="shared" si="12"/>
        <v>NA</v>
      </c>
      <c r="BP22" s="11" t="str">
        <f t="shared" si="13"/>
        <v>NA</v>
      </c>
      <c r="BQ22" s="11" t="str">
        <f t="shared" si="14"/>
        <v>NA</v>
      </c>
      <c r="BR22" s="14">
        <v>2.4700000000000002</v>
      </c>
      <c r="BS22" s="11" t="s">
        <v>88</v>
      </c>
      <c r="BT22" s="11">
        <f t="shared" si="32"/>
        <v>1.142857142857143</v>
      </c>
      <c r="BU22" s="13">
        <v>0</v>
      </c>
      <c r="BV22" s="13" t="s">
        <v>88</v>
      </c>
      <c r="BW22" s="13">
        <v>0</v>
      </c>
      <c r="BX22" s="13">
        <v>0</v>
      </c>
      <c r="BY22" s="13">
        <v>0</v>
      </c>
      <c r="BZ22" s="11">
        <f t="shared" si="33"/>
        <v>0.34044096315636785</v>
      </c>
      <c r="CA22" s="11">
        <f t="shared" si="16"/>
        <v>0.2786480997969249</v>
      </c>
      <c r="CB22" s="11">
        <f t="shared" si="17"/>
        <v>0.95271250362634186</v>
      </c>
      <c r="CC22" s="11">
        <f t="shared" si="18"/>
        <v>0.29223008774532661</v>
      </c>
      <c r="CD22" s="11">
        <f t="shared" si="19"/>
        <v>0.41214870077571958</v>
      </c>
      <c r="CE22" s="11">
        <f t="shared" si="20"/>
        <v>0.97137014314928427</v>
      </c>
      <c r="CF22" s="11">
        <f t="shared" si="21"/>
        <v>0.76366475793857358</v>
      </c>
      <c r="CG22" s="11">
        <f t="shared" si="22"/>
        <v>0.21052631578947367</v>
      </c>
      <c r="CH22" s="11">
        <f t="shared" si="23"/>
        <v>0.47789473684210526</v>
      </c>
      <c r="CI22" s="11" t="str">
        <f t="shared" si="24"/>
        <v>NA</v>
      </c>
      <c r="CJ22" s="11">
        <f t="shared" si="25"/>
        <v>0.32447171097477845</v>
      </c>
      <c r="CK22" s="11">
        <f t="shared" si="26"/>
        <v>0.16843380793698878</v>
      </c>
      <c r="CL22" s="11">
        <f t="shared" si="34"/>
        <v>0.18465821218682338</v>
      </c>
    </row>
    <row r="23" spans="1:90" ht="17">
      <c r="A23" s="37" t="s">
        <v>86</v>
      </c>
      <c r="B23" s="58" t="s">
        <v>114</v>
      </c>
      <c r="C23" s="19" t="s">
        <v>121</v>
      </c>
      <c r="D23" s="11" t="s">
        <v>120</v>
      </c>
      <c r="E23" s="18">
        <v>21.305</v>
      </c>
      <c r="F23" s="18">
        <v>18.27</v>
      </c>
      <c r="G23" s="18">
        <v>7.24</v>
      </c>
      <c r="H23" s="18">
        <v>5.84</v>
      </c>
      <c r="I23" s="18">
        <v>3.44</v>
      </c>
      <c r="J23" s="13" t="s">
        <v>88</v>
      </c>
      <c r="K23" s="13" t="s">
        <v>88</v>
      </c>
      <c r="L23" s="18">
        <v>18.329999999999998</v>
      </c>
      <c r="M23" s="13" t="s">
        <v>88</v>
      </c>
      <c r="N23" s="13" t="s">
        <v>88</v>
      </c>
      <c r="O23" s="18" t="s">
        <v>88</v>
      </c>
      <c r="P23" s="13" t="s">
        <v>88</v>
      </c>
      <c r="Q23" s="18">
        <v>2.3774999999999999</v>
      </c>
      <c r="R23" s="13">
        <v>2.14</v>
      </c>
      <c r="S23" s="18">
        <v>7.55</v>
      </c>
      <c r="T23" s="13">
        <v>5.92</v>
      </c>
      <c r="U23" s="18">
        <v>3.75</v>
      </c>
      <c r="V23" s="18" t="s">
        <v>88</v>
      </c>
      <c r="W23" s="18">
        <v>0.63</v>
      </c>
      <c r="X23" s="18">
        <v>2.4900000000000002</v>
      </c>
      <c r="Y23" s="18">
        <v>1.4390000000000001</v>
      </c>
      <c r="Z23" s="18">
        <v>6.92</v>
      </c>
      <c r="AA23" s="13" t="s">
        <v>89</v>
      </c>
      <c r="AB23" s="13" t="s">
        <v>88</v>
      </c>
      <c r="AC23" s="13" t="s">
        <v>89</v>
      </c>
      <c r="AD23" s="13" t="s">
        <v>89</v>
      </c>
      <c r="AE23" s="13" t="s">
        <v>89</v>
      </c>
      <c r="AF23" s="13" t="s">
        <v>89</v>
      </c>
      <c r="AG23" s="13" t="s">
        <v>89</v>
      </c>
      <c r="AH23" s="13">
        <v>3.72</v>
      </c>
      <c r="AI23" s="14">
        <v>2.41</v>
      </c>
      <c r="AJ23" s="14">
        <v>2.8</v>
      </c>
      <c r="AK23" s="14">
        <v>0.7</v>
      </c>
      <c r="AL23" s="11" t="s">
        <v>88</v>
      </c>
      <c r="AM23" s="18">
        <v>200.02</v>
      </c>
      <c r="AN23" s="18">
        <v>56.453000000000003</v>
      </c>
      <c r="AO23" s="18">
        <v>47.21</v>
      </c>
      <c r="AP23" s="18">
        <v>76.852199999999996</v>
      </c>
      <c r="AQ23" s="18">
        <v>11.92</v>
      </c>
      <c r="AR23" s="18">
        <v>2.4700000000000002</v>
      </c>
      <c r="AS23" s="18">
        <v>2.3199999999999998</v>
      </c>
      <c r="AT23" s="18">
        <v>5.64</v>
      </c>
      <c r="AU23" s="18">
        <v>11.57</v>
      </c>
      <c r="AV23" s="18">
        <v>1.68</v>
      </c>
      <c r="AW23" s="18">
        <v>1.96</v>
      </c>
      <c r="AX23" s="18">
        <v>4.12</v>
      </c>
      <c r="AY23" s="18">
        <v>4.8600000000000003</v>
      </c>
      <c r="AZ23" s="18">
        <v>27.12</v>
      </c>
      <c r="BA23" s="18">
        <v>5.08</v>
      </c>
      <c r="BB23" s="18">
        <v>26.46</v>
      </c>
      <c r="BC23" s="11">
        <f t="shared" si="30"/>
        <v>0.3196496989600438</v>
      </c>
      <c r="BD23" s="11">
        <f t="shared" si="31"/>
        <v>0.41324575807334429</v>
      </c>
      <c r="BE23" s="13" t="str">
        <f t="shared" si="2"/>
        <v>NA</v>
      </c>
      <c r="BF23" s="13" t="str">
        <f t="shared" si="3"/>
        <v>NA</v>
      </c>
      <c r="BG23" s="11" t="str">
        <f t="shared" si="4"/>
        <v>NA</v>
      </c>
      <c r="BH23" s="11" t="str">
        <f t="shared" si="5"/>
        <v>NA</v>
      </c>
      <c r="BI23" s="11" t="str">
        <f t="shared" si="6"/>
        <v>NA</v>
      </c>
      <c r="BJ23" s="11">
        <f t="shared" si="7"/>
        <v>0.18767048554282598</v>
      </c>
      <c r="BK23" s="11">
        <f t="shared" si="8"/>
        <v>5.3672651515355788E-3</v>
      </c>
      <c r="BL23" s="11">
        <f t="shared" si="9"/>
        <v>0.13013136288998359</v>
      </c>
      <c r="BM23" s="11">
        <f t="shared" si="10"/>
        <v>0.11713191023535852</v>
      </c>
      <c r="BN23" s="11">
        <f t="shared" si="11"/>
        <v>0.83139575698449097</v>
      </c>
      <c r="BO23" s="11" t="str">
        <f t="shared" si="12"/>
        <v>NA</v>
      </c>
      <c r="BP23" s="11">
        <f t="shared" si="13"/>
        <v>3.4482758620689655E-2</v>
      </c>
      <c r="BQ23" s="11">
        <f t="shared" si="14"/>
        <v>0.37876299945265463</v>
      </c>
      <c r="BR23" s="14">
        <v>2.8</v>
      </c>
      <c r="BS23" s="11" t="s">
        <v>88</v>
      </c>
      <c r="BT23" s="11">
        <f t="shared" si="32"/>
        <v>1.5435684647302905</v>
      </c>
      <c r="BU23" s="13">
        <v>0</v>
      </c>
      <c r="BV23" s="13" t="s">
        <v>88</v>
      </c>
      <c r="BW23" s="13">
        <v>0</v>
      </c>
      <c r="BX23" s="13">
        <v>0</v>
      </c>
      <c r="BY23" s="13">
        <v>0</v>
      </c>
      <c r="BZ23" s="11">
        <f t="shared" si="33"/>
        <v>0.45128150815505186</v>
      </c>
      <c r="CA23" s="11">
        <f t="shared" si="16"/>
        <v>0.38699428087269644</v>
      </c>
      <c r="CB23" s="11">
        <f t="shared" si="17"/>
        <v>1.1957847913577633</v>
      </c>
      <c r="CC23" s="11">
        <f t="shared" si="18"/>
        <v>0.23602639736026396</v>
      </c>
      <c r="CD23" s="11">
        <f t="shared" si="19"/>
        <v>0.38422257774222573</v>
      </c>
      <c r="CE23" s="11">
        <f t="shared" si="20"/>
        <v>1.0302506482281764</v>
      </c>
      <c r="CF23" s="11">
        <f t="shared" si="21"/>
        <v>0.63327859879584025</v>
      </c>
      <c r="CG23" s="11">
        <f t="shared" si="22"/>
        <v>0.19463087248322147</v>
      </c>
      <c r="CH23" s="11">
        <f t="shared" si="23"/>
        <v>0.47315436241610737</v>
      </c>
      <c r="CI23" s="11">
        <f t="shared" si="24"/>
        <v>0.16940363007778739</v>
      </c>
      <c r="CJ23" s="11">
        <f t="shared" si="25"/>
        <v>0.3560933448573898</v>
      </c>
      <c r="CK23" s="11">
        <f t="shared" si="26"/>
        <v>0.17920353982300885</v>
      </c>
      <c r="CL23" s="11">
        <f t="shared" si="34"/>
        <v>0.19198790627362056</v>
      </c>
    </row>
    <row r="24" spans="1:90" ht="17">
      <c r="A24" s="37" t="s">
        <v>86</v>
      </c>
      <c r="B24" s="58" t="s">
        <v>122</v>
      </c>
      <c r="C24" s="19" t="s">
        <v>123</v>
      </c>
      <c r="D24" s="11" t="s">
        <v>478</v>
      </c>
      <c r="E24" s="18">
        <v>46.29</v>
      </c>
      <c r="F24" s="18">
        <v>42.24</v>
      </c>
      <c r="G24" s="18">
        <v>13.12</v>
      </c>
      <c r="H24" s="18">
        <v>23.69</v>
      </c>
      <c r="I24" s="18">
        <v>4.88</v>
      </c>
      <c r="J24" s="13">
        <v>3.62</v>
      </c>
      <c r="K24" s="13">
        <v>23.92</v>
      </c>
      <c r="L24" s="18">
        <v>39.51</v>
      </c>
      <c r="M24" s="13">
        <v>16.38</v>
      </c>
      <c r="N24" s="13">
        <v>5.27</v>
      </c>
      <c r="O24" s="18">
        <v>2.0099999999999998</v>
      </c>
      <c r="P24" s="13" t="s">
        <v>88</v>
      </c>
      <c r="Q24" s="18">
        <v>14.42</v>
      </c>
      <c r="R24" s="13">
        <v>4.0599999999999996</v>
      </c>
      <c r="S24" s="18" t="s">
        <v>88</v>
      </c>
      <c r="T24" s="13">
        <v>10.119999999999999</v>
      </c>
      <c r="U24" s="18">
        <v>7.24</v>
      </c>
      <c r="V24" s="18" t="s">
        <v>88</v>
      </c>
      <c r="W24" s="18" t="s">
        <v>88</v>
      </c>
      <c r="X24" s="18" t="s">
        <v>88</v>
      </c>
      <c r="Y24" s="18" t="s">
        <v>88</v>
      </c>
      <c r="Z24" s="18">
        <v>10.17</v>
      </c>
      <c r="AA24" s="13" t="s">
        <v>89</v>
      </c>
      <c r="AB24" s="13" t="s">
        <v>90</v>
      </c>
      <c r="AC24" s="13" t="s">
        <v>89</v>
      </c>
      <c r="AD24" s="13" t="s">
        <v>89</v>
      </c>
      <c r="AE24" s="13" t="s">
        <v>89</v>
      </c>
      <c r="AF24" s="13" t="s">
        <v>89</v>
      </c>
      <c r="AG24" s="13" t="s">
        <v>89</v>
      </c>
      <c r="AH24" s="13">
        <v>1.82</v>
      </c>
      <c r="AI24" s="14">
        <v>1.85</v>
      </c>
      <c r="AJ24" s="14">
        <v>2.2200000000000002</v>
      </c>
      <c r="AK24" s="14">
        <v>0.67</v>
      </c>
      <c r="AL24" s="11" t="s">
        <v>88</v>
      </c>
      <c r="AM24" s="18" t="s">
        <v>88</v>
      </c>
      <c r="AN24" s="18">
        <v>82.49</v>
      </c>
      <c r="AO24" s="18">
        <v>160.4</v>
      </c>
      <c r="AP24" s="18" t="s">
        <v>88</v>
      </c>
      <c r="AQ24" s="18">
        <v>19.850000000000001</v>
      </c>
      <c r="AR24" s="18">
        <v>3.55</v>
      </c>
      <c r="AS24" s="18">
        <v>5.8739999999999997</v>
      </c>
      <c r="AT24" s="18">
        <v>12.33</v>
      </c>
      <c r="AU24" s="18">
        <v>19.93</v>
      </c>
      <c r="AV24" s="18">
        <v>2.88</v>
      </c>
      <c r="AW24" s="18">
        <v>5.08</v>
      </c>
      <c r="AX24" s="18">
        <v>11.04</v>
      </c>
      <c r="AY24" s="18">
        <v>5.94</v>
      </c>
      <c r="AZ24" s="18">
        <v>47.16</v>
      </c>
      <c r="BA24" s="18">
        <v>7.36</v>
      </c>
      <c r="BB24" s="18">
        <v>53.84</v>
      </c>
      <c r="BC24" s="11">
        <f t="shared" si="30"/>
        <v>0.56084280303030298</v>
      </c>
      <c r="BD24" s="11" t="str">
        <f t="shared" si="31"/>
        <v>NA</v>
      </c>
      <c r="BE24" s="13">
        <f t="shared" si="2"/>
        <v>4.3421905379131556E-2</v>
      </c>
      <c r="BF24" s="13">
        <f t="shared" si="3"/>
        <v>7.8202635558435957E-2</v>
      </c>
      <c r="BG24" s="11">
        <f t="shared" si="4"/>
        <v>0.51674227694966524</v>
      </c>
      <c r="BH24" s="11">
        <f t="shared" si="5"/>
        <v>0.13338395342951151</v>
      </c>
      <c r="BI24" s="11">
        <f t="shared" si="6"/>
        <v>0.3217338217338217</v>
      </c>
      <c r="BJ24" s="11">
        <f t="shared" si="7"/>
        <v>0.12351303467476589</v>
      </c>
      <c r="BK24" s="11" t="str">
        <f t="shared" si="8"/>
        <v>NA</v>
      </c>
      <c r="BL24" s="11">
        <f t="shared" si="9"/>
        <v>0.34138257575757575</v>
      </c>
      <c r="BM24" s="11">
        <f t="shared" si="10"/>
        <v>9.6117424242424226E-2</v>
      </c>
      <c r="BN24" s="11">
        <f t="shared" si="11"/>
        <v>0.64557349036835709</v>
      </c>
      <c r="BO24" s="11" t="str">
        <f t="shared" si="12"/>
        <v>NA</v>
      </c>
      <c r="BP24" s="11" t="str">
        <f t="shared" si="13"/>
        <v>NA</v>
      </c>
      <c r="BQ24" s="11">
        <f t="shared" si="14"/>
        <v>0.24076704545454544</v>
      </c>
      <c r="BR24" s="14">
        <v>2.2200000000000002</v>
      </c>
      <c r="BS24" s="11" t="s">
        <v>88</v>
      </c>
      <c r="BT24" s="11">
        <f t="shared" si="32"/>
        <v>0.98378378378378373</v>
      </c>
      <c r="BU24" s="13">
        <v>0</v>
      </c>
      <c r="BV24" s="13">
        <v>1</v>
      </c>
      <c r="BW24" s="13">
        <v>0</v>
      </c>
      <c r="BX24" s="13">
        <v>0</v>
      </c>
      <c r="BY24" s="13">
        <v>0</v>
      </c>
      <c r="BZ24" s="11">
        <f t="shared" si="33"/>
        <v>0.28859102244389023</v>
      </c>
      <c r="CA24" s="11">
        <f t="shared" si="16"/>
        <v>0.2633416458852868</v>
      </c>
      <c r="CB24" s="11">
        <f t="shared" si="17"/>
        <v>0.51427680798004982</v>
      </c>
      <c r="CC24" s="11" t="str">
        <f t="shared" si="18"/>
        <v>NA</v>
      </c>
      <c r="CD24" s="11" t="str">
        <f t="shared" si="19"/>
        <v>NA</v>
      </c>
      <c r="CE24" s="11">
        <f t="shared" si="20"/>
        <v>0.99598595082789776</v>
      </c>
      <c r="CF24" s="11">
        <f t="shared" si="21"/>
        <v>0.47182765151515149</v>
      </c>
      <c r="CG24" s="11">
        <f t="shared" si="22"/>
        <v>0.29591939546599494</v>
      </c>
      <c r="CH24" s="11">
        <f t="shared" si="23"/>
        <v>0.62115869017632241</v>
      </c>
      <c r="CI24" s="11">
        <f t="shared" si="24"/>
        <v>0.25489212242849973</v>
      </c>
      <c r="CJ24" s="11">
        <f t="shared" si="25"/>
        <v>0.55393878575012545</v>
      </c>
      <c r="CK24" s="11">
        <f t="shared" si="26"/>
        <v>0.12595419847328246</v>
      </c>
      <c r="CL24" s="11">
        <f t="shared" si="34"/>
        <v>0.13670133729569092</v>
      </c>
    </row>
    <row r="25" spans="1:90" ht="16" customHeight="1">
      <c r="A25" s="37" t="s">
        <v>86</v>
      </c>
      <c r="B25" s="59" t="s">
        <v>124</v>
      </c>
      <c r="C25" s="11" t="s">
        <v>125</v>
      </c>
      <c r="D25" s="11" t="s">
        <v>120</v>
      </c>
      <c r="E25" s="12">
        <v>55.3</v>
      </c>
      <c r="F25" s="12">
        <v>50.09</v>
      </c>
      <c r="G25" s="12" t="s">
        <v>88</v>
      </c>
      <c r="H25" s="12">
        <v>22.55</v>
      </c>
      <c r="I25" s="12">
        <v>5.33</v>
      </c>
      <c r="J25" s="12">
        <v>1.92</v>
      </c>
      <c r="K25" s="12">
        <v>25.45</v>
      </c>
      <c r="L25" s="12">
        <v>49.4</v>
      </c>
      <c r="M25" s="12" t="s">
        <v>88</v>
      </c>
      <c r="N25" s="12">
        <v>6.42</v>
      </c>
      <c r="O25" s="12">
        <v>1.7647999999999999</v>
      </c>
      <c r="P25" s="12" t="s">
        <v>88</v>
      </c>
      <c r="Q25" s="12">
        <v>9.4</v>
      </c>
      <c r="R25" s="12">
        <v>6.29</v>
      </c>
      <c r="S25" s="12" t="s">
        <v>88</v>
      </c>
      <c r="T25" s="12" t="s">
        <v>88</v>
      </c>
      <c r="U25" s="12" t="s">
        <v>88</v>
      </c>
      <c r="V25" s="12" t="s">
        <v>88</v>
      </c>
      <c r="W25" s="12" t="s">
        <v>88</v>
      </c>
      <c r="X25" s="12">
        <v>2.61</v>
      </c>
      <c r="Y25" s="12">
        <v>1.88</v>
      </c>
      <c r="Z25" s="12">
        <v>16.399999999999999</v>
      </c>
      <c r="AA25" s="11" t="s">
        <v>89</v>
      </c>
      <c r="AB25" s="11" t="s">
        <v>88</v>
      </c>
      <c r="AC25" s="13" t="s">
        <v>89</v>
      </c>
      <c r="AD25" s="11" t="s">
        <v>89</v>
      </c>
      <c r="AE25" s="13" t="s">
        <v>89</v>
      </c>
      <c r="AF25" s="11" t="s">
        <v>89</v>
      </c>
      <c r="AG25" s="11" t="s">
        <v>89</v>
      </c>
      <c r="AH25" s="11">
        <v>2.2999999999999998</v>
      </c>
      <c r="AI25" s="14">
        <v>1.7</v>
      </c>
      <c r="AJ25" s="14">
        <v>2.14</v>
      </c>
      <c r="AK25" s="14">
        <v>0.98</v>
      </c>
      <c r="AL25" s="11">
        <v>0.11219999999999999</v>
      </c>
      <c r="AM25" s="11">
        <v>802</v>
      </c>
      <c r="AN25" s="12">
        <v>108.7</v>
      </c>
      <c r="AO25" s="12">
        <v>253.72</v>
      </c>
      <c r="AP25" s="12">
        <v>497</v>
      </c>
      <c r="AQ25" s="12">
        <v>57.8</v>
      </c>
      <c r="AR25" s="12">
        <v>5.98</v>
      </c>
      <c r="AS25" s="12">
        <v>15.085000000000001</v>
      </c>
      <c r="AT25" s="12">
        <v>31.61</v>
      </c>
      <c r="AU25" s="12">
        <v>42.29</v>
      </c>
      <c r="AV25" s="12">
        <v>4.88</v>
      </c>
      <c r="AW25" s="12" t="s">
        <v>88</v>
      </c>
      <c r="AX25" s="12" t="s">
        <v>88</v>
      </c>
      <c r="AY25" s="12">
        <v>15.62</v>
      </c>
      <c r="AZ25" s="12">
        <v>126.79</v>
      </c>
      <c r="BA25" s="12" t="s">
        <v>88</v>
      </c>
      <c r="BB25" s="12" t="s">
        <v>88</v>
      </c>
      <c r="BC25" s="11">
        <f t="shared" si="30"/>
        <v>0.45018965861449389</v>
      </c>
      <c r="BD25" s="11" t="str">
        <f t="shared" si="31"/>
        <v>NA</v>
      </c>
      <c r="BE25" s="13">
        <f t="shared" si="2"/>
        <v>3.1913200723327304E-2</v>
      </c>
      <c r="BF25" s="13">
        <f t="shared" si="3"/>
        <v>3.4719710669077759E-2</v>
      </c>
      <c r="BG25" s="11">
        <f t="shared" si="4"/>
        <v>0.46021699819168177</v>
      </c>
      <c r="BH25" s="11">
        <f t="shared" si="5"/>
        <v>0.12995951417004048</v>
      </c>
      <c r="BI25" s="11" t="str">
        <f t="shared" si="6"/>
        <v>NA</v>
      </c>
      <c r="BJ25" s="11">
        <f t="shared" si="7"/>
        <v>0.10789473684210527</v>
      </c>
      <c r="BK25" s="11">
        <f t="shared" si="8"/>
        <v>9.7783661997743218E-4</v>
      </c>
      <c r="BL25" s="11">
        <f t="shared" si="9"/>
        <v>0.187662208025554</v>
      </c>
      <c r="BM25" s="11">
        <f t="shared" si="10"/>
        <v>0.12557396685965261</v>
      </c>
      <c r="BN25" s="11" t="str">
        <f t="shared" si="11"/>
        <v>NA</v>
      </c>
      <c r="BO25" s="11" t="str">
        <f t="shared" si="12"/>
        <v>NA</v>
      </c>
      <c r="BP25" s="11" t="str">
        <f t="shared" si="13"/>
        <v>NA</v>
      </c>
      <c r="BQ25" s="11">
        <f t="shared" si="14"/>
        <v>0.32741066081054099</v>
      </c>
      <c r="BR25" s="14">
        <v>2.14</v>
      </c>
      <c r="BS25" s="11">
        <v>0.11219999999999999</v>
      </c>
      <c r="BT25" s="11">
        <f t="shared" si="32"/>
        <v>1.3529411764705881</v>
      </c>
      <c r="BU25" s="11">
        <v>0</v>
      </c>
      <c r="BV25" s="11" t="s">
        <v>88</v>
      </c>
      <c r="BW25" s="11">
        <v>0</v>
      </c>
      <c r="BX25" s="13">
        <v>0</v>
      </c>
      <c r="BY25" s="11">
        <v>0</v>
      </c>
      <c r="BZ25" s="11">
        <f t="shared" si="33"/>
        <v>0.21795680277471227</v>
      </c>
      <c r="CA25" s="11">
        <f t="shared" si="16"/>
        <v>0.19742235535235694</v>
      </c>
      <c r="CB25" s="11">
        <f t="shared" si="17"/>
        <v>0.42842503547217409</v>
      </c>
      <c r="CC25" s="11">
        <f t="shared" si="18"/>
        <v>0.31635910224438901</v>
      </c>
      <c r="CD25" s="11">
        <f t="shared" si="19"/>
        <v>0.61970074812967579</v>
      </c>
      <c r="CE25" s="11">
        <f t="shared" si="20"/>
        <v>1.3667533695909198</v>
      </c>
      <c r="CF25" s="11">
        <f t="shared" si="21"/>
        <v>0.84428029546815719</v>
      </c>
      <c r="CG25" s="11">
        <f t="shared" si="22"/>
        <v>0.2609861591695502</v>
      </c>
      <c r="CH25" s="11">
        <f t="shared" si="23"/>
        <v>0.54688581314878892</v>
      </c>
      <c r="CI25" s="11" t="str">
        <f>IF(AU25="NA","NA", IF(AW25="NA","NA", AW25/AU25))</f>
        <v>NA</v>
      </c>
      <c r="CJ25" s="11" t="str">
        <f t="shared" si="25"/>
        <v>NA</v>
      </c>
      <c r="CK25" s="11">
        <f t="shared" si="26"/>
        <v>0.12319583563372505</v>
      </c>
      <c r="CL25" s="11" t="str">
        <f t="shared" si="34"/>
        <v>NA</v>
      </c>
    </row>
    <row r="26" spans="1:90" ht="16" customHeight="1">
      <c r="A26" s="37" t="s">
        <v>86</v>
      </c>
      <c r="B26" s="59" t="s">
        <v>124</v>
      </c>
      <c r="C26" s="11" t="s">
        <v>126</v>
      </c>
      <c r="D26" s="11" t="s">
        <v>120</v>
      </c>
      <c r="E26" s="12">
        <v>62.3</v>
      </c>
      <c r="F26" s="12" t="s">
        <v>88</v>
      </c>
      <c r="G26" s="12" t="s">
        <v>88</v>
      </c>
      <c r="H26" s="12" t="s">
        <v>88</v>
      </c>
      <c r="I26" s="12" t="s">
        <v>88</v>
      </c>
      <c r="J26" s="12" t="s">
        <v>88</v>
      </c>
      <c r="K26" s="12" t="s">
        <v>88</v>
      </c>
      <c r="L26" s="12" t="s">
        <v>88</v>
      </c>
      <c r="M26" s="12" t="s">
        <v>88</v>
      </c>
      <c r="N26" s="12" t="s">
        <v>88</v>
      </c>
      <c r="O26" s="12" t="s">
        <v>88</v>
      </c>
      <c r="P26" s="12" t="s">
        <v>88</v>
      </c>
      <c r="Q26" s="12">
        <v>9.3000000000000007</v>
      </c>
      <c r="R26" s="12" t="s">
        <v>88</v>
      </c>
      <c r="S26" s="12" t="s">
        <v>88</v>
      </c>
      <c r="T26" s="12" t="s">
        <v>88</v>
      </c>
      <c r="U26" s="12" t="s">
        <v>88</v>
      </c>
      <c r="V26" s="12" t="s">
        <v>88</v>
      </c>
      <c r="W26" s="12" t="s">
        <v>88</v>
      </c>
      <c r="X26" s="12" t="s">
        <v>88</v>
      </c>
      <c r="Y26" s="12" t="s">
        <v>88</v>
      </c>
      <c r="Z26" s="12" t="s">
        <v>88</v>
      </c>
      <c r="AA26" s="11" t="s">
        <v>89</v>
      </c>
      <c r="AB26" s="11" t="s">
        <v>88</v>
      </c>
      <c r="AC26" s="13" t="s">
        <v>89</v>
      </c>
      <c r="AD26" s="11" t="s">
        <v>89</v>
      </c>
      <c r="AE26" s="13" t="s">
        <v>89</v>
      </c>
      <c r="AF26" s="11" t="s">
        <v>89</v>
      </c>
      <c r="AG26" s="11" t="s">
        <v>88</v>
      </c>
      <c r="AH26" s="11" t="s">
        <v>88</v>
      </c>
      <c r="AI26" s="14" t="s">
        <v>88</v>
      </c>
      <c r="AJ26" s="14">
        <v>2.2999999999999998</v>
      </c>
      <c r="AK26" s="14">
        <v>1.1299999999999999</v>
      </c>
      <c r="AL26" s="11" t="s">
        <v>88</v>
      </c>
      <c r="AM26" s="11" t="s">
        <v>88</v>
      </c>
      <c r="AN26" s="12">
        <v>141.44</v>
      </c>
      <c r="AO26" s="12">
        <v>295.32</v>
      </c>
      <c r="AP26" s="12" t="s">
        <v>88</v>
      </c>
      <c r="AQ26" s="12">
        <v>55.95</v>
      </c>
      <c r="AR26" s="12">
        <v>3.05</v>
      </c>
      <c r="AS26" s="12" t="s">
        <v>88</v>
      </c>
      <c r="AT26" s="12">
        <v>33.19</v>
      </c>
      <c r="AU26" s="12">
        <v>44.05</v>
      </c>
      <c r="AV26" s="12">
        <v>6.44</v>
      </c>
      <c r="AW26" s="12" t="s">
        <v>88</v>
      </c>
      <c r="AX26" s="12">
        <v>23.084</v>
      </c>
      <c r="AY26" s="12">
        <v>15.58</v>
      </c>
      <c r="AZ26" s="12" t="s">
        <v>88</v>
      </c>
      <c r="BA26" s="12">
        <v>23.78</v>
      </c>
      <c r="BB26" s="12">
        <v>130.32</v>
      </c>
      <c r="BC26" s="11" t="str">
        <f t="shared" si="30"/>
        <v>NA</v>
      </c>
      <c r="BD26" s="11" t="str">
        <f t="shared" si="31"/>
        <v>NA</v>
      </c>
      <c r="BE26" s="13" t="str">
        <f t="shared" si="2"/>
        <v>NA</v>
      </c>
      <c r="BF26" s="13" t="str">
        <f t="shared" si="3"/>
        <v>NA</v>
      </c>
      <c r="BG26" s="11" t="str">
        <f t="shared" si="4"/>
        <v>NA</v>
      </c>
      <c r="BH26" s="11" t="str">
        <f t="shared" si="5"/>
        <v>NA</v>
      </c>
      <c r="BI26" s="11" t="str">
        <f t="shared" si="6"/>
        <v>NA</v>
      </c>
      <c r="BJ26" s="11" t="str">
        <f t="shared" si="7"/>
        <v>NA</v>
      </c>
      <c r="BK26" s="11" t="str">
        <f t="shared" si="8"/>
        <v>NA</v>
      </c>
      <c r="BL26" s="11" t="str">
        <f t="shared" si="9"/>
        <v>NA</v>
      </c>
      <c r="BM26" s="11" t="str">
        <f t="shared" si="10"/>
        <v>NA</v>
      </c>
      <c r="BN26" s="11" t="str">
        <f t="shared" si="11"/>
        <v>NA</v>
      </c>
      <c r="BO26" s="11" t="str">
        <f t="shared" si="12"/>
        <v>NA</v>
      </c>
      <c r="BP26" s="11" t="str">
        <f t="shared" si="13"/>
        <v>NA</v>
      </c>
      <c r="BQ26" s="11" t="str">
        <f t="shared" si="14"/>
        <v>NA</v>
      </c>
      <c r="BR26" s="14">
        <v>2.2999999999999998</v>
      </c>
      <c r="BS26" s="11" t="s">
        <v>88</v>
      </c>
      <c r="BT26" s="11" t="str">
        <f t="shared" si="32"/>
        <v>NA</v>
      </c>
      <c r="BU26" s="11">
        <v>0</v>
      </c>
      <c r="BV26" s="11" t="s">
        <v>88</v>
      </c>
      <c r="BW26" s="11">
        <v>0</v>
      </c>
      <c r="BX26" s="13">
        <v>0</v>
      </c>
      <c r="BY26" s="11" t="s">
        <v>88</v>
      </c>
      <c r="BZ26" s="11">
        <f t="shared" si="33"/>
        <v>0.21095760530949478</v>
      </c>
      <c r="CA26" s="11" t="str">
        <f t="shared" si="16"/>
        <v>NA</v>
      </c>
      <c r="CB26" s="11">
        <f t="shared" si="17"/>
        <v>0.47893810104293649</v>
      </c>
      <c r="CC26" s="11" t="str">
        <f t="shared" si="18"/>
        <v>NA</v>
      </c>
      <c r="CD26" s="11" t="str">
        <f t="shared" si="19"/>
        <v>NA</v>
      </c>
      <c r="CE26" s="11">
        <f t="shared" si="20"/>
        <v>1.2701475595913736</v>
      </c>
      <c r="CF26" s="11" t="str">
        <f t="shared" si="21"/>
        <v>NA</v>
      </c>
      <c r="CG26" s="11" t="str">
        <f t="shared" si="22"/>
        <v>NA</v>
      </c>
      <c r="CH26" s="11">
        <f>IF(AQ26="NA","NA", IF(AT26="NA","NA", AT26/AQ26))</f>
        <v>0.59320822162645215</v>
      </c>
      <c r="CI26" s="11" t="str">
        <f t="shared" si="24"/>
        <v>NA</v>
      </c>
      <c r="CJ26" s="11">
        <f t="shared" si="25"/>
        <v>0.52404086265607264</v>
      </c>
      <c r="CK26" s="11" t="str">
        <f t="shared" si="26"/>
        <v>NA</v>
      </c>
      <c r="CL26" s="11">
        <f t="shared" si="34"/>
        <v>0.18247391037446287</v>
      </c>
    </row>
    <row r="27" spans="1:90" ht="16" customHeight="1">
      <c r="A27" s="37" t="s">
        <v>86</v>
      </c>
      <c r="B27" s="59" t="s">
        <v>124</v>
      </c>
      <c r="C27" s="11" t="s">
        <v>127</v>
      </c>
      <c r="D27" s="11" t="s">
        <v>120</v>
      </c>
      <c r="E27" s="12">
        <v>40</v>
      </c>
      <c r="F27" s="12">
        <v>38.15</v>
      </c>
      <c r="G27" s="12" t="s">
        <v>88</v>
      </c>
      <c r="H27" s="12">
        <v>17.87</v>
      </c>
      <c r="I27" s="12">
        <v>4.53</v>
      </c>
      <c r="J27" s="12" t="s">
        <v>88</v>
      </c>
      <c r="K27" s="12">
        <v>16.95</v>
      </c>
      <c r="L27" s="12">
        <v>38.15</v>
      </c>
      <c r="M27" s="12">
        <v>19.91</v>
      </c>
      <c r="N27" s="12">
        <v>4.71</v>
      </c>
      <c r="O27" s="12">
        <v>1.5195000000000001</v>
      </c>
      <c r="P27" s="12">
        <v>2.98</v>
      </c>
      <c r="Q27" s="12">
        <v>6.5</v>
      </c>
      <c r="R27" s="12">
        <v>3.97</v>
      </c>
      <c r="S27" s="12" t="s">
        <v>88</v>
      </c>
      <c r="T27" s="12">
        <v>9.8000000000000007</v>
      </c>
      <c r="U27" s="12">
        <v>6.73</v>
      </c>
      <c r="V27" s="12">
        <v>4</v>
      </c>
      <c r="W27" s="12" t="s">
        <v>88</v>
      </c>
      <c r="X27" s="12">
        <v>2.81</v>
      </c>
      <c r="Y27" s="12">
        <v>1.44</v>
      </c>
      <c r="Z27" s="12">
        <v>9.4700000000000006</v>
      </c>
      <c r="AA27" s="11" t="s">
        <v>89</v>
      </c>
      <c r="AB27" s="11" t="s">
        <v>88</v>
      </c>
      <c r="AC27" s="13" t="s">
        <v>89</v>
      </c>
      <c r="AD27" s="11" t="s">
        <v>128</v>
      </c>
      <c r="AE27" s="13" t="s">
        <v>89</v>
      </c>
      <c r="AF27" s="11" t="s">
        <v>128</v>
      </c>
      <c r="AG27" s="11" t="s">
        <v>89</v>
      </c>
      <c r="AH27" s="11" t="s">
        <v>88</v>
      </c>
      <c r="AI27" s="14" t="s">
        <v>88</v>
      </c>
      <c r="AJ27" s="14">
        <v>2.0699999999999998</v>
      </c>
      <c r="AK27" s="14">
        <v>0.82</v>
      </c>
      <c r="AL27" s="11" t="s">
        <v>88</v>
      </c>
      <c r="AM27" s="11" t="s">
        <v>88</v>
      </c>
      <c r="AN27" s="12">
        <v>57.92</v>
      </c>
      <c r="AO27" s="12">
        <v>148.62</v>
      </c>
      <c r="AP27" s="12" t="s">
        <v>88</v>
      </c>
      <c r="AQ27" s="12">
        <v>34.92</v>
      </c>
      <c r="AR27" s="12">
        <v>3.65</v>
      </c>
      <c r="AS27" s="12" t="s">
        <v>88</v>
      </c>
      <c r="AT27" s="12">
        <v>16.888000000000002</v>
      </c>
      <c r="AU27" s="12" t="s">
        <v>88</v>
      </c>
      <c r="AV27" s="12" t="s">
        <v>88</v>
      </c>
      <c r="AW27" s="12" t="s">
        <v>88</v>
      </c>
      <c r="AX27" s="12" t="s">
        <v>88</v>
      </c>
      <c r="AY27" s="12" t="s">
        <v>88</v>
      </c>
      <c r="AZ27" s="12" t="s">
        <v>88</v>
      </c>
      <c r="BA27" s="12" t="s">
        <v>88</v>
      </c>
      <c r="BB27" s="12" t="s">
        <v>88</v>
      </c>
      <c r="BC27" s="11">
        <f t="shared" si="30"/>
        <v>0.46841415465268682</v>
      </c>
      <c r="BD27" s="11" t="str">
        <f t="shared" si="31"/>
        <v>NA</v>
      </c>
      <c r="BE27" s="13">
        <f t="shared" si="2"/>
        <v>3.79875E-2</v>
      </c>
      <c r="BF27" s="13" t="str">
        <f t="shared" si="3"/>
        <v>NA</v>
      </c>
      <c r="BG27" s="11">
        <f t="shared" si="4"/>
        <v>0.42374999999999996</v>
      </c>
      <c r="BH27" s="11">
        <f t="shared" si="5"/>
        <v>0.12346002621231979</v>
      </c>
      <c r="BI27" s="11">
        <f t="shared" si="6"/>
        <v>0.23656454043194375</v>
      </c>
      <c r="BJ27" s="11">
        <f t="shared" si="7"/>
        <v>0.11874180865006555</v>
      </c>
      <c r="BK27" s="11">
        <f t="shared" si="8"/>
        <v>1.3901118060219628E-3</v>
      </c>
      <c r="BL27" s="11">
        <f t="shared" si="9"/>
        <v>0.17038007863695936</v>
      </c>
      <c r="BM27" s="11">
        <f t="shared" si="10"/>
        <v>0.10406290956749674</v>
      </c>
      <c r="BN27" s="11">
        <f t="shared" si="11"/>
        <v>0.68060978458504962</v>
      </c>
      <c r="BO27" s="11">
        <f t="shared" si="12"/>
        <v>0.10484927916120577</v>
      </c>
      <c r="BP27" s="11" t="str">
        <f t="shared" si="13"/>
        <v>NA</v>
      </c>
      <c r="BQ27" s="11">
        <f t="shared" si="14"/>
        <v>0.24823066841415467</v>
      </c>
      <c r="BR27" s="14">
        <v>2.0699999999999998</v>
      </c>
      <c r="BS27" s="11" t="s">
        <v>88</v>
      </c>
      <c r="BT27" s="11" t="str">
        <f t="shared" si="32"/>
        <v>NA</v>
      </c>
      <c r="BU27" s="11">
        <v>0</v>
      </c>
      <c r="BV27" s="11" t="s">
        <v>88</v>
      </c>
      <c r="BW27" s="11">
        <v>0</v>
      </c>
      <c r="BX27" s="13">
        <v>0</v>
      </c>
      <c r="BY27" s="11">
        <v>0</v>
      </c>
      <c r="BZ27" s="11">
        <f t="shared" si="33"/>
        <v>0.26914278024491994</v>
      </c>
      <c r="CA27" s="11">
        <f t="shared" si="16"/>
        <v>0.25669492665859239</v>
      </c>
      <c r="CB27" s="11">
        <f t="shared" si="17"/>
        <v>0.38971874579464405</v>
      </c>
      <c r="CC27" s="11" t="str">
        <f t="shared" si="18"/>
        <v>NA</v>
      </c>
      <c r="CD27" s="11" t="str">
        <f t="shared" si="19"/>
        <v>NA</v>
      </c>
      <c r="CE27" s="11" t="str">
        <f t="shared" si="20"/>
        <v>NA</v>
      </c>
      <c r="CF27" s="11" t="str">
        <f t="shared" si="21"/>
        <v>NA</v>
      </c>
      <c r="CG27" s="11" t="str">
        <f t="shared" si="22"/>
        <v>NA</v>
      </c>
      <c r="CH27" s="11">
        <f t="shared" si="23"/>
        <v>0.48361970217640321</v>
      </c>
      <c r="CI27" s="11" t="str">
        <f t="shared" si="24"/>
        <v>NA</v>
      </c>
      <c r="CJ27" s="11" t="str">
        <f t="shared" si="25"/>
        <v>NA</v>
      </c>
      <c r="CK27" s="11" t="str">
        <f t="shared" si="26"/>
        <v>NA</v>
      </c>
      <c r="CL27" s="11" t="str">
        <f t="shared" si="34"/>
        <v>NA</v>
      </c>
    </row>
    <row r="28" spans="1:90" ht="16" customHeight="1">
      <c r="A28" s="37" t="s">
        <v>86</v>
      </c>
      <c r="B28" s="59" t="s">
        <v>124</v>
      </c>
      <c r="C28" s="11" t="s">
        <v>129</v>
      </c>
      <c r="D28" s="11" t="s">
        <v>120</v>
      </c>
      <c r="E28" s="12">
        <v>29.9</v>
      </c>
      <c r="F28" s="12">
        <v>26.95</v>
      </c>
      <c r="G28" s="12" t="s">
        <v>88</v>
      </c>
      <c r="H28" s="12" t="s">
        <v>88</v>
      </c>
      <c r="I28" s="12">
        <v>3.05</v>
      </c>
      <c r="J28" s="12">
        <v>0.96</v>
      </c>
      <c r="K28" s="12">
        <v>14.94</v>
      </c>
      <c r="L28" s="12">
        <v>26.57</v>
      </c>
      <c r="M28" s="12">
        <v>12.58</v>
      </c>
      <c r="N28" s="12" t="s">
        <v>88</v>
      </c>
      <c r="O28" s="12">
        <v>1.5</v>
      </c>
      <c r="P28" s="12" t="s">
        <v>88</v>
      </c>
      <c r="Q28" s="12">
        <v>6.59</v>
      </c>
      <c r="R28" s="12">
        <v>3.3</v>
      </c>
      <c r="S28" s="12" t="s">
        <v>88</v>
      </c>
      <c r="T28" s="12" t="s">
        <v>88</v>
      </c>
      <c r="U28" s="12" t="s">
        <v>88</v>
      </c>
      <c r="V28" s="12" t="s">
        <v>88</v>
      </c>
      <c r="W28" s="12" t="s">
        <v>88</v>
      </c>
      <c r="X28" s="12" t="s">
        <v>88</v>
      </c>
      <c r="Y28" s="12" t="s">
        <v>88</v>
      </c>
      <c r="Z28" s="12" t="s">
        <v>88</v>
      </c>
      <c r="AA28" s="11" t="s">
        <v>89</v>
      </c>
      <c r="AB28" s="11" t="s">
        <v>88</v>
      </c>
      <c r="AC28" s="13" t="s">
        <v>89</v>
      </c>
      <c r="AD28" s="11" t="s">
        <v>88</v>
      </c>
      <c r="AE28" s="11" t="s">
        <v>88</v>
      </c>
      <c r="AF28" s="11" t="s">
        <v>88</v>
      </c>
      <c r="AG28" s="11" t="s">
        <v>88</v>
      </c>
      <c r="AH28" s="11" t="s">
        <v>88</v>
      </c>
      <c r="AI28" s="14" t="s">
        <v>88</v>
      </c>
      <c r="AJ28" s="14">
        <v>2.38</v>
      </c>
      <c r="AK28" s="14">
        <v>0.82</v>
      </c>
      <c r="AL28" s="11" t="s">
        <v>88</v>
      </c>
      <c r="AM28" s="11" t="s">
        <v>88</v>
      </c>
      <c r="AN28" s="12" t="s">
        <v>88</v>
      </c>
      <c r="AO28" s="12">
        <v>82.12</v>
      </c>
      <c r="AP28" s="12" t="s">
        <v>88</v>
      </c>
      <c r="AQ28" s="12">
        <v>17.91</v>
      </c>
      <c r="AR28" s="12">
        <v>2.42</v>
      </c>
      <c r="AS28" s="12">
        <v>4.87</v>
      </c>
      <c r="AT28" s="12">
        <v>9.77</v>
      </c>
      <c r="AU28" s="12">
        <v>12.32</v>
      </c>
      <c r="AV28" s="12">
        <v>2.2000000000000002</v>
      </c>
      <c r="AW28" s="12">
        <v>2.4500000000000002</v>
      </c>
      <c r="AX28" s="12" t="s">
        <v>88</v>
      </c>
      <c r="AY28" s="12" t="s">
        <v>88</v>
      </c>
      <c r="AZ28" s="12" t="s">
        <v>88</v>
      </c>
      <c r="BA28" s="12" t="s">
        <v>88</v>
      </c>
      <c r="BB28" s="12" t="s">
        <v>88</v>
      </c>
      <c r="BC28" s="11" t="str">
        <f t="shared" si="30"/>
        <v>NA</v>
      </c>
      <c r="BD28" s="11" t="str">
        <f t="shared" si="31"/>
        <v>NA</v>
      </c>
      <c r="BE28" s="13">
        <f t="shared" si="2"/>
        <v>5.016722408026756E-2</v>
      </c>
      <c r="BF28" s="13">
        <f t="shared" si="3"/>
        <v>3.2107023411371241E-2</v>
      </c>
      <c r="BG28" s="11">
        <f t="shared" si="4"/>
        <v>0.49966555183946487</v>
      </c>
      <c r="BH28" s="11" t="str">
        <f t="shared" si="5"/>
        <v>NA</v>
      </c>
      <c r="BI28" s="11" t="str">
        <f t="shared" si="6"/>
        <v>NA</v>
      </c>
      <c r="BJ28" s="11">
        <f t="shared" si="7"/>
        <v>0.11479111780203236</v>
      </c>
      <c r="BK28" s="11" t="str">
        <f t="shared" si="8"/>
        <v>NA</v>
      </c>
      <c r="BL28" s="11">
        <f t="shared" si="9"/>
        <v>0.24452690166975882</v>
      </c>
      <c r="BM28" s="11">
        <f t="shared" si="10"/>
        <v>0.12244897959183673</v>
      </c>
      <c r="BN28" s="11" t="str">
        <f t="shared" si="11"/>
        <v>NA</v>
      </c>
      <c r="BO28" s="11" t="str">
        <f t="shared" si="12"/>
        <v>NA</v>
      </c>
      <c r="BP28" s="11" t="str">
        <f t="shared" si="13"/>
        <v>NA</v>
      </c>
      <c r="BQ28" s="11" t="str">
        <f t="shared" si="14"/>
        <v>NA</v>
      </c>
      <c r="BR28" s="14">
        <v>2.38</v>
      </c>
      <c r="BS28" s="11" t="s">
        <v>88</v>
      </c>
      <c r="BT28" s="11" t="str">
        <f t="shared" si="32"/>
        <v>NA</v>
      </c>
      <c r="BU28" s="11">
        <v>0</v>
      </c>
      <c r="BV28" s="11" t="s">
        <v>88</v>
      </c>
      <c r="BW28" s="11" t="s">
        <v>88</v>
      </c>
      <c r="BX28" s="11" t="s">
        <v>88</v>
      </c>
      <c r="BY28" s="11" t="s">
        <v>88</v>
      </c>
      <c r="BZ28" s="11">
        <f t="shared" si="33"/>
        <v>0.36410131514856303</v>
      </c>
      <c r="CA28" s="11">
        <f t="shared" si="16"/>
        <v>0.32817827569410618</v>
      </c>
      <c r="CB28" s="11" t="str">
        <f t="shared" si="17"/>
        <v>NA</v>
      </c>
      <c r="CC28" s="11" t="str">
        <f t="shared" si="18"/>
        <v>NA</v>
      </c>
      <c r="CD28" s="11" t="str">
        <f t="shared" si="19"/>
        <v>NA</v>
      </c>
      <c r="CE28" s="11">
        <f t="shared" si="20"/>
        <v>1.4537337662337662</v>
      </c>
      <c r="CF28" s="11">
        <f t="shared" si="21"/>
        <v>0.45714285714285718</v>
      </c>
      <c r="CG28" s="11">
        <f t="shared" si="22"/>
        <v>0.27191513121161365</v>
      </c>
      <c r="CH28" s="11">
        <f t="shared" si="23"/>
        <v>0.54550530429927413</v>
      </c>
      <c r="CI28" s="11">
        <f t="shared" si="24"/>
        <v>0.19886363636363638</v>
      </c>
      <c r="CJ28" s="11" t="str">
        <f t="shared" si="25"/>
        <v>NA</v>
      </c>
      <c r="CK28" s="11" t="str">
        <f t="shared" si="26"/>
        <v>NA</v>
      </c>
      <c r="CL28" s="11" t="str">
        <f t="shared" si="34"/>
        <v>NA</v>
      </c>
    </row>
    <row r="29" spans="1:90" ht="16" customHeight="1">
      <c r="A29" s="37" t="s">
        <v>86</v>
      </c>
      <c r="B29" s="59" t="s">
        <v>124</v>
      </c>
      <c r="C29" s="11" t="s">
        <v>130</v>
      </c>
      <c r="D29" s="11" t="s">
        <v>120</v>
      </c>
      <c r="E29" s="12">
        <v>43.1</v>
      </c>
      <c r="F29" s="12">
        <v>39.700000000000003</v>
      </c>
      <c r="G29" s="12" t="s">
        <v>88</v>
      </c>
      <c r="H29" s="12">
        <v>15.13</v>
      </c>
      <c r="I29" s="12">
        <v>4.76</v>
      </c>
      <c r="J29" s="12" t="s">
        <v>88</v>
      </c>
      <c r="K29" s="12" t="s">
        <v>88</v>
      </c>
      <c r="L29" s="12">
        <v>42.12</v>
      </c>
      <c r="M29" s="12" t="s">
        <v>88</v>
      </c>
      <c r="N29" s="12" t="s">
        <v>88</v>
      </c>
      <c r="O29" s="12" t="s">
        <v>88</v>
      </c>
      <c r="P29" s="12" t="s">
        <v>88</v>
      </c>
      <c r="Q29" s="12">
        <v>5.42</v>
      </c>
      <c r="R29" s="12">
        <v>3.98</v>
      </c>
      <c r="S29" s="12" t="s">
        <v>88</v>
      </c>
      <c r="T29" s="12">
        <v>8.16</v>
      </c>
      <c r="U29" s="12">
        <v>5.87</v>
      </c>
      <c r="V29" s="12" t="s">
        <v>88</v>
      </c>
      <c r="W29" s="12" t="s">
        <v>88</v>
      </c>
      <c r="X29" s="12">
        <v>2.64</v>
      </c>
      <c r="Y29" s="12">
        <v>1.28</v>
      </c>
      <c r="Z29" s="12" t="s">
        <v>88</v>
      </c>
      <c r="AA29" s="11" t="s">
        <v>89</v>
      </c>
      <c r="AB29" s="11" t="s">
        <v>88</v>
      </c>
      <c r="AC29" s="13" t="s">
        <v>89</v>
      </c>
      <c r="AD29" s="11" t="s">
        <v>128</v>
      </c>
      <c r="AE29" s="13" t="s">
        <v>89</v>
      </c>
      <c r="AF29" s="11" t="s">
        <v>131</v>
      </c>
      <c r="AG29" s="11" t="s">
        <v>89</v>
      </c>
      <c r="AH29" s="11" t="s">
        <v>88</v>
      </c>
      <c r="AI29" s="14" t="s">
        <v>88</v>
      </c>
      <c r="AJ29" s="14">
        <v>1.95</v>
      </c>
      <c r="AK29" s="14">
        <v>1.18</v>
      </c>
      <c r="AL29" s="11" t="s">
        <v>88</v>
      </c>
      <c r="AM29" s="11" t="s">
        <v>88</v>
      </c>
      <c r="AN29" s="12">
        <v>90.97</v>
      </c>
      <c r="AO29" s="12">
        <v>161.46</v>
      </c>
      <c r="AP29" s="12" t="s">
        <v>88</v>
      </c>
      <c r="AQ29" s="12">
        <v>39.409999999999997</v>
      </c>
      <c r="AR29" s="12">
        <v>4.68</v>
      </c>
      <c r="AS29" s="12">
        <v>10.106999999999999</v>
      </c>
      <c r="AT29" s="12" t="s">
        <v>88</v>
      </c>
      <c r="AU29" s="12">
        <v>25.44</v>
      </c>
      <c r="AV29" s="12">
        <v>4.28</v>
      </c>
      <c r="AW29" s="12">
        <v>6.3520000000000003</v>
      </c>
      <c r="AX29" s="12">
        <v>13.68</v>
      </c>
      <c r="AY29" s="12" t="s">
        <v>88</v>
      </c>
      <c r="AZ29" s="12" t="s">
        <v>88</v>
      </c>
      <c r="BA29" s="12" t="s">
        <v>88</v>
      </c>
      <c r="BB29" s="12" t="s">
        <v>88</v>
      </c>
      <c r="BC29" s="11">
        <f t="shared" si="30"/>
        <v>0.38110831234256926</v>
      </c>
      <c r="BD29" s="11" t="str">
        <f t="shared" si="31"/>
        <v>NA</v>
      </c>
      <c r="BE29" s="13" t="str">
        <f t="shared" si="2"/>
        <v>NA</v>
      </c>
      <c r="BF29" s="13" t="str">
        <f t="shared" si="3"/>
        <v>NA</v>
      </c>
      <c r="BG29" s="11" t="str">
        <f t="shared" si="4"/>
        <v>NA</v>
      </c>
      <c r="BH29" s="11" t="str">
        <f t="shared" si="5"/>
        <v>NA</v>
      </c>
      <c r="BI29" s="11" t="str">
        <f t="shared" si="6"/>
        <v>NA</v>
      </c>
      <c r="BJ29" s="11">
        <f t="shared" si="7"/>
        <v>0.11301044634377969</v>
      </c>
      <c r="BK29" s="11">
        <f t="shared" si="8"/>
        <v>1.0720199988579332E-3</v>
      </c>
      <c r="BL29" s="11">
        <f t="shared" si="9"/>
        <v>0.13652392947103273</v>
      </c>
      <c r="BM29" s="11">
        <f t="shared" si="10"/>
        <v>0.10025188916876573</v>
      </c>
      <c r="BN29" s="11">
        <f t="shared" si="11"/>
        <v>0.55512021322247862</v>
      </c>
      <c r="BO29" s="11" t="str">
        <f t="shared" si="12"/>
        <v>NA</v>
      </c>
      <c r="BP29" s="11" t="str">
        <f t="shared" si="13"/>
        <v>NA</v>
      </c>
      <c r="BQ29" s="11" t="str">
        <f t="shared" si="14"/>
        <v>NA</v>
      </c>
      <c r="BR29" s="14">
        <v>1.95</v>
      </c>
      <c r="BS29" s="11" t="s">
        <v>88</v>
      </c>
      <c r="BT29" s="11" t="str">
        <f t="shared" si="32"/>
        <v>NA</v>
      </c>
      <c r="BU29" s="11">
        <v>0</v>
      </c>
      <c r="BV29" s="11" t="s">
        <v>88</v>
      </c>
      <c r="BW29" s="11">
        <v>0</v>
      </c>
      <c r="BX29" s="13">
        <v>0</v>
      </c>
      <c r="BY29" s="11">
        <v>0</v>
      </c>
      <c r="BZ29" s="11">
        <f t="shared" si="33"/>
        <v>0.26693917998265826</v>
      </c>
      <c r="CA29" s="11">
        <f t="shared" si="16"/>
        <v>0.24588133283785457</v>
      </c>
      <c r="CB29" s="11">
        <f t="shared" si="17"/>
        <v>0.56342128081258513</v>
      </c>
      <c r="CC29" s="11" t="str">
        <f t="shared" si="18"/>
        <v>NA</v>
      </c>
      <c r="CD29" s="11" t="str">
        <f t="shared" si="19"/>
        <v>NA</v>
      </c>
      <c r="CE29" s="11">
        <f t="shared" si="20"/>
        <v>1.549135220125786</v>
      </c>
      <c r="CF29" s="11">
        <f t="shared" si="21"/>
        <v>0.64080604534005037</v>
      </c>
      <c r="CG29" s="11">
        <f t="shared" si="22"/>
        <v>0.2564577518396346</v>
      </c>
      <c r="CH29" s="11" t="str">
        <f t="shared" si="23"/>
        <v>NA</v>
      </c>
      <c r="CI29" s="11">
        <f t="shared" si="24"/>
        <v>0.24968553459119497</v>
      </c>
      <c r="CJ29" s="11">
        <f t="shared" si="25"/>
        <v>0.53773584905660377</v>
      </c>
      <c r="CK29" s="11" t="str">
        <f t="shared" si="26"/>
        <v>NA</v>
      </c>
      <c r="CL29" s="11" t="str">
        <f t="shared" si="34"/>
        <v>NA</v>
      </c>
    </row>
    <row r="30" spans="1:90" ht="17">
      <c r="A30" s="37" t="s">
        <v>86</v>
      </c>
      <c r="B30" s="59" t="s">
        <v>124</v>
      </c>
      <c r="C30" s="11" t="s">
        <v>132</v>
      </c>
      <c r="D30" s="11" t="s">
        <v>120</v>
      </c>
      <c r="E30" s="12">
        <v>35.200000000000003</v>
      </c>
      <c r="F30" s="12">
        <v>33.119999999999997</v>
      </c>
      <c r="G30" s="12">
        <v>10.77</v>
      </c>
      <c r="H30" s="12">
        <v>15.35</v>
      </c>
      <c r="I30" s="12">
        <v>4.53</v>
      </c>
      <c r="J30" s="12" t="s">
        <v>88</v>
      </c>
      <c r="K30" s="12" t="s">
        <v>88</v>
      </c>
      <c r="L30" s="12">
        <v>32.82</v>
      </c>
      <c r="M30" s="12" t="s">
        <v>88</v>
      </c>
      <c r="N30" s="12" t="s">
        <v>88</v>
      </c>
      <c r="O30" s="12" t="s">
        <v>88</v>
      </c>
      <c r="P30" s="12" t="s">
        <v>88</v>
      </c>
      <c r="Q30" s="12">
        <v>6.27</v>
      </c>
      <c r="R30" s="12">
        <v>3.53</v>
      </c>
      <c r="S30" s="12" t="s">
        <v>88</v>
      </c>
      <c r="T30" s="12">
        <v>8.07</v>
      </c>
      <c r="U30" s="12">
        <v>4.57</v>
      </c>
      <c r="V30" s="12">
        <v>1.99</v>
      </c>
      <c r="W30" s="12">
        <v>2.27</v>
      </c>
      <c r="X30" s="12">
        <v>2.57</v>
      </c>
      <c r="Y30" s="12">
        <v>1.57</v>
      </c>
      <c r="Z30" s="12">
        <v>9.41</v>
      </c>
      <c r="AA30" s="11" t="s">
        <v>89</v>
      </c>
      <c r="AB30" s="11" t="s">
        <v>88</v>
      </c>
      <c r="AC30" s="13" t="s">
        <v>89</v>
      </c>
      <c r="AD30" s="11" t="s">
        <v>128</v>
      </c>
      <c r="AE30" s="13" t="s">
        <v>89</v>
      </c>
      <c r="AF30" s="11" t="s">
        <v>128</v>
      </c>
      <c r="AG30" s="11" t="s">
        <v>89</v>
      </c>
      <c r="AH30" s="11">
        <v>3.06</v>
      </c>
      <c r="AI30" s="14">
        <v>1.8</v>
      </c>
      <c r="AJ30" s="14">
        <v>1.96</v>
      </c>
      <c r="AK30" s="14">
        <v>0.91</v>
      </c>
      <c r="AL30" s="11" t="s">
        <v>88</v>
      </c>
      <c r="AM30" s="11" t="s">
        <v>88</v>
      </c>
      <c r="AN30" s="12">
        <v>43.78</v>
      </c>
      <c r="AO30" s="12">
        <v>125.74</v>
      </c>
      <c r="AP30" s="12" t="s">
        <v>88</v>
      </c>
      <c r="AQ30" s="12">
        <v>31.15</v>
      </c>
      <c r="AR30" s="12">
        <v>3.57</v>
      </c>
      <c r="AS30" s="12">
        <v>7.65</v>
      </c>
      <c r="AT30" s="12">
        <v>16.2</v>
      </c>
      <c r="AU30" s="12">
        <v>19.68</v>
      </c>
      <c r="AV30" s="12">
        <v>2.9</v>
      </c>
      <c r="AW30" s="12">
        <v>3.84</v>
      </c>
      <c r="AX30" s="12">
        <v>11.164</v>
      </c>
      <c r="AY30" s="12" t="s">
        <v>88</v>
      </c>
      <c r="AZ30" s="12" t="s">
        <v>88</v>
      </c>
      <c r="BA30" s="12">
        <v>8.16</v>
      </c>
      <c r="BB30" s="12">
        <v>61.09</v>
      </c>
      <c r="BC30" s="11">
        <f t="shared" si="30"/>
        <v>0.46346618357487923</v>
      </c>
      <c r="BD30" s="11" t="str">
        <f t="shared" si="31"/>
        <v>NA</v>
      </c>
      <c r="BE30" s="13" t="str">
        <f t="shared" si="2"/>
        <v>NA</v>
      </c>
      <c r="BF30" s="13" t="str">
        <f t="shared" si="3"/>
        <v>NA</v>
      </c>
      <c r="BG30" s="11" t="str">
        <f t="shared" si="4"/>
        <v>NA</v>
      </c>
      <c r="BH30" s="11" t="str">
        <f t="shared" si="5"/>
        <v>NA</v>
      </c>
      <c r="BI30" s="11" t="str">
        <f t="shared" si="6"/>
        <v>NA</v>
      </c>
      <c r="BJ30" s="11">
        <f t="shared" si="7"/>
        <v>0.13802559414990859</v>
      </c>
      <c r="BK30" s="11">
        <f t="shared" si="8"/>
        <v>1.8391710570841793E-3</v>
      </c>
      <c r="BL30" s="11">
        <f t="shared" si="9"/>
        <v>0.18931159420289856</v>
      </c>
      <c r="BM30" s="11">
        <f t="shared" si="10"/>
        <v>0.10658212560386474</v>
      </c>
      <c r="BN30" s="11">
        <f t="shared" si="11"/>
        <v>0.59948265611979157</v>
      </c>
      <c r="BO30" s="11">
        <f t="shared" si="12"/>
        <v>6.0084541062801936E-2</v>
      </c>
      <c r="BP30" s="11">
        <f t="shared" si="13"/>
        <v>6.8538647342995168E-2</v>
      </c>
      <c r="BQ30" s="11">
        <f t="shared" si="14"/>
        <v>0.28411835748792275</v>
      </c>
      <c r="BR30" s="14">
        <v>1.96</v>
      </c>
      <c r="BS30" s="11" t="s">
        <v>88</v>
      </c>
      <c r="BT30" s="11">
        <f t="shared" si="32"/>
        <v>1.7</v>
      </c>
      <c r="BU30" s="11">
        <v>0</v>
      </c>
      <c r="BV30" s="11" t="s">
        <v>88</v>
      </c>
      <c r="BW30" s="11">
        <v>0</v>
      </c>
      <c r="BX30" s="13">
        <v>0</v>
      </c>
      <c r="BY30" s="11">
        <v>0</v>
      </c>
      <c r="BZ30" s="11">
        <f t="shared" si="33"/>
        <v>0.27994273898520761</v>
      </c>
      <c r="CA30" s="11">
        <f t="shared" si="16"/>
        <v>0.26340066804517259</v>
      </c>
      <c r="CB30" s="11">
        <f t="shared" si="17"/>
        <v>0.34817878161285193</v>
      </c>
      <c r="CC30" s="11" t="str">
        <f t="shared" si="18"/>
        <v>NA</v>
      </c>
      <c r="CD30" s="11" t="str">
        <f t="shared" si="19"/>
        <v>NA</v>
      </c>
      <c r="CE30" s="11">
        <f t="shared" si="20"/>
        <v>1.5828252032520325</v>
      </c>
      <c r="CF30" s="11">
        <f t="shared" si="21"/>
        <v>0.59420289855072472</v>
      </c>
      <c r="CG30" s="11">
        <f t="shared" si="22"/>
        <v>0.24558587479935798</v>
      </c>
      <c r="CH30" s="11">
        <f t="shared" si="23"/>
        <v>0.5200642054574639</v>
      </c>
      <c r="CI30" s="11">
        <f t="shared" si="24"/>
        <v>0.1951219512195122</v>
      </c>
      <c r="CJ30" s="11">
        <f t="shared" si="25"/>
        <v>0.56727642276422763</v>
      </c>
      <c r="CK30" s="11" t="str">
        <f t="shared" si="26"/>
        <v>NA</v>
      </c>
      <c r="CL30" s="11">
        <f t="shared" si="34"/>
        <v>0.13357341627107547</v>
      </c>
    </row>
    <row r="31" spans="1:90" ht="17">
      <c r="A31" s="37" t="s">
        <v>86</v>
      </c>
      <c r="B31" s="59" t="s">
        <v>124</v>
      </c>
      <c r="C31" s="11" t="s">
        <v>133</v>
      </c>
      <c r="D31" s="11" t="s">
        <v>120</v>
      </c>
      <c r="E31" s="12">
        <v>63.1</v>
      </c>
      <c r="F31" s="12">
        <v>57.2</v>
      </c>
      <c r="G31" s="12">
        <v>18.46</v>
      </c>
      <c r="H31" s="12">
        <v>27.93</v>
      </c>
      <c r="I31" s="12">
        <v>6.34</v>
      </c>
      <c r="J31" s="12">
        <v>2.2999999999999998</v>
      </c>
      <c r="K31" s="12">
        <v>31.88</v>
      </c>
      <c r="L31" s="12">
        <v>54.69</v>
      </c>
      <c r="M31" s="12">
        <v>24.3</v>
      </c>
      <c r="N31" s="12" t="s">
        <v>88</v>
      </c>
      <c r="O31" s="12" t="s">
        <v>88</v>
      </c>
      <c r="P31" s="12" t="s">
        <v>88</v>
      </c>
      <c r="Q31" s="12">
        <v>9.6300000000000008</v>
      </c>
      <c r="R31" s="12">
        <v>6.38</v>
      </c>
      <c r="S31" s="12">
        <v>21.16</v>
      </c>
      <c r="T31" s="12" t="s">
        <v>88</v>
      </c>
      <c r="U31" s="12" t="s">
        <v>88</v>
      </c>
      <c r="V31" s="12" t="s">
        <v>88</v>
      </c>
      <c r="W31" s="12" t="s">
        <v>88</v>
      </c>
      <c r="X31" s="12" t="s">
        <v>88</v>
      </c>
      <c r="Y31" s="12" t="s">
        <v>88</v>
      </c>
      <c r="Z31" s="12">
        <v>18.82</v>
      </c>
      <c r="AA31" s="11" t="s">
        <v>89</v>
      </c>
      <c r="AB31" s="11" t="s">
        <v>88</v>
      </c>
      <c r="AC31" s="13" t="s">
        <v>89</v>
      </c>
      <c r="AD31" s="11" t="s">
        <v>89</v>
      </c>
      <c r="AE31" s="13" t="s">
        <v>89</v>
      </c>
      <c r="AF31" s="11" t="s">
        <v>89</v>
      </c>
      <c r="AG31" s="11" t="s">
        <v>89</v>
      </c>
      <c r="AH31" s="11">
        <v>2.61</v>
      </c>
      <c r="AI31" s="14">
        <v>2</v>
      </c>
      <c r="AJ31" s="14">
        <v>2.2200000000000002</v>
      </c>
      <c r="AK31" s="14">
        <v>1.1100000000000001</v>
      </c>
      <c r="AL31" s="11" t="s">
        <v>88</v>
      </c>
      <c r="AM31" s="11">
        <v>1067.49</v>
      </c>
      <c r="AN31" s="12">
        <v>115.81</v>
      </c>
      <c r="AO31" s="12">
        <v>347</v>
      </c>
      <c r="AP31" s="12">
        <v>534.41999999999996</v>
      </c>
      <c r="AQ31" s="12">
        <v>80.78</v>
      </c>
      <c r="AR31" s="12">
        <v>8.9600000000000009</v>
      </c>
      <c r="AS31" s="12">
        <v>18.504999999999999</v>
      </c>
      <c r="AT31" s="12">
        <v>40.08</v>
      </c>
      <c r="AU31" s="12">
        <v>47.9</v>
      </c>
      <c r="AV31" s="12">
        <v>7.79</v>
      </c>
      <c r="AW31" s="12">
        <v>10.88</v>
      </c>
      <c r="AX31" s="12">
        <v>25.881</v>
      </c>
      <c r="AY31" s="12">
        <v>19.670000000000002</v>
      </c>
      <c r="AZ31" s="12">
        <v>161.16</v>
      </c>
      <c r="BA31" s="12">
        <v>24.67</v>
      </c>
      <c r="BB31" s="12">
        <v>146.41</v>
      </c>
      <c r="BC31" s="11">
        <f t="shared" si="30"/>
        <v>0.48828671328671325</v>
      </c>
      <c r="BD31" s="11">
        <f t="shared" si="31"/>
        <v>0.36993006993006994</v>
      </c>
      <c r="BE31" s="13" t="str">
        <f t="shared" si="2"/>
        <v>NA</v>
      </c>
      <c r="BF31" s="13">
        <f t="shared" si="3"/>
        <v>3.6450079239302692E-2</v>
      </c>
      <c r="BG31" s="11">
        <f t="shared" si="4"/>
        <v>0.50522979397781298</v>
      </c>
      <c r="BH31" s="11" t="str">
        <f t="shared" si="5"/>
        <v>NA</v>
      </c>
      <c r="BI31" s="11" t="str">
        <f t="shared" si="6"/>
        <v>NA</v>
      </c>
      <c r="BJ31" s="11">
        <f t="shared" si="7"/>
        <v>0.11592612909124154</v>
      </c>
      <c r="BK31" s="11" t="str">
        <f t="shared" si="8"/>
        <v>NA</v>
      </c>
      <c r="BL31" s="11">
        <f t="shared" si="9"/>
        <v>0.16835664335664335</v>
      </c>
      <c r="BM31" s="11">
        <f t="shared" si="10"/>
        <v>0.11153846153846153</v>
      </c>
      <c r="BN31" s="11" t="str">
        <f t="shared" si="11"/>
        <v>NA</v>
      </c>
      <c r="BO31" s="11" t="str">
        <f t="shared" si="12"/>
        <v>NA</v>
      </c>
      <c r="BP31" s="11" t="str">
        <f t="shared" si="13"/>
        <v>NA</v>
      </c>
      <c r="BQ31" s="11">
        <f t="shared" si="14"/>
        <v>0.32902097902097899</v>
      </c>
      <c r="BR31" s="14">
        <v>2.2200000000000002</v>
      </c>
      <c r="BS31" s="11" t="s">
        <v>88</v>
      </c>
      <c r="BT31" s="11">
        <f t="shared" si="32"/>
        <v>1.3049999999999999</v>
      </c>
      <c r="BU31" s="11">
        <v>0</v>
      </c>
      <c r="BV31" s="11" t="s">
        <v>88</v>
      </c>
      <c r="BW31" s="11">
        <v>0</v>
      </c>
      <c r="BX31" s="13">
        <v>0</v>
      </c>
      <c r="BY31" s="11">
        <v>0</v>
      </c>
      <c r="BZ31" s="11">
        <f t="shared" si="33"/>
        <v>0.18184438040345821</v>
      </c>
      <c r="CA31" s="11">
        <f t="shared" si="16"/>
        <v>0.16484149855907781</v>
      </c>
      <c r="CB31" s="11">
        <f t="shared" si="17"/>
        <v>0.33374639769452452</v>
      </c>
      <c r="CC31" s="11">
        <f t="shared" si="18"/>
        <v>0.32506159308283916</v>
      </c>
      <c r="CD31" s="11">
        <f t="shared" si="19"/>
        <v>0.50063232442458472</v>
      </c>
      <c r="CE31" s="11">
        <f t="shared" si="20"/>
        <v>1.6864300626304802</v>
      </c>
      <c r="CF31" s="11">
        <f t="shared" si="21"/>
        <v>0.83741258741258739</v>
      </c>
      <c r="CG31" s="11">
        <f t="shared" si="22"/>
        <v>0.22907897994553106</v>
      </c>
      <c r="CH31" s="11">
        <f t="shared" si="23"/>
        <v>0.49616241643971276</v>
      </c>
      <c r="CI31" s="11">
        <f t="shared" si="24"/>
        <v>0.22713987473903968</v>
      </c>
      <c r="CJ31" s="11">
        <f t="shared" si="25"/>
        <v>0.54031315240083511</v>
      </c>
      <c r="CK31" s="11">
        <f t="shared" si="26"/>
        <v>0.12205261851576074</v>
      </c>
      <c r="CL31" s="11">
        <f t="shared" si="34"/>
        <v>0.16849941943856295</v>
      </c>
    </row>
    <row r="32" spans="1:90" ht="17">
      <c r="A32" s="37" t="s">
        <v>86</v>
      </c>
      <c r="B32" s="59" t="s">
        <v>124</v>
      </c>
      <c r="C32" s="11" t="s">
        <v>134</v>
      </c>
      <c r="D32" s="11" t="s">
        <v>120</v>
      </c>
      <c r="E32" s="12">
        <v>38.299999999999997</v>
      </c>
      <c r="F32" s="12">
        <v>34.840000000000003</v>
      </c>
      <c r="G32" s="12">
        <v>10.5</v>
      </c>
      <c r="H32" s="12">
        <v>13.77</v>
      </c>
      <c r="I32" s="12">
        <v>4.2699999999999996</v>
      </c>
      <c r="J32" s="12" t="s">
        <v>88</v>
      </c>
      <c r="K32" s="12" t="s">
        <v>88</v>
      </c>
      <c r="L32" s="12">
        <v>35.380000000000003</v>
      </c>
      <c r="M32" s="12" t="s">
        <v>88</v>
      </c>
      <c r="N32" s="12" t="s">
        <v>88</v>
      </c>
      <c r="O32" s="12" t="s">
        <v>88</v>
      </c>
      <c r="P32" s="12" t="s">
        <v>88</v>
      </c>
      <c r="Q32" s="12">
        <v>5.56</v>
      </c>
      <c r="R32" s="12">
        <v>3.71</v>
      </c>
      <c r="S32" s="12" t="s">
        <v>88</v>
      </c>
      <c r="T32" s="12">
        <v>8.67</v>
      </c>
      <c r="U32" s="12">
        <v>5.65</v>
      </c>
      <c r="V32" s="12" t="s">
        <v>88</v>
      </c>
      <c r="W32" s="12" t="s">
        <v>88</v>
      </c>
      <c r="X32" s="12">
        <v>2.1800000000000002</v>
      </c>
      <c r="Y32" s="12">
        <v>1.35</v>
      </c>
      <c r="Z32" s="12">
        <v>11.72</v>
      </c>
      <c r="AA32" s="11" t="s">
        <v>89</v>
      </c>
      <c r="AB32" s="11" t="s">
        <v>88</v>
      </c>
      <c r="AC32" s="13" t="s">
        <v>89</v>
      </c>
      <c r="AD32" s="11" t="s">
        <v>128</v>
      </c>
      <c r="AE32" s="13" t="s">
        <v>89</v>
      </c>
      <c r="AF32" s="11" t="s">
        <v>128</v>
      </c>
      <c r="AG32" s="11" t="s">
        <v>89</v>
      </c>
      <c r="AH32" s="11">
        <v>3.19</v>
      </c>
      <c r="AI32" s="14" t="s">
        <v>88</v>
      </c>
      <c r="AJ32" s="14">
        <v>2.4900000000000002</v>
      </c>
      <c r="AK32" s="14">
        <v>0.83</v>
      </c>
      <c r="AL32" s="11" t="s">
        <v>88</v>
      </c>
      <c r="AM32" s="11" t="s">
        <v>88</v>
      </c>
      <c r="AN32" s="12">
        <v>47.95</v>
      </c>
      <c r="AO32" s="12">
        <v>128.02000000000001</v>
      </c>
      <c r="AP32" s="12" t="s">
        <v>88</v>
      </c>
      <c r="AQ32" s="12">
        <v>25.26</v>
      </c>
      <c r="AR32" s="12">
        <v>3.12</v>
      </c>
      <c r="AS32" s="12">
        <v>7.0780000000000003</v>
      </c>
      <c r="AT32" s="12">
        <v>14.084</v>
      </c>
      <c r="AU32" s="12">
        <v>17.38</v>
      </c>
      <c r="AV32" s="12">
        <v>2.61</v>
      </c>
      <c r="AW32" s="12">
        <v>3.29</v>
      </c>
      <c r="AX32" s="12">
        <v>9.6999999999999993</v>
      </c>
      <c r="AY32" s="12">
        <v>5.95</v>
      </c>
      <c r="AZ32" s="12">
        <v>54.85</v>
      </c>
      <c r="BA32" s="12">
        <v>8.48</v>
      </c>
      <c r="BB32" s="12">
        <v>52.39</v>
      </c>
      <c r="BC32" s="11">
        <f t="shared" si="30"/>
        <v>0.39523536165327205</v>
      </c>
      <c r="BD32" s="11" t="str">
        <f t="shared" si="31"/>
        <v>NA</v>
      </c>
      <c r="BE32" s="13" t="str">
        <f t="shared" si="2"/>
        <v>NA</v>
      </c>
      <c r="BF32" s="13" t="str">
        <f t="shared" si="3"/>
        <v>NA</v>
      </c>
      <c r="BG32" s="11" t="str">
        <f t="shared" si="4"/>
        <v>NA</v>
      </c>
      <c r="BH32" s="11" t="str">
        <f t="shared" si="5"/>
        <v>NA</v>
      </c>
      <c r="BI32" s="11" t="str">
        <f t="shared" si="6"/>
        <v>NA</v>
      </c>
      <c r="BJ32" s="11">
        <f t="shared" si="7"/>
        <v>0.12068965517241377</v>
      </c>
      <c r="BK32" s="11">
        <f t="shared" si="8"/>
        <v>1.2122828847900388E-3</v>
      </c>
      <c r="BL32" s="11">
        <f t="shared" si="9"/>
        <v>0.15958668197474166</v>
      </c>
      <c r="BM32" s="11">
        <f t="shared" si="10"/>
        <v>0.10648679678530423</v>
      </c>
      <c r="BN32" s="11">
        <f t="shared" si="11"/>
        <v>0.64563155567459574</v>
      </c>
      <c r="BO32" s="11" t="str">
        <f t="shared" si="12"/>
        <v>NA</v>
      </c>
      <c r="BP32" s="11" t="str">
        <f t="shared" si="13"/>
        <v>NA</v>
      </c>
      <c r="BQ32" s="11">
        <f t="shared" si="14"/>
        <v>0.3363949483352468</v>
      </c>
      <c r="BR32" s="14">
        <v>2.4900000000000002</v>
      </c>
      <c r="BS32" s="11" t="s">
        <v>88</v>
      </c>
      <c r="BT32" s="11" t="str">
        <f t="shared" si="32"/>
        <v>NA</v>
      </c>
      <c r="BU32" s="11">
        <v>0</v>
      </c>
      <c r="BV32" s="11" t="s">
        <v>88</v>
      </c>
      <c r="BW32" s="11">
        <v>0</v>
      </c>
      <c r="BX32" s="13">
        <v>0</v>
      </c>
      <c r="BY32" s="11">
        <v>0</v>
      </c>
      <c r="BZ32" s="11">
        <f t="shared" si="33"/>
        <v>0.29917200437431646</v>
      </c>
      <c r="CA32" s="11">
        <f t="shared" si="16"/>
        <v>0.27214497734728949</v>
      </c>
      <c r="CB32" s="11">
        <f t="shared" si="17"/>
        <v>0.37455085142946415</v>
      </c>
      <c r="CC32" s="11" t="str">
        <f t="shared" si="18"/>
        <v>NA</v>
      </c>
      <c r="CD32" s="11" t="str">
        <f t="shared" si="19"/>
        <v>NA</v>
      </c>
      <c r="CE32" s="11">
        <f t="shared" si="20"/>
        <v>1.4533947065592636</v>
      </c>
      <c r="CF32" s="11">
        <f t="shared" si="21"/>
        <v>0.49885189437428235</v>
      </c>
      <c r="CG32" s="11">
        <f t="shared" si="22"/>
        <v>0.28020585906571654</v>
      </c>
      <c r="CH32" s="11">
        <f t="shared" si="23"/>
        <v>0.5575613618368962</v>
      </c>
      <c r="CI32" s="11">
        <f t="shared" si="24"/>
        <v>0.18929804372842349</v>
      </c>
      <c r="CJ32" s="11">
        <f t="shared" si="25"/>
        <v>0.55811277330264675</v>
      </c>
      <c r="CK32" s="11">
        <f t="shared" si="26"/>
        <v>0.10847766636280766</v>
      </c>
      <c r="CL32" s="11">
        <f t="shared" si="34"/>
        <v>0.1618629509448368</v>
      </c>
    </row>
    <row r="33" spans="1:90" ht="17">
      <c r="A33" s="37" t="s">
        <v>86</v>
      </c>
      <c r="B33" s="59" t="s">
        <v>124</v>
      </c>
      <c r="C33" s="11" t="s">
        <v>135</v>
      </c>
      <c r="D33" s="11" t="s">
        <v>120</v>
      </c>
      <c r="E33" s="12">
        <v>43.9</v>
      </c>
      <c r="F33" s="12">
        <v>39.83</v>
      </c>
      <c r="G33" s="12" t="s">
        <v>88</v>
      </c>
      <c r="H33" s="12">
        <v>17.399999999999999</v>
      </c>
      <c r="I33" s="12">
        <v>4.3899999999999997</v>
      </c>
      <c r="J33" s="12">
        <v>2.19</v>
      </c>
      <c r="K33" s="12" t="s">
        <v>88</v>
      </c>
      <c r="L33" s="12">
        <v>41.32</v>
      </c>
      <c r="M33" s="12" t="s">
        <v>88</v>
      </c>
      <c r="N33" s="12">
        <v>4.6100000000000003</v>
      </c>
      <c r="O33" s="12">
        <v>1.83</v>
      </c>
      <c r="P33" s="12" t="s">
        <v>88</v>
      </c>
      <c r="Q33" s="12">
        <v>7.69</v>
      </c>
      <c r="R33" s="12">
        <v>4.29</v>
      </c>
      <c r="S33" s="12">
        <v>16.559999999999999</v>
      </c>
      <c r="T33" s="12" t="s">
        <v>88</v>
      </c>
      <c r="U33" s="12" t="s">
        <v>88</v>
      </c>
      <c r="V33" s="12" t="s">
        <v>88</v>
      </c>
      <c r="W33" s="12" t="s">
        <v>88</v>
      </c>
      <c r="X33" s="12" t="s">
        <v>88</v>
      </c>
      <c r="Y33" s="12" t="s">
        <v>88</v>
      </c>
      <c r="Z33" s="12">
        <v>11.47</v>
      </c>
      <c r="AA33" s="11" t="s">
        <v>89</v>
      </c>
      <c r="AB33" s="11" t="s">
        <v>88</v>
      </c>
      <c r="AC33" s="13" t="s">
        <v>89</v>
      </c>
      <c r="AD33" s="11" t="s">
        <v>128</v>
      </c>
      <c r="AE33" s="13" t="s">
        <v>89</v>
      </c>
      <c r="AF33" s="11" t="s">
        <v>128</v>
      </c>
      <c r="AG33" s="11" t="s">
        <v>89</v>
      </c>
      <c r="AH33" s="11">
        <v>2.72</v>
      </c>
      <c r="AI33" s="14">
        <v>2.36</v>
      </c>
      <c r="AJ33" s="14">
        <v>2.72</v>
      </c>
      <c r="AK33" s="14">
        <v>0.86</v>
      </c>
      <c r="AL33" s="11" t="s">
        <v>88</v>
      </c>
      <c r="AM33" s="11" t="s">
        <v>88</v>
      </c>
      <c r="AN33" s="12">
        <v>56.97</v>
      </c>
      <c r="AO33" s="12">
        <v>158.30000000000001</v>
      </c>
      <c r="AP33" s="12">
        <v>226.96</v>
      </c>
      <c r="AQ33" s="12">
        <v>36.03</v>
      </c>
      <c r="AR33" s="12">
        <v>3.46</v>
      </c>
      <c r="AS33" s="12">
        <v>9.7959999999999994</v>
      </c>
      <c r="AT33" s="12">
        <v>19.13</v>
      </c>
      <c r="AU33" s="12">
        <v>23.31</v>
      </c>
      <c r="AV33" s="12">
        <v>3.53</v>
      </c>
      <c r="AW33" s="12">
        <v>4.33</v>
      </c>
      <c r="AX33" s="12">
        <v>12.99</v>
      </c>
      <c r="AY33" s="12">
        <v>8.43</v>
      </c>
      <c r="AZ33" s="12" t="s">
        <v>88</v>
      </c>
      <c r="BA33" s="12">
        <v>12.29</v>
      </c>
      <c r="BB33" s="12">
        <v>60.51</v>
      </c>
      <c r="BC33" s="11">
        <f t="shared" si="30"/>
        <v>0.43685664072307306</v>
      </c>
      <c r="BD33" s="11">
        <f t="shared" si="31"/>
        <v>0.41576700979161435</v>
      </c>
      <c r="BE33" s="13">
        <f t="shared" si="2"/>
        <v>4.1685649202733488E-2</v>
      </c>
      <c r="BF33" s="13">
        <f t="shared" si="3"/>
        <v>4.9886104783599089E-2</v>
      </c>
      <c r="BG33" s="11" t="str">
        <f t="shared" si="4"/>
        <v>NA</v>
      </c>
      <c r="BH33" s="11">
        <f t="shared" si="5"/>
        <v>0.11156824782187803</v>
      </c>
      <c r="BI33" s="11" t="str">
        <f t="shared" si="6"/>
        <v>NA</v>
      </c>
      <c r="BJ33" s="11">
        <f t="shared" si="7"/>
        <v>0.10624394966118102</v>
      </c>
      <c r="BK33" s="11" t="str">
        <f t="shared" si="8"/>
        <v>NA</v>
      </c>
      <c r="BL33" s="11">
        <f t="shared" si="9"/>
        <v>0.19307054983680644</v>
      </c>
      <c r="BM33" s="11">
        <f t="shared" si="10"/>
        <v>0.10770775797137837</v>
      </c>
      <c r="BN33" s="11" t="str">
        <f t="shared" si="11"/>
        <v>NA</v>
      </c>
      <c r="BO33" s="11" t="str">
        <f t="shared" si="12"/>
        <v>NA</v>
      </c>
      <c r="BP33" s="11" t="str">
        <f t="shared" si="13"/>
        <v>NA</v>
      </c>
      <c r="BQ33" s="11">
        <f t="shared" si="14"/>
        <v>0.28797388902837062</v>
      </c>
      <c r="BR33" s="14">
        <v>2.72</v>
      </c>
      <c r="BS33" s="11" t="s">
        <v>88</v>
      </c>
      <c r="BT33" s="11">
        <f t="shared" si="32"/>
        <v>1.152542372881356</v>
      </c>
      <c r="BU33" s="11">
        <v>0</v>
      </c>
      <c r="BV33" s="11" t="s">
        <v>88</v>
      </c>
      <c r="BW33" s="11">
        <v>0</v>
      </c>
      <c r="BX33" s="13">
        <v>0</v>
      </c>
      <c r="BY33" s="11">
        <v>0</v>
      </c>
      <c r="BZ33" s="11">
        <f t="shared" si="33"/>
        <v>0.277321541377132</v>
      </c>
      <c r="CA33" s="11">
        <f t="shared" si="16"/>
        <v>0.25161086544535688</v>
      </c>
      <c r="CB33" s="11">
        <f t="shared" si="17"/>
        <v>0.35988629185091597</v>
      </c>
      <c r="CC33" s="11" t="str">
        <f t="shared" si="18"/>
        <v>NA</v>
      </c>
      <c r="CD33" s="11" t="str">
        <f t="shared" si="19"/>
        <v>NA</v>
      </c>
      <c r="CE33" s="11">
        <f>IF(AQ33="NA","NA", IF(AU33="NA","NA", AQ33/AU33))</f>
        <v>1.5456885456885459</v>
      </c>
      <c r="CF33" s="11">
        <f t="shared" si="21"/>
        <v>0.58523725834797891</v>
      </c>
      <c r="CG33" s="11">
        <f t="shared" si="22"/>
        <v>0.27188454066056061</v>
      </c>
      <c r="CH33" s="11">
        <f t="shared" si="23"/>
        <v>0.53094643352761584</v>
      </c>
      <c r="CI33" s="11">
        <f t="shared" si="24"/>
        <v>0.18575718575718578</v>
      </c>
      <c r="CJ33" s="11">
        <f t="shared" si="25"/>
        <v>0.55727155727155731</v>
      </c>
      <c r="CK33" s="11" t="str">
        <f t="shared" si="26"/>
        <v>NA</v>
      </c>
      <c r="CL33" s="11">
        <f t="shared" si="34"/>
        <v>0.20310692447529333</v>
      </c>
    </row>
    <row r="34" spans="1:90" ht="17">
      <c r="A34" s="37" t="s">
        <v>86</v>
      </c>
      <c r="B34" s="59" t="s">
        <v>124</v>
      </c>
      <c r="C34" s="11" t="s">
        <v>136</v>
      </c>
      <c r="D34" s="11" t="s">
        <v>120</v>
      </c>
      <c r="E34" s="12" t="s">
        <v>88</v>
      </c>
      <c r="F34" s="12" t="s">
        <v>88</v>
      </c>
      <c r="G34" s="12" t="s">
        <v>88</v>
      </c>
      <c r="H34" s="12" t="s">
        <v>88</v>
      </c>
      <c r="I34" s="12" t="s">
        <v>88</v>
      </c>
      <c r="J34" s="12" t="s">
        <v>88</v>
      </c>
      <c r="K34" s="12" t="s">
        <v>88</v>
      </c>
      <c r="L34" s="12" t="s">
        <v>88</v>
      </c>
      <c r="M34" s="12" t="s">
        <v>88</v>
      </c>
      <c r="N34" s="12" t="s">
        <v>88</v>
      </c>
      <c r="O34" s="12" t="s">
        <v>88</v>
      </c>
      <c r="P34" s="12" t="s">
        <v>88</v>
      </c>
      <c r="Q34" s="12" t="s">
        <v>88</v>
      </c>
      <c r="R34" s="12" t="s">
        <v>88</v>
      </c>
      <c r="S34" s="12" t="s">
        <v>88</v>
      </c>
      <c r="T34" s="12" t="s">
        <v>88</v>
      </c>
      <c r="U34" s="12" t="s">
        <v>88</v>
      </c>
      <c r="V34" s="12" t="s">
        <v>88</v>
      </c>
      <c r="W34" s="12" t="s">
        <v>88</v>
      </c>
      <c r="X34" s="12" t="s">
        <v>88</v>
      </c>
      <c r="Y34" s="12" t="s">
        <v>88</v>
      </c>
      <c r="Z34" s="12" t="s">
        <v>88</v>
      </c>
      <c r="AA34" s="11" t="s">
        <v>88</v>
      </c>
      <c r="AB34" s="11" t="s">
        <v>88</v>
      </c>
      <c r="AC34" s="13" t="s">
        <v>88</v>
      </c>
      <c r="AD34" s="11" t="s">
        <v>88</v>
      </c>
      <c r="AE34" s="11" t="s">
        <v>88</v>
      </c>
      <c r="AF34" s="11" t="s">
        <v>88</v>
      </c>
      <c r="AG34" s="11" t="s">
        <v>88</v>
      </c>
      <c r="AH34" s="11" t="s">
        <v>88</v>
      </c>
      <c r="AI34" s="14" t="s">
        <v>88</v>
      </c>
      <c r="AJ34" s="14" t="s">
        <v>88</v>
      </c>
      <c r="AK34" s="14" t="s">
        <v>88</v>
      </c>
      <c r="AL34" s="11" t="s">
        <v>88</v>
      </c>
      <c r="AM34" s="11" t="s">
        <v>88</v>
      </c>
      <c r="AN34" s="12" t="s">
        <v>88</v>
      </c>
      <c r="AO34" s="12" t="s">
        <v>88</v>
      </c>
      <c r="AP34" s="12" t="s">
        <v>88</v>
      </c>
      <c r="AQ34" s="12" t="s">
        <v>88</v>
      </c>
      <c r="AR34" s="12" t="s">
        <v>88</v>
      </c>
      <c r="AS34" s="12" t="s">
        <v>88</v>
      </c>
      <c r="AT34" s="12" t="s">
        <v>88</v>
      </c>
      <c r="AU34" s="12">
        <v>17.82</v>
      </c>
      <c r="AV34" s="12">
        <v>2.64</v>
      </c>
      <c r="AW34" s="12">
        <v>3.93</v>
      </c>
      <c r="AX34" s="22">
        <v>9.6999999999999993</v>
      </c>
      <c r="AY34" s="12" t="s">
        <v>88</v>
      </c>
      <c r="AZ34" s="12" t="s">
        <v>88</v>
      </c>
      <c r="BA34" s="12">
        <v>8.9</v>
      </c>
      <c r="BB34" s="12">
        <v>51.61</v>
      </c>
      <c r="BC34" s="11" t="str">
        <f t="shared" si="30"/>
        <v>NA</v>
      </c>
      <c r="BD34" s="11" t="str">
        <f t="shared" si="31"/>
        <v>NA</v>
      </c>
      <c r="BE34" s="13" t="str">
        <f t="shared" si="2"/>
        <v>NA</v>
      </c>
      <c r="BF34" s="13" t="str">
        <f t="shared" si="3"/>
        <v>NA</v>
      </c>
      <c r="BG34" s="11" t="str">
        <f t="shared" si="4"/>
        <v>NA</v>
      </c>
      <c r="BH34" s="11" t="str">
        <f t="shared" si="5"/>
        <v>NA</v>
      </c>
      <c r="BI34" s="11" t="str">
        <f t="shared" si="6"/>
        <v>NA</v>
      </c>
      <c r="BJ34" s="11" t="str">
        <f t="shared" si="7"/>
        <v>NA</v>
      </c>
      <c r="BK34" s="11" t="str">
        <f t="shared" si="8"/>
        <v>NA</v>
      </c>
      <c r="BL34" s="11" t="str">
        <f t="shared" si="9"/>
        <v>NA</v>
      </c>
      <c r="BM34" s="11" t="str">
        <f t="shared" si="10"/>
        <v>NA</v>
      </c>
      <c r="BN34" s="11" t="str">
        <f t="shared" si="11"/>
        <v>NA</v>
      </c>
      <c r="BO34" s="11" t="str">
        <f t="shared" si="12"/>
        <v>NA</v>
      </c>
      <c r="BP34" s="11" t="str">
        <f t="shared" si="13"/>
        <v>NA</v>
      </c>
      <c r="BQ34" s="11" t="str">
        <f t="shared" si="14"/>
        <v>NA</v>
      </c>
      <c r="BR34" s="14" t="s">
        <v>88</v>
      </c>
      <c r="BS34" s="11" t="s">
        <v>88</v>
      </c>
      <c r="BT34" s="11" t="str">
        <f t="shared" si="32"/>
        <v>NA</v>
      </c>
      <c r="BU34" s="11" t="s">
        <v>88</v>
      </c>
      <c r="BV34" s="11" t="s">
        <v>88</v>
      </c>
      <c r="BW34" s="11" t="s">
        <v>88</v>
      </c>
      <c r="BX34" s="11" t="s">
        <v>88</v>
      </c>
      <c r="BY34" s="11" t="s">
        <v>88</v>
      </c>
      <c r="BZ34" s="11" t="str">
        <f t="shared" si="33"/>
        <v>NA</v>
      </c>
      <c r="CA34" s="11" t="str">
        <f t="shared" si="16"/>
        <v>NA</v>
      </c>
      <c r="CB34" s="11" t="str">
        <f t="shared" si="17"/>
        <v>NA</v>
      </c>
      <c r="CC34" s="11" t="str">
        <f t="shared" si="18"/>
        <v>NA</v>
      </c>
      <c r="CD34" s="11" t="str">
        <f t="shared" si="19"/>
        <v>NA</v>
      </c>
      <c r="CE34" s="11" t="str">
        <f>IF(AQ34="NA","NA", IF(AU34="NA","NA", AQ34/AU34))</f>
        <v>NA</v>
      </c>
      <c r="CF34" s="11" t="str">
        <f t="shared" si="21"/>
        <v>NA</v>
      </c>
      <c r="CG34" s="11" t="str">
        <f>IF(AQ34="NA","NA", IF(AS34="NA","NA", AS34/AQ34))</f>
        <v>NA</v>
      </c>
      <c r="CH34" s="11" t="str">
        <f t="shared" si="23"/>
        <v>NA</v>
      </c>
      <c r="CI34" s="11">
        <f t="shared" si="24"/>
        <v>0.22053872053872053</v>
      </c>
      <c r="CJ34" s="11">
        <f t="shared" si="25"/>
        <v>0.54433221099887763</v>
      </c>
      <c r="CK34" s="11" t="str">
        <f t="shared" si="26"/>
        <v>NA</v>
      </c>
      <c r="CL34" s="11">
        <f t="shared" si="34"/>
        <v>0.17244720015500872</v>
      </c>
    </row>
    <row r="35" spans="1:90" ht="17">
      <c r="A35" s="37" t="s">
        <v>86</v>
      </c>
      <c r="B35" s="59" t="s">
        <v>124</v>
      </c>
      <c r="C35" s="11" t="s">
        <v>137</v>
      </c>
      <c r="D35" s="11" t="s">
        <v>120</v>
      </c>
      <c r="E35" s="12" t="s">
        <v>88</v>
      </c>
      <c r="F35" s="12" t="s">
        <v>88</v>
      </c>
      <c r="G35" s="12" t="s">
        <v>88</v>
      </c>
      <c r="H35" s="12" t="s">
        <v>88</v>
      </c>
      <c r="I35" s="12">
        <v>4.3099999999999996</v>
      </c>
      <c r="J35" s="12" t="s">
        <v>88</v>
      </c>
      <c r="K35" s="12" t="s">
        <v>88</v>
      </c>
      <c r="L35" s="12" t="s">
        <v>88</v>
      </c>
      <c r="M35" s="12" t="s">
        <v>88</v>
      </c>
      <c r="N35" s="12" t="s">
        <v>88</v>
      </c>
      <c r="O35" s="12" t="s">
        <v>88</v>
      </c>
      <c r="P35" s="12" t="s">
        <v>88</v>
      </c>
      <c r="Q35" s="12" t="s">
        <v>88</v>
      </c>
      <c r="R35" s="12" t="s">
        <v>88</v>
      </c>
      <c r="S35" s="12" t="s">
        <v>88</v>
      </c>
      <c r="T35" s="12" t="s">
        <v>88</v>
      </c>
      <c r="U35" s="12">
        <v>8.26</v>
      </c>
      <c r="V35" s="12" t="s">
        <v>88</v>
      </c>
      <c r="W35" s="12" t="s">
        <v>88</v>
      </c>
      <c r="X35" s="12">
        <v>5.77</v>
      </c>
      <c r="Y35" s="12">
        <v>2.57</v>
      </c>
      <c r="Z35" s="12">
        <v>12.31</v>
      </c>
      <c r="AA35" s="11" t="s">
        <v>88</v>
      </c>
      <c r="AB35" s="11" t="s">
        <v>88</v>
      </c>
      <c r="AC35" s="13" t="s">
        <v>88</v>
      </c>
      <c r="AD35" s="11" t="s">
        <v>88</v>
      </c>
      <c r="AE35" s="11" t="s">
        <v>88</v>
      </c>
      <c r="AF35" s="11" t="s">
        <v>88</v>
      </c>
      <c r="AG35" s="11" t="s">
        <v>88</v>
      </c>
      <c r="AH35" s="11" t="s">
        <v>88</v>
      </c>
      <c r="AI35" s="14" t="s">
        <v>88</v>
      </c>
      <c r="AJ35" s="14" t="s">
        <v>88</v>
      </c>
      <c r="AK35" s="14" t="s">
        <v>88</v>
      </c>
      <c r="AL35" s="11" t="s">
        <v>88</v>
      </c>
      <c r="AM35" s="11" t="s">
        <v>88</v>
      </c>
      <c r="AN35" s="12">
        <v>67.25</v>
      </c>
      <c r="AO35" s="12">
        <v>162.99</v>
      </c>
      <c r="AP35" s="12" t="s">
        <v>88</v>
      </c>
      <c r="AQ35" s="12">
        <v>35.07</v>
      </c>
      <c r="AR35" s="12">
        <v>3.74</v>
      </c>
      <c r="AS35" s="12">
        <v>11.09</v>
      </c>
      <c r="AT35" s="12">
        <v>19.204999999999998</v>
      </c>
      <c r="AU35" s="12">
        <v>23.03</v>
      </c>
      <c r="AV35" s="12">
        <v>3.08</v>
      </c>
      <c r="AW35" s="12">
        <v>5.3769999999999998</v>
      </c>
      <c r="AX35" s="12">
        <v>13.07</v>
      </c>
      <c r="AY35" s="12">
        <v>9.99</v>
      </c>
      <c r="AZ35" s="12" t="s">
        <v>88</v>
      </c>
      <c r="BA35" s="12">
        <v>11.43</v>
      </c>
      <c r="BB35" s="12">
        <v>65.28</v>
      </c>
      <c r="BC35" s="11" t="str">
        <f t="shared" si="30"/>
        <v>NA</v>
      </c>
      <c r="BD35" s="11" t="str">
        <f t="shared" si="31"/>
        <v>NA</v>
      </c>
      <c r="BE35" s="13" t="str">
        <f t="shared" si="2"/>
        <v>NA</v>
      </c>
      <c r="BF35" s="13" t="str">
        <f t="shared" si="3"/>
        <v>NA</v>
      </c>
      <c r="BG35" s="11" t="str">
        <f t="shared" si="4"/>
        <v>NA</v>
      </c>
      <c r="BH35" s="11" t="str">
        <f t="shared" si="5"/>
        <v>NA</v>
      </c>
      <c r="BI35" s="11" t="str">
        <f t="shared" si="6"/>
        <v>NA</v>
      </c>
      <c r="BJ35" s="11" t="str">
        <f t="shared" si="7"/>
        <v>NA</v>
      </c>
      <c r="BK35" s="11" t="str">
        <f t="shared" si="8"/>
        <v>NA</v>
      </c>
      <c r="BL35" s="11" t="str">
        <f t="shared" si="9"/>
        <v>NA</v>
      </c>
      <c r="BM35" s="11" t="str">
        <f t="shared" si="10"/>
        <v>NA</v>
      </c>
      <c r="BN35" s="11" t="str">
        <f t="shared" si="11"/>
        <v>NA</v>
      </c>
      <c r="BO35" s="11" t="str">
        <f t="shared" si="12"/>
        <v>NA</v>
      </c>
      <c r="BP35" s="11" t="str">
        <f t="shared" si="13"/>
        <v>NA</v>
      </c>
      <c r="BQ35" s="11" t="str">
        <f t="shared" si="14"/>
        <v>NA</v>
      </c>
      <c r="BR35" s="14" t="s">
        <v>88</v>
      </c>
      <c r="BS35" s="11" t="s">
        <v>88</v>
      </c>
      <c r="BT35" s="11" t="str">
        <f t="shared" si="32"/>
        <v>NA</v>
      </c>
      <c r="BU35" s="11" t="s">
        <v>88</v>
      </c>
      <c r="BV35" s="11" t="s">
        <v>88</v>
      </c>
      <c r="BW35" s="11" t="s">
        <v>88</v>
      </c>
      <c r="BX35" s="11" t="s">
        <v>88</v>
      </c>
      <c r="BY35" s="11" t="s">
        <v>88</v>
      </c>
      <c r="BZ35" s="11" t="str">
        <f t="shared" si="33"/>
        <v>NA</v>
      </c>
      <c r="CA35" s="11" t="str">
        <f t="shared" si="16"/>
        <v>NA</v>
      </c>
      <c r="CB35" s="11">
        <f t="shared" si="17"/>
        <v>0.41260200012270687</v>
      </c>
      <c r="CC35" s="11" t="str">
        <f t="shared" si="18"/>
        <v>NA</v>
      </c>
      <c r="CD35" s="11" t="str">
        <f t="shared" si="19"/>
        <v>NA</v>
      </c>
      <c r="CE35" s="11">
        <f t="shared" ref="CE35:CE98" si="35">IF(AQ35="NA","NA", IF(AU35="NA","NA", AQ35/AU35))</f>
        <v>1.5227963525835866</v>
      </c>
      <c r="CF35" s="11" t="str">
        <f t="shared" si="21"/>
        <v>NA</v>
      </c>
      <c r="CG35" s="11">
        <f t="shared" si="22"/>
        <v>0.31622469347020243</v>
      </c>
      <c r="CH35" s="11">
        <f t="shared" si="23"/>
        <v>0.54761904761904756</v>
      </c>
      <c r="CI35" s="11">
        <f>IF(AU35="NA","NA", IF(AW35="NA","NA", AW35/AU35))</f>
        <v>0.23347807207989577</v>
      </c>
      <c r="CJ35" s="11">
        <f>IF(AU35="NA","NA", IF(AX35="NA","NA", AX35/AU35))</f>
        <v>0.56752062527138514</v>
      </c>
      <c r="CK35" s="11" t="str">
        <f t="shared" si="26"/>
        <v>NA</v>
      </c>
      <c r="CL35" s="11">
        <f t="shared" si="34"/>
        <v>0.17509191176470587</v>
      </c>
    </row>
    <row r="36" spans="1:90" ht="17">
      <c r="A36" s="37" t="s">
        <v>86</v>
      </c>
      <c r="B36" s="59" t="s">
        <v>124</v>
      </c>
      <c r="C36" s="11" t="s">
        <v>138</v>
      </c>
      <c r="D36" s="11" t="s">
        <v>120</v>
      </c>
      <c r="E36" s="12">
        <v>37.5</v>
      </c>
      <c r="F36" s="12">
        <v>32.479999999999997</v>
      </c>
      <c r="G36" s="12" t="s">
        <v>88</v>
      </c>
      <c r="H36" s="12">
        <v>14.56</v>
      </c>
      <c r="I36" s="12">
        <v>4.8099999999999996</v>
      </c>
      <c r="J36" s="12" t="s">
        <v>88</v>
      </c>
      <c r="K36" s="12">
        <v>17.91</v>
      </c>
      <c r="L36" s="12">
        <v>33.46</v>
      </c>
      <c r="M36" s="12">
        <v>16.079999999999998</v>
      </c>
      <c r="N36" s="12">
        <v>4.96</v>
      </c>
      <c r="O36" s="12">
        <v>0.92800000000000005</v>
      </c>
      <c r="P36" s="12">
        <v>3.4</v>
      </c>
      <c r="Q36" s="12">
        <v>5.23</v>
      </c>
      <c r="R36" s="12">
        <v>4.63</v>
      </c>
      <c r="S36" s="12" t="s">
        <v>88</v>
      </c>
      <c r="T36" s="12">
        <v>8.93</v>
      </c>
      <c r="U36" s="12">
        <v>8.02</v>
      </c>
      <c r="V36" s="12">
        <v>2.37</v>
      </c>
      <c r="W36" s="12">
        <v>2.52</v>
      </c>
      <c r="X36" s="12">
        <v>2.34</v>
      </c>
      <c r="Y36" s="12" t="s">
        <v>88</v>
      </c>
      <c r="Z36" s="12">
        <v>10.33</v>
      </c>
      <c r="AA36" s="11" t="s">
        <v>89</v>
      </c>
      <c r="AB36" s="11" t="s">
        <v>90</v>
      </c>
      <c r="AC36" s="13" t="s">
        <v>89</v>
      </c>
      <c r="AD36" s="11" t="s">
        <v>89</v>
      </c>
      <c r="AE36" s="13" t="s">
        <v>89</v>
      </c>
      <c r="AF36" s="11" t="s">
        <v>89</v>
      </c>
      <c r="AG36" s="13" t="s">
        <v>89</v>
      </c>
      <c r="AH36" s="13">
        <v>2.54</v>
      </c>
      <c r="AI36" s="14">
        <v>1.73</v>
      </c>
      <c r="AJ36" s="14">
        <v>2.1</v>
      </c>
      <c r="AK36" s="14">
        <v>1.1000000000000001</v>
      </c>
      <c r="AL36" s="11">
        <v>0.36840000000000001</v>
      </c>
      <c r="AM36" s="11" t="s">
        <v>88</v>
      </c>
      <c r="AN36" s="12">
        <v>60.96</v>
      </c>
      <c r="AO36" s="12">
        <v>127.86</v>
      </c>
      <c r="AP36" s="12" t="s">
        <v>88</v>
      </c>
      <c r="AQ36" s="12">
        <v>23.14</v>
      </c>
      <c r="AR36" s="12">
        <v>3.57</v>
      </c>
      <c r="AS36" s="12">
        <v>5.96</v>
      </c>
      <c r="AT36" s="12">
        <v>13.07</v>
      </c>
      <c r="AU36" s="12">
        <v>20.04</v>
      </c>
      <c r="AV36" s="12">
        <v>3.15</v>
      </c>
      <c r="AW36" s="12">
        <v>4.7770000000000001</v>
      </c>
      <c r="AX36" s="12">
        <v>11.38</v>
      </c>
      <c r="AY36" s="12" t="s">
        <v>88</v>
      </c>
      <c r="AZ36" s="12" t="s">
        <v>88</v>
      </c>
      <c r="BA36" s="12">
        <v>9.56</v>
      </c>
      <c r="BB36" s="12">
        <v>56.8</v>
      </c>
      <c r="BC36" s="11">
        <f t="shared" si="30"/>
        <v>0.44827586206896558</v>
      </c>
      <c r="BD36" s="11" t="str">
        <f t="shared" si="31"/>
        <v>NA</v>
      </c>
      <c r="BE36" s="13">
        <f t="shared" si="2"/>
        <v>2.4746666666666667E-2</v>
      </c>
      <c r="BF36" s="13" t="str">
        <f t="shared" si="3"/>
        <v>NA</v>
      </c>
      <c r="BG36" s="11">
        <f t="shared" si="4"/>
        <v>0.47760000000000002</v>
      </c>
      <c r="BH36" s="11">
        <f t="shared" si="5"/>
        <v>0.14823670053795576</v>
      </c>
      <c r="BI36" s="11">
        <f t="shared" si="6"/>
        <v>0.30845771144278611</v>
      </c>
      <c r="BJ36" s="11">
        <f t="shared" si="7"/>
        <v>0.14375373580394499</v>
      </c>
      <c r="BK36" s="11" t="str">
        <f t="shared" si="8"/>
        <v>NA</v>
      </c>
      <c r="BL36" s="11">
        <f t="shared" si="9"/>
        <v>0.16102216748768475</v>
      </c>
      <c r="BM36" s="11">
        <f t="shared" si="10"/>
        <v>0.14254926108374386</v>
      </c>
      <c r="BN36" s="11">
        <f t="shared" si="11"/>
        <v>0.81973515206814951</v>
      </c>
      <c r="BO36" s="11">
        <f t="shared" si="12"/>
        <v>7.2967980295566517E-2</v>
      </c>
      <c r="BP36" s="11">
        <f t="shared" si="13"/>
        <v>7.7586206896551727E-2</v>
      </c>
      <c r="BQ36" s="11">
        <f t="shared" si="14"/>
        <v>0.31804187192118227</v>
      </c>
      <c r="BR36" s="14">
        <v>2.1</v>
      </c>
      <c r="BS36" s="11">
        <v>0.36840000000000001</v>
      </c>
      <c r="BT36" s="11">
        <f t="shared" si="32"/>
        <v>1.4682080924855492</v>
      </c>
      <c r="BU36" s="11">
        <v>0</v>
      </c>
      <c r="BV36" s="11">
        <v>1</v>
      </c>
      <c r="BW36" s="11">
        <v>0</v>
      </c>
      <c r="BX36" s="13">
        <v>0</v>
      </c>
      <c r="BY36" s="13">
        <v>0</v>
      </c>
      <c r="BZ36" s="11">
        <f t="shared" si="33"/>
        <v>0.29328953542937586</v>
      </c>
      <c r="CA36" s="11">
        <f t="shared" si="16"/>
        <v>0.25402784295323005</v>
      </c>
      <c r="CB36" s="11">
        <f t="shared" si="17"/>
        <v>0.47677146879399346</v>
      </c>
      <c r="CC36" s="11" t="str">
        <f t="shared" si="18"/>
        <v>NA</v>
      </c>
      <c r="CD36" s="11" t="str">
        <f t="shared" si="19"/>
        <v>NA</v>
      </c>
      <c r="CE36" s="11">
        <f t="shared" si="35"/>
        <v>1.154690618762475</v>
      </c>
      <c r="CF36" s="11">
        <f t="shared" si="21"/>
        <v>0.61699507389162567</v>
      </c>
      <c r="CG36" s="11">
        <f t="shared" si="22"/>
        <v>0.25756266205704409</v>
      </c>
      <c r="CH36" s="11">
        <f t="shared" si="23"/>
        <v>0.56482281763180642</v>
      </c>
      <c r="CI36" s="11">
        <f t="shared" si="24"/>
        <v>0.238373253493014</v>
      </c>
      <c r="CJ36" s="11">
        <f t="shared" si="25"/>
        <v>0.56786427145708585</v>
      </c>
      <c r="CK36" s="11" t="str">
        <f t="shared" si="26"/>
        <v>NA</v>
      </c>
      <c r="CL36" s="11">
        <f t="shared" si="34"/>
        <v>0.1683098591549296</v>
      </c>
    </row>
    <row r="37" spans="1:90" ht="17">
      <c r="A37" s="37" t="s">
        <v>86</v>
      </c>
      <c r="B37" s="59" t="s">
        <v>139</v>
      </c>
      <c r="C37" s="11" t="s">
        <v>140</v>
      </c>
      <c r="D37" s="11" t="s">
        <v>120</v>
      </c>
      <c r="E37" s="12">
        <v>33.299999999999997</v>
      </c>
      <c r="F37" s="12">
        <v>31.7</v>
      </c>
      <c r="G37" s="12">
        <v>8.0540000000000003</v>
      </c>
      <c r="H37" s="12">
        <v>13.16</v>
      </c>
      <c r="I37" s="12">
        <v>3.27</v>
      </c>
      <c r="J37" s="12" t="s">
        <v>88</v>
      </c>
      <c r="K37" s="12" t="s">
        <v>88</v>
      </c>
      <c r="L37" s="12">
        <v>29.95</v>
      </c>
      <c r="M37" s="12" t="s">
        <v>88</v>
      </c>
      <c r="N37" s="12" t="s">
        <v>88</v>
      </c>
      <c r="O37" s="12" t="s">
        <v>88</v>
      </c>
      <c r="P37" s="12" t="s">
        <v>88</v>
      </c>
      <c r="Q37" s="12">
        <v>5.58</v>
      </c>
      <c r="R37" s="12" t="s">
        <v>88</v>
      </c>
      <c r="S37" s="12">
        <v>11.76</v>
      </c>
      <c r="T37" s="12" t="s">
        <v>88</v>
      </c>
      <c r="U37" s="12" t="s">
        <v>88</v>
      </c>
      <c r="V37" s="12" t="s">
        <v>88</v>
      </c>
      <c r="W37" s="12">
        <v>1.39</v>
      </c>
      <c r="X37" s="12">
        <v>3.12</v>
      </c>
      <c r="Y37" s="12">
        <v>1.1599999999999999</v>
      </c>
      <c r="Z37" s="12">
        <v>9.8800000000000008</v>
      </c>
      <c r="AA37" s="11" t="s">
        <v>89</v>
      </c>
      <c r="AB37" s="11" t="s">
        <v>88</v>
      </c>
      <c r="AC37" s="13" t="s">
        <v>89</v>
      </c>
      <c r="AD37" s="11" t="s">
        <v>89</v>
      </c>
      <c r="AE37" s="13" t="s">
        <v>89</v>
      </c>
      <c r="AF37" s="11" t="s">
        <v>89</v>
      </c>
      <c r="AG37" s="11" t="s">
        <v>89</v>
      </c>
      <c r="AH37" s="11" t="s">
        <v>88</v>
      </c>
      <c r="AI37" s="14" t="s">
        <v>88</v>
      </c>
      <c r="AJ37" s="14">
        <v>1.85</v>
      </c>
      <c r="AK37" s="14" t="s">
        <v>88</v>
      </c>
      <c r="AL37" s="11" t="s">
        <v>88</v>
      </c>
      <c r="AM37" s="11">
        <v>378.83</v>
      </c>
      <c r="AN37" s="12">
        <v>51.97</v>
      </c>
      <c r="AO37" s="12">
        <v>108.18</v>
      </c>
      <c r="AP37" s="12">
        <v>188.95</v>
      </c>
      <c r="AQ37" s="12">
        <v>24.17</v>
      </c>
      <c r="AR37" s="12">
        <v>3.29</v>
      </c>
      <c r="AS37" s="12" t="s">
        <v>88</v>
      </c>
      <c r="AT37" s="12">
        <v>10.83</v>
      </c>
      <c r="AU37" s="12">
        <v>20.63</v>
      </c>
      <c r="AV37" s="12">
        <v>1.85</v>
      </c>
      <c r="AW37" s="12" t="s">
        <v>88</v>
      </c>
      <c r="AX37" s="12">
        <v>9.5399999999999991</v>
      </c>
      <c r="AY37" s="12">
        <v>7.79</v>
      </c>
      <c r="AZ37" s="12">
        <v>50.16</v>
      </c>
      <c r="BA37" s="12">
        <v>6.64</v>
      </c>
      <c r="BB37" s="12">
        <v>52.89</v>
      </c>
      <c r="BC37" s="11">
        <f t="shared" si="30"/>
        <v>0.41514195583596214</v>
      </c>
      <c r="BD37" s="11">
        <f t="shared" si="31"/>
        <v>0.37097791798107255</v>
      </c>
      <c r="BE37" s="13" t="str">
        <f t="shared" si="2"/>
        <v>NA</v>
      </c>
      <c r="BF37" s="13" t="str">
        <f t="shared" si="3"/>
        <v>NA</v>
      </c>
      <c r="BG37" s="11" t="str">
        <f t="shared" si="4"/>
        <v>NA</v>
      </c>
      <c r="BH37" s="11" t="str">
        <f t="shared" si="5"/>
        <v>NA</v>
      </c>
      <c r="BI37" s="11" t="str">
        <f t="shared" si="6"/>
        <v>NA</v>
      </c>
      <c r="BJ37" s="11">
        <f t="shared" si="7"/>
        <v>0.10918196994991652</v>
      </c>
      <c r="BK37" s="11">
        <f t="shared" si="8"/>
        <v>1.8007941167689995E-3</v>
      </c>
      <c r="BL37" s="11">
        <f t="shared" si="9"/>
        <v>0.17602523659305994</v>
      </c>
      <c r="BM37" s="11" t="str">
        <f t="shared" si="10"/>
        <v>NA</v>
      </c>
      <c r="BN37" s="11" t="str">
        <f t="shared" si="11"/>
        <v>NA</v>
      </c>
      <c r="BO37" s="11" t="str">
        <f t="shared" si="12"/>
        <v>NA</v>
      </c>
      <c r="BP37" s="11">
        <f t="shared" si="13"/>
        <v>4.3848580441640375E-2</v>
      </c>
      <c r="BQ37" s="11">
        <f t="shared" si="14"/>
        <v>0.31167192429022084</v>
      </c>
      <c r="BR37" s="14">
        <v>1.85</v>
      </c>
      <c r="BS37" s="11" t="s">
        <v>88</v>
      </c>
      <c r="BT37" s="11" t="s">
        <v>88</v>
      </c>
      <c r="BU37" s="11">
        <v>0</v>
      </c>
      <c r="BV37" s="11" t="s">
        <v>88</v>
      </c>
      <c r="BW37" s="11">
        <v>0</v>
      </c>
      <c r="BX37" s="13">
        <v>0</v>
      </c>
      <c r="BY37" s="11">
        <v>0</v>
      </c>
      <c r="BZ37" s="11">
        <f t="shared" si="33"/>
        <v>0.3078202995008319</v>
      </c>
      <c r="CA37" s="11">
        <f t="shared" si="16"/>
        <v>0.29303013496025143</v>
      </c>
      <c r="CB37" s="11">
        <f t="shared" si="17"/>
        <v>0.4804030319837308</v>
      </c>
      <c r="CC37" s="11">
        <f t="shared" si="18"/>
        <v>0.28556344534487765</v>
      </c>
      <c r="CD37" s="11">
        <f t="shared" si="19"/>
        <v>0.49877253649394188</v>
      </c>
      <c r="CE37" s="11">
        <f t="shared" si="35"/>
        <v>1.1715947649054776</v>
      </c>
      <c r="CF37" s="11">
        <f t="shared" si="21"/>
        <v>0.65078864353312305</v>
      </c>
      <c r="CG37" s="11" t="str">
        <f t="shared" si="22"/>
        <v>NA</v>
      </c>
      <c r="CH37" s="11">
        <f t="shared" si="23"/>
        <v>0.44807612743069919</v>
      </c>
      <c r="CI37" s="11" t="str">
        <f t="shared" si="24"/>
        <v>NA</v>
      </c>
      <c r="CJ37" s="11">
        <f t="shared" si="25"/>
        <v>0.46243334949103243</v>
      </c>
      <c r="CK37" s="11">
        <f t="shared" si="26"/>
        <v>0.1553030303030303</v>
      </c>
      <c r="CL37" s="11">
        <f t="shared" si="34"/>
        <v>0.1255435810172055</v>
      </c>
    </row>
    <row r="38" spans="1:90" ht="17">
      <c r="A38" s="37" t="s">
        <v>86</v>
      </c>
      <c r="B38" s="59" t="s">
        <v>139</v>
      </c>
      <c r="C38" s="11" t="s">
        <v>141</v>
      </c>
      <c r="D38" s="11" t="s">
        <v>120</v>
      </c>
      <c r="E38" s="12">
        <v>29.7</v>
      </c>
      <c r="F38" s="12">
        <v>24.97</v>
      </c>
      <c r="G38" s="12" t="s">
        <v>88</v>
      </c>
      <c r="H38" s="12">
        <v>9.61</v>
      </c>
      <c r="I38" s="12">
        <v>2.69</v>
      </c>
      <c r="J38" s="12">
        <v>1.25</v>
      </c>
      <c r="K38" s="12">
        <v>9.3699999999999992</v>
      </c>
      <c r="L38" s="12">
        <v>24.97</v>
      </c>
      <c r="M38" s="12">
        <v>15.87</v>
      </c>
      <c r="N38" s="12" t="s">
        <v>88</v>
      </c>
      <c r="O38" s="12" t="s">
        <v>88</v>
      </c>
      <c r="P38" s="12" t="s">
        <v>88</v>
      </c>
      <c r="Q38" s="12">
        <v>4.2</v>
      </c>
      <c r="R38" s="12">
        <v>2.69</v>
      </c>
      <c r="S38" s="12">
        <v>8.58</v>
      </c>
      <c r="T38" s="12">
        <v>6.18</v>
      </c>
      <c r="U38" s="12">
        <v>3.88</v>
      </c>
      <c r="V38" s="12" t="s">
        <v>88</v>
      </c>
      <c r="W38" s="12" t="s">
        <v>88</v>
      </c>
      <c r="X38" s="12" t="s">
        <v>88</v>
      </c>
      <c r="Y38" s="12" t="s">
        <v>88</v>
      </c>
      <c r="Z38" s="12">
        <v>7.62</v>
      </c>
      <c r="AA38" s="11" t="s">
        <v>89</v>
      </c>
      <c r="AB38" s="11" t="s">
        <v>88</v>
      </c>
      <c r="AC38" s="13" t="s">
        <v>89</v>
      </c>
      <c r="AD38" s="11" t="s">
        <v>128</v>
      </c>
      <c r="AE38" s="13" t="s">
        <v>89</v>
      </c>
      <c r="AF38" s="11" t="s">
        <v>128</v>
      </c>
      <c r="AG38" s="11" t="s">
        <v>89</v>
      </c>
      <c r="AH38" s="11">
        <v>3.77</v>
      </c>
      <c r="AI38" s="14">
        <v>2.2599999999999998</v>
      </c>
      <c r="AJ38" s="14">
        <v>2.23</v>
      </c>
      <c r="AK38" s="14">
        <v>0.67</v>
      </c>
      <c r="AL38" s="11" t="s">
        <v>88</v>
      </c>
      <c r="AM38" s="11">
        <v>233.12</v>
      </c>
      <c r="AN38" s="12">
        <v>34.090000000000003</v>
      </c>
      <c r="AO38" s="12">
        <v>77.349999999999994</v>
      </c>
      <c r="AP38" s="12">
        <v>105.97</v>
      </c>
      <c r="AQ38" s="12" t="s">
        <v>88</v>
      </c>
      <c r="AR38" s="12" t="s">
        <v>88</v>
      </c>
      <c r="AS38" s="12" t="s">
        <v>88</v>
      </c>
      <c r="AT38" s="12" t="s">
        <v>88</v>
      </c>
      <c r="AU38" s="12">
        <v>12.03</v>
      </c>
      <c r="AV38" s="12">
        <v>1.34</v>
      </c>
      <c r="AW38" s="12">
        <v>1.544</v>
      </c>
      <c r="AX38" s="12">
        <v>6.03</v>
      </c>
      <c r="AY38" s="12" t="s">
        <v>88</v>
      </c>
      <c r="AZ38" s="12" t="s">
        <v>88</v>
      </c>
      <c r="BA38" s="12">
        <v>5.32</v>
      </c>
      <c r="BB38" s="12">
        <v>33.4</v>
      </c>
      <c r="BC38" s="11">
        <f t="shared" si="30"/>
        <v>0.38486183420104125</v>
      </c>
      <c r="BD38" s="11">
        <f t="shared" si="31"/>
        <v>0.34361233480176212</v>
      </c>
      <c r="BE38" s="13" t="str">
        <f t="shared" si="2"/>
        <v>NA</v>
      </c>
      <c r="BF38" s="13">
        <f t="shared" si="3"/>
        <v>4.208754208754209E-2</v>
      </c>
      <c r="BG38" s="11">
        <f t="shared" si="4"/>
        <v>0.31548821548821548</v>
      </c>
      <c r="BH38" s="11" t="str">
        <f t="shared" si="5"/>
        <v>NA</v>
      </c>
      <c r="BI38" s="11" t="str">
        <f t="shared" si="6"/>
        <v>NA</v>
      </c>
      <c r="BJ38" s="11">
        <f t="shared" si="7"/>
        <v>0.10772927513015619</v>
      </c>
      <c r="BK38" s="11" t="str">
        <f t="shared" si="8"/>
        <v>NA</v>
      </c>
      <c r="BL38" s="11">
        <f t="shared" si="9"/>
        <v>0.16820184221065279</v>
      </c>
      <c r="BM38" s="11">
        <f t="shared" si="10"/>
        <v>0.10772927513015619</v>
      </c>
      <c r="BN38" s="11">
        <f t="shared" si="11"/>
        <v>0.63284785933346643</v>
      </c>
      <c r="BO38" s="11" t="str">
        <f t="shared" si="12"/>
        <v>NA</v>
      </c>
      <c r="BP38" s="11" t="str">
        <f t="shared" si="13"/>
        <v>NA</v>
      </c>
      <c r="BQ38" s="11">
        <f t="shared" si="14"/>
        <v>0.30516619943932721</v>
      </c>
      <c r="BR38" s="14">
        <v>2.23</v>
      </c>
      <c r="BS38" s="11" t="s">
        <v>88</v>
      </c>
      <c r="BT38" s="11">
        <f t="shared" si="32"/>
        <v>1.6681415929203542</v>
      </c>
      <c r="BU38" s="11">
        <v>0</v>
      </c>
      <c r="BV38" s="11" t="s">
        <v>88</v>
      </c>
      <c r="BW38" s="11">
        <v>0</v>
      </c>
      <c r="BX38" s="13">
        <v>0</v>
      </c>
      <c r="BY38" s="11">
        <v>0</v>
      </c>
      <c r="BZ38" s="11">
        <f t="shared" si="33"/>
        <v>0.38396897220426635</v>
      </c>
      <c r="CA38" s="11">
        <f t="shared" si="16"/>
        <v>0.32281835811247578</v>
      </c>
      <c r="CB38" s="11">
        <f t="shared" si="17"/>
        <v>0.44072398190045259</v>
      </c>
      <c r="CC38" s="11">
        <f t="shared" si="18"/>
        <v>0.33180336307481123</v>
      </c>
      <c r="CD38" s="11">
        <f t="shared" si="19"/>
        <v>0.45457275223061083</v>
      </c>
      <c r="CE38" s="11" t="str">
        <f t="shared" si="35"/>
        <v>NA</v>
      </c>
      <c r="CF38" s="11">
        <f t="shared" si="21"/>
        <v>0.48177813376051259</v>
      </c>
      <c r="CG38" s="11" t="str">
        <f t="shared" si="22"/>
        <v>NA</v>
      </c>
      <c r="CH38" s="11" t="str">
        <f t="shared" si="23"/>
        <v>NA</v>
      </c>
      <c r="CI38" s="11">
        <f t="shared" si="24"/>
        <v>0.12834580216126351</v>
      </c>
      <c r="CJ38" s="11">
        <f t="shared" si="25"/>
        <v>0.50124688279301755</v>
      </c>
      <c r="CK38" s="11" t="str">
        <f t="shared" si="26"/>
        <v>NA</v>
      </c>
      <c r="CL38" s="11">
        <f t="shared" si="34"/>
        <v>0.15928143712574852</v>
      </c>
    </row>
    <row r="39" spans="1:90" ht="17">
      <c r="A39" s="37" t="s">
        <v>86</v>
      </c>
      <c r="B39" s="59" t="s">
        <v>139</v>
      </c>
      <c r="C39" s="11" t="s">
        <v>142</v>
      </c>
      <c r="D39" s="11" t="s">
        <v>120</v>
      </c>
      <c r="E39" s="12">
        <v>29.7</v>
      </c>
      <c r="F39" s="12">
        <v>26</v>
      </c>
      <c r="G39" s="12" t="s">
        <v>88</v>
      </c>
      <c r="H39" s="12">
        <v>9.9499999999999993</v>
      </c>
      <c r="I39" s="12">
        <v>2.84</v>
      </c>
      <c r="J39" s="12">
        <v>1.25</v>
      </c>
      <c r="K39" s="12">
        <v>12.89</v>
      </c>
      <c r="L39" s="12">
        <v>26.44</v>
      </c>
      <c r="M39" s="12">
        <v>13.34</v>
      </c>
      <c r="N39" s="12" t="s">
        <v>88</v>
      </c>
      <c r="O39" s="12">
        <v>0.93600000000000005</v>
      </c>
      <c r="P39" s="12" t="s">
        <v>88</v>
      </c>
      <c r="Q39" s="12">
        <v>4.8</v>
      </c>
      <c r="R39" s="12" t="s">
        <v>88</v>
      </c>
      <c r="S39" s="12" t="s">
        <v>88</v>
      </c>
      <c r="T39" s="12">
        <v>7.31</v>
      </c>
      <c r="U39" s="12">
        <v>5.01</v>
      </c>
      <c r="V39" s="12" t="s">
        <v>88</v>
      </c>
      <c r="W39" s="12">
        <v>1.07</v>
      </c>
      <c r="X39" s="12" t="s">
        <v>88</v>
      </c>
      <c r="Y39" s="12" t="s">
        <v>88</v>
      </c>
      <c r="Z39" s="12">
        <v>8.5399999999999991</v>
      </c>
      <c r="AA39" s="11" t="s">
        <v>89</v>
      </c>
      <c r="AB39" s="11" t="s">
        <v>90</v>
      </c>
      <c r="AC39" s="13" t="s">
        <v>89</v>
      </c>
      <c r="AD39" s="11" t="s">
        <v>89</v>
      </c>
      <c r="AE39" s="13" t="s">
        <v>89</v>
      </c>
      <c r="AF39" s="11" t="s">
        <v>89</v>
      </c>
      <c r="AG39" s="11" t="s">
        <v>89</v>
      </c>
      <c r="AH39" s="11">
        <v>3.07</v>
      </c>
      <c r="AI39" s="14">
        <v>1.7</v>
      </c>
      <c r="AJ39" s="14">
        <v>2.38</v>
      </c>
      <c r="AK39" s="14">
        <v>0.79</v>
      </c>
      <c r="AL39" s="11">
        <v>0.34210000000000002</v>
      </c>
      <c r="AM39" s="11">
        <v>313.08999999999997</v>
      </c>
      <c r="AN39" s="12">
        <v>40.39</v>
      </c>
      <c r="AO39" s="12">
        <v>85.9</v>
      </c>
      <c r="AP39" s="12">
        <v>152.16999999999999</v>
      </c>
      <c r="AQ39" s="12">
        <v>22.84</v>
      </c>
      <c r="AR39" s="12">
        <v>2.85</v>
      </c>
      <c r="AS39" s="12">
        <v>6.0220000000000002</v>
      </c>
      <c r="AT39" s="12" t="s">
        <v>88</v>
      </c>
      <c r="AU39" s="12">
        <v>18.43</v>
      </c>
      <c r="AV39" s="12">
        <v>1.88</v>
      </c>
      <c r="AW39" s="12">
        <v>2.13</v>
      </c>
      <c r="AX39" s="12">
        <v>8.8740000000000006</v>
      </c>
      <c r="AY39" s="12" t="s">
        <v>88</v>
      </c>
      <c r="AZ39" s="12" t="s">
        <v>88</v>
      </c>
      <c r="BA39" s="12">
        <v>6.42</v>
      </c>
      <c r="BB39" s="12">
        <v>46.14</v>
      </c>
      <c r="BC39" s="11">
        <f t="shared" si="30"/>
        <v>0.38269230769230766</v>
      </c>
      <c r="BD39" s="11" t="str">
        <f t="shared" si="31"/>
        <v>NA</v>
      </c>
      <c r="BE39" s="13">
        <f t="shared" si="2"/>
        <v>3.1515151515151517E-2</v>
      </c>
      <c r="BF39" s="13">
        <f t="shared" si="3"/>
        <v>4.208754208754209E-2</v>
      </c>
      <c r="BG39" s="11">
        <f t="shared" si="4"/>
        <v>0.43400673400673406</v>
      </c>
      <c r="BH39" s="11" t="str">
        <f t="shared" si="5"/>
        <v>NA</v>
      </c>
      <c r="BI39" s="11" t="str">
        <f t="shared" si="6"/>
        <v>NA</v>
      </c>
      <c r="BJ39" s="11">
        <f t="shared" si="7"/>
        <v>0.10741301059001512</v>
      </c>
      <c r="BK39" s="11" t="str">
        <f t="shared" si="8"/>
        <v>NA</v>
      </c>
      <c r="BL39" s="11">
        <f t="shared" si="9"/>
        <v>0.1846153846153846</v>
      </c>
      <c r="BM39" s="11" t="str">
        <f t="shared" si="10"/>
        <v>NA</v>
      </c>
      <c r="BN39" s="11">
        <f t="shared" si="11"/>
        <v>0.74431579792742797</v>
      </c>
      <c r="BO39" s="11" t="str">
        <f t="shared" si="12"/>
        <v>NA</v>
      </c>
      <c r="BP39" s="11">
        <f t="shared" si="13"/>
        <v>4.1153846153846159E-2</v>
      </c>
      <c r="BQ39" s="11">
        <f t="shared" si="14"/>
        <v>0.32846153846153842</v>
      </c>
      <c r="BR39" s="14">
        <v>2.38</v>
      </c>
      <c r="BS39" s="11">
        <v>0.34210000000000002</v>
      </c>
      <c r="BT39" s="11">
        <f t="shared" si="32"/>
        <v>1.8058823529411765</v>
      </c>
      <c r="BU39" s="11">
        <v>0</v>
      </c>
      <c r="BV39" s="11">
        <v>1</v>
      </c>
      <c r="BW39" s="11">
        <v>0</v>
      </c>
      <c r="BX39" s="13">
        <v>0</v>
      </c>
      <c r="BY39" s="11">
        <v>0</v>
      </c>
      <c r="BZ39" s="11">
        <f t="shared" si="33"/>
        <v>0.34575087310826541</v>
      </c>
      <c r="CA39" s="11">
        <f t="shared" si="16"/>
        <v>0.30267753201396969</v>
      </c>
      <c r="CB39" s="11">
        <f t="shared" si="17"/>
        <v>0.47019790454016297</v>
      </c>
      <c r="CC39" s="11">
        <f t="shared" si="18"/>
        <v>0.27436200453543713</v>
      </c>
      <c r="CD39" s="11">
        <f t="shared" si="19"/>
        <v>0.48602638219042449</v>
      </c>
      <c r="CE39" s="11">
        <f t="shared" si="35"/>
        <v>1.2392837764514379</v>
      </c>
      <c r="CF39" s="11">
        <f t="shared" si="21"/>
        <v>0.70884615384615379</v>
      </c>
      <c r="CG39" s="11">
        <f t="shared" si="22"/>
        <v>0.26366024518388792</v>
      </c>
      <c r="CH39" s="11" t="str">
        <f t="shared" si="23"/>
        <v>NA</v>
      </c>
      <c r="CI39" s="11">
        <f t="shared" si="24"/>
        <v>0.11557243624525231</v>
      </c>
      <c r="CJ39" s="11">
        <f t="shared" si="25"/>
        <v>0.48149755832881175</v>
      </c>
      <c r="CK39" s="11" t="str">
        <f t="shared" si="26"/>
        <v>NA</v>
      </c>
      <c r="CL39" s="11">
        <f t="shared" si="34"/>
        <v>0.13914174252275682</v>
      </c>
    </row>
    <row r="40" spans="1:90" ht="17">
      <c r="A40" s="37" t="s">
        <v>86</v>
      </c>
      <c r="B40" s="59" t="s">
        <v>139</v>
      </c>
      <c r="C40" s="11" t="s">
        <v>143</v>
      </c>
      <c r="D40" s="11" t="s">
        <v>120</v>
      </c>
      <c r="E40" s="12">
        <v>28.2</v>
      </c>
      <c r="F40" s="12">
        <v>26.27</v>
      </c>
      <c r="G40" s="12" t="s">
        <v>88</v>
      </c>
      <c r="H40" s="12" t="s">
        <v>88</v>
      </c>
      <c r="I40" s="12">
        <v>2.81</v>
      </c>
      <c r="J40" s="12" t="s">
        <v>88</v>
      </c>
      <c r="K40" s="12" t="s">
        <v>88</v>
      </c>
      <c r="L40" s="12">
        <v>26.04</v>
      </c>
      <c r="M40" s="12" t="s">
        <v>88</v>
      </c>
      <c r="N40" s="12" t="s">
        <v>88</v>
      </c>
      <c r="O40" s="12">
        <v>1.02</v>
      </c>
      <c r="P40" s="12" t="s">
        <v>88</v>
      </c>
      <c r="Q40" s="12" t="s">
        <v>88</v>
      </c>
      <c r="R40" s="12" t="s">
        <v>88</v>
      </c>
      <c r="S40" s="12" t="s">
        <v>88</v>
      </c>
      <c r="T40" s="12">
        <v>4.34</v>
      </c>
      <c r="U40" s="12">
        <v>2.94</v>
      </c>
      <c r="V40" s="12" t="s">
        <v>88</v>
      </c>
      <c r="W40" s="12">
        <v>1.29</v>
      </c>
      <c r="X40" s="12" t="s">
        <v>88</v>
      </c>
      <c r="Y40" s="12" t="s">
        <v>88</v>
      </c>
      <c r="Z40" s="12">
        <v>8.85</v>
      </c>
      <c r="AA40" s="11" t="s">
        <v>89</v>
      </c>
      <c r="AB40" s="11" t="s">
        <v>88</v>
      </c>
      <c r="AC40" s="13" t="s">
        <v>89</v>
      </c>
      <c r="AD40" s="11" t="s">
        <v>88</v>
      </c>
      <c r="AE40" s="13" t="s">
        <v>89</v>
      </c>
      <c r="AF40" s="11" t="s">
        <v>88</v>
      </c>
      <c r="AG40" s="11" t="s">
        <v>88</v>
      </c>
      <c r="AH40" s="11" t="s">
        <v>88</v>
      </c>
      <c r="AI40" s="14" t="s">
        <v>88</v>
      </c>
      <c r="AJ40" s="14" t="s">
        <v>88</v>
      </c>
      <c r="AK40" s="14" t="s">
        <v>88</v>
      </c>
      <c r="AL40" s="11" t="s">
        <v>88</v>
      </c>
      <c r="AM40" s="11" t="s">
        <v>88</v>
      </c>
      <c r="AN40" s="12">
        <v>41.06</v>
      </c>
      <c r="AO40" s="12">
        <v>90.13</v>
      </c>
      <c r="AP40" s="12" t="s">
        <v>88</v>
      </c>
      <c r="AQ40" s="12">
        <v>13.22</v>
      </c>
      <c r="AR40" s="12">
        <v>2.2400000000000002</v>
      </c>
      <c r="AS40" s="12">
        <v>4.1609999999999996</v>
      </c>
      <c r="AT40" s="12">
        <v>7.0060000000000002</v>
      </c>
      <c r="AU40" s="12">
        <v>13.56</v>
      </c>
      <c r="AV40" s="12">
        <v>1.7</v>
      </c>
      <c r="AW40" s="12">
        <v>2.99</v>
      </c>
      <c r="AX40" s="12">
        <v>6.62</v>
      </c>
      <c r="AY40" s="12" t="s">
        <v>88</v>
      </c>
      <c r="AZ40" s="12" t="s">
        <v>88</v>
      </c>
      <c r="BA40" s="12">
        <v>5.86</v>
      </c>
      <c r="BB40" s="12">
        <v>38.119999999999997</v>
      </c>
      <c r="BC40" s="11" t="str">
        <f t="shared" si="30"/>
        <v>NA</v>
      </c>
      <c r="BD40" s="11" t="str">
        <f t="shared" si="31"/>
        <v>NA</v>
      </c>
      <c r="BE40" s="13">
        <f t="shared" si="2"/>
        <v>3.617021276595745E-2</v>
      </c>
      <c r="BF40" s="13" t="str">
        <f t="shared" si="3"/>
        <v>NA</v>
      </c>
      <c r="BG40" s="11" t="str">
        <f t="shared" si="4"/>
        <v>NA</v>
      </c>
      <c r="BH40" s="11" t="str">
        <f t="shared" si="5"/>
        <v>NA</v>
      </c>
      <c r="BI40" s="11" t="str">
        <f t="shared" si="6"/>
        <v>NA</v>
      </c>
      <c r="BJ40" s="11">
        <f t="shared" si="7"/>
        <v>0.10791090629800308</v>
      </c>
      <c r="BK40" s="11" t="str">
        <f t="shared" si="8"/>
        <v>NA</v>
      </c>
      <c r="BL40" s="11" t="str">
        <f t="shared" si="9"/>
        <v>NA</v>
      </c>
      <c r="BM40" s="11" t="str">
        <f t="shared" si="10"/>
        <v>NA</v>
      </c>
      <c r="BN40" s="11">
        <f t="shared" si="11"/>
        <v>0.43530252223322596</v>
      </c>
      <c r="BO40" s="11" t="str">
        <f t="shared" si="12"/>
        <v>NA</v>
      </c>
      <c r="BP40" s="11">
        <f t="shared" si="13"/>
        <v>4.9105443471640656E-2</v>
      </c>
      <c r="BQ40" s="11">
        <f t="shared" si="14"/>
        <v>0.33688618195660447</v>
      </c>
      <c r="BR40" s="14" t="s">
        <v>88</v>
      </c>
      <c r="BS40" s="11" t="s">
        <v>88</v>
      </c>
      <c r="BT40" s="11" t="str">
        <f t="shared" si="32"/>
        <v>NA</v>
      </c>
      <c r="BU40" s="11">
        <v>0</v>
      </c>
      <c r="BV40" s="11" t="s">
        <v>88</v>
      </c>
      <c r="BW40" s="11" t="s">
        <v>88</v>
      </c>
      <c r="BX40" s="13">
        <v>0</v>
      </c>
      <c r="BY40" s="11" t="s">
        <v>88</v>
      </c>
      <c r="BZ40" s="11">
        <f t="shared" si="33"/>
        <v>0.31288139354266059</v>
      </c>
      <c r="CA40" s="11">
        <f t="shared" si="16"/>
        <v>0.29146787972927996</v>
      </c>
      <c r="CB40" s="11">
        <f t="shared" si="17"/>
        <v>0.45556418506601581</v>
      </c>
      <c r="CC40" s="11" t="str">
        <f t="shared" si="18"/>
        <v>NA</v>
      </c>
      <c r="CD40" s="11" t="str">
        <f t="shared" si="19"/>
        <v>NA</v>
      </c>
      <c r="CE40" s="11">
        <f t="shared" si="35"/>
        <v>0.97492625368731567</v>
      </c>
      <c r="CF40" s="11">
        <f t="shared" si="21"/>
        <v>0.51617814998096689</v>
      </c>
      <c r="CG40" s="11">
        <f t="shared" si="22"/>
        <v>0.31475037821482599</v>
      </c>
      <c r="CH40" s="11">
        <f t="shared" si="23"/>
        <v>0.52995461422087742</v>
      </c>
      <c r="CI40" s="11">
        <f t="shared" si="24"/>
        <v>0.22050147492625369</v>
      </c>
      <c r="CJ40" s="11">
        <f t="shared" si="25"/>
        <v>0.48820058997050148</v>
      </c>
      <c r="CK40" s="11" t="str">
        <f t="shared" si="26"/>
        <v>NA</v>
      </c>
      <c r="CL40" s="11">
        <f t="shared" si="34"/>
        <v>0.15372507869884577</v>
      </c>
    </row>
    <row r="41" spans="1:90" ht="17">
      <c r="A41" s="37" t="s">
        <v>86</v>
      </c>
      <c r="B41" s="59" t="s">
        <v>139</v>
      </c>
      <c r="C41" s="11" t="s">
        <v>144</v>
      </c>
      <c r="D41" s="11" t="s">
        <v>120</v>
      </c>
      <c r="E41" s="12">
        <v>24.6</v>
      </c>
      <c r="F41" s="12">
        <v>22.57</v>
      </c>
      <c r="G41" s="12">
        <v>6.03</v>
      </c>
      <c r="H41" s="12">
        <v>9.11</v>
      </c>
      <c r="I41" s="12">
        <v>2.46</v>
      </c>
      <c r="J41" s="12">
        <v>1.21</v>
      </c>
      <c r="K41" s="12" t="s">
        <v>88</v>
      </c>
      <c r="L41" s="12">
        <v>23.04</v>
      </c>
      <c r="M41" s="12" t="s">
        <v>88</v>
      </c>
      <c r="N41" s="12" t="s">
        <v>88</v>
      </c>
      <c r="O41" s="12" t="s">
        <v>88</v>
      </c>
      <c r="P41" s="12" t="s">
        <v>88</v>
      </c>
      <c r="Q41" s="12">
        <v>3.82</v>
      </c>
      <c r="R41" s="12">
        <v>2.15</v>
      </c>
      <c r="S41" s="12">
        <v>8.5</v>
      </c>
      <c r="T41" s="12" t="s">
        <v>88</v>
      </c>
      <c r="U41" s="12" t="s">
        <v>88</v>
      </c>
      <c r="V41" s="12" t="s">
        <v>88</v>
      </c>
      <c r="W41" s="12" t="s">
        <v>88</v>
      </c>
      <c r="X41" s="12" t="s">
        <v>88</v>
      </c>
      <c r="Y41" s="12" t="s">
        <v>88</v>
      </c>
      <c r="Z41" s="12" t="s">
        <v>88</v>
      </c>
      <c r="AA41" s="11" t="s">
        <v>89</v>
      </c>
      <c r="AB41" s="11" t="s">
        <v>88</v>
      </c>
      <c r="AC41" s="13" t="s">
        <v>89</v>
      </c>
      <c r="AD41" s="11" t="s">
        <v>128</v>
      </c>
      <c r="AE41" s="13" t="s">
        <v>89</v>
      </c>
      <c r="AF41" s="11" t="s">
        <v>128</v>
      </c>
      <c r="AG41" s="11" t="s">
        <v>89</v>
      </c>
      <c r="AH41" s="11" t="s">
        <v>88</v>
      </c>
      <c r="AI41" s="14" t="s">
        <v>88</v>
      </c>
      <c r="AJ41" s="14" t="s">
        <v>88</v>
      </c>
      <c r="AK41" s="14" t="s">
        <v>88</v>
      </c>
      <c r="AL41" s="11" t="s">
        <v>88</v>
      </c>
      <c r="AM41" s="11" t="s">
        <v>88</v>
      </c>
      <c r="AN41" s="12">
        <v>40.909999999999997</v>
      </c>
      <c r="AO41" s="12">
        <v>65.84</v>
      </c>
      <c r="AP41" s="12" t="s">
        <v>88</v>
      </c>
      <c r="AQ41" s="12">
        <v>17.350000000000001</v>
      </c>
      <c r="AR41" s="12">
        <v>2.78</v>
      </c>
      <c r="AS41" s="12">
        <v>4.9000000000000004</v>
      </c>
      <c r="AT41" s="12" t="s">
        <v>88</v>
      </c>
      <c r="AU41" s="12">
        <v>13.92</v>
      </c>
      <c r="AV41" s="12">
        <v>1.69</v>
      </c>
      <c r="AW41" s="12">
        <v>2.4500000000000002</v>
      </c>
      <c r="AX41" s="12" t="s">
        <v>88</v>
      </c>
      <c r="AY41" s="12" t="s">
        <v>88</v>
      </c>
      <c r="AZ41" s="12" t="s">
        <v>88</v>
      </c>
      <c r="BA41" s="12" t="s">
        <v>88</v>
      </c>
      <c r="BB41" s="12" t="s">
        <v>88</v>
      </c>
      <c r="BC41" s="11">
        <f t="shared" si="30"/>
        <v>0.40363314133805933</v>
      </c>
      <c r="BD41" s="11">
        <f t="shared" si="31"/>
        <v>0.37660611431103236</v>
      </c>
      <c r="BE41" s="13" t="str">
        <f t="shared" si="2"/>
        <v>NA</v>
      </c>
      <c r="BF41" s="13">
        <f t="shared" si="3"/>
        <v>4.9186991869918692E-2</v>
      </c>
      <c r="BG41" s="11" t="str">
        <f t="shared" si="4"/>
        <v>NA</v>
      </c>
      <c r="BH41" s="11" t="str">
        <f t="shared" si="5"/>
        <v>NA</v>
      </c>
      <c r="BI41" s="11" t="str">
        <f t="shared" si="6"/>
        <v>NA</v>
      </c>
      <c r="BJ41" s="11">
        <f t="shared" si="7"/>
        <v>0.10677083333333334</v>
      </c>
      <c r="BK41" s="11" t="str">
        <f t="shared" si="8"/>
        <v>NA</v>
      </c>
      <c r="BL41" s="11">
        <f t="shared" si="9"/>
        <v>0.16925121843154628</v>
      </c>
      <c r="BM41" s="11">
        <f t="shared" si="10"/>
        <v>9.5259193619849358E-2</v>
      </c>
      <c r="BN41" s="11" t="str">
        <f t="shared" si="11"/>
        <v>NA</v>
      </c>
      <c r="BO41" s="11" t="str">
        <f t="shared" si="12"/>
        <v>NA</v>
      </c>
      <c r="BP41" s="11" t="str">
        <f t="shared" si="13"/>
        <v>NA</v>
      </c>
      <c r="BQ41" s="11" t="str">
        <f t="shared" si="14"/>
        <v>NA</v>
      </c>
      <c r="BR41" s="14">
        <v>2.5299999999999998</v>
      </c>
      <c r="BS41" s="11" t="s">
        <v>88</v>
      </c>
      <c r="BT41" s="11" t="str">
        <f t="shared" si="32"/>
        <v>NA</v>
      </c>
      <c r="BU41" s="11">
        <v>0</v>
      </c>
      <c r="BV41" s="11" t="s">
        <v>88</v>
      </c>
      <c r="BW41" s="11">
        <v>0</v>
      </c>
      <c r="BX41" s="13">
        <v>0</v>
      </c>
      <c r="BY41" s="11">
        <v>0</v>
      </c>
      <c r="BZ41" s="11">
        <f t="shared" si="33"/>
        <v>0.37363304981773998</v>
      </c>
      <c r="CA41" s="11">
        <f t="shared" si="16"/>
        <v>0.34280072904009717</v>
      </c>
      <c r="CB41" s="11">
        <f t="shared" si="17"/>
        <v>0.62135479951397321</v>
      </c>
      <c r="CC41" s="11" t="str">
        <f t="shared" si="18"/>
        <v>NA</v>
      </c>
      <c r="CD41" s="11" t="str">
        <f t="shared" si="19"/>
        <v>NA</v>
      </c>
      <c r="CE41" s="11">
        <f t="shared" si="35"/>
        <v>1.2464080459770115</v>
      </c>
      <c r="CF41" s="11">
        <f t="shared" si="21"/>
        <v>0.61674789543642006</v>
      </c>
      <c r="CG41" s="11">
        <f t="shared" si="22"/>
        <v>0.28242074927953892</v>
      </c>
      <c r="CH41" s="11" t="str">
        <f t="shared" si="23"/>
        <v>NA</v>
      </c>
      <c r="CI41" s="11">
        <f t="shared" si="24"/>
        <v>0.1760057471264368</v>
      </c>
      <c r="CJ41" s="11" t="str">
        <f t="shared" si="25"/>
        <v>NA</v>
      </c>
      <c r="CK41" s="11" t="str">
        <f t="shared" si="26"/>
        <v>NA</v>
      </c>
      <c r="CL41" s="11" t="str">
        <f t="shared" si="34"/>
        <v>NA</v>
      </c>
    </row>
    <row r="42" spans="1:90" ht="17">
      <c r="A42" s="37" t="s">
        <v>86</v>
      </c>
      <c r="B42" s="59" t="s">
        <v>139</v>
      </c>
      <c r="C42" s="11" t="s">
        <v>145</v>
      </c>
      <c r="D42" s="11" t="s">
        <v>120</v>
      </c>
      <c r="E42" s="12">
        <v>27.3</v>
      </c>
      <c r="F42" s="12">
        <v>25.99</v>
      </c>
      <c r="G42" s="12" t="s">
        <v>88</v>
      </c>
      <c r="H42" s="12">
        <v>10.32</v>
      </c>
      <c r="I42" s="12">
        <v>2.6</v>
      </c>
      <c r="J42" s="12">
        <v>1.3</v>
      </c>
      <c r="K42" s="12" t="s">
        <v>88</v>
      </c>
      <c r="L42" s="12">
        <v>24.87</v>
      </c>
      <c r="M42" s="12" t="s">
        <v>88</v>
      </c>
      <c r="N42" s="12" t="s">
        <v>88</v>
      </c>
      <c r="O42" s="12" t="s">
        <v>88</v>
      </c>
      <c r="P42" s="12" t="s">
        <v>88</v>
      </c>
      <c r="Q42" s="12">
        <v>4.41</v>
      </c>
      <c r="R42" s="12" t="s">
        <v>88</v>
      </c>
      <c r="S42" s="12">
        <v>10.15</v>
      </c>
      <c r="T42" s="12">
        <v>6.55</v>
      </c>
      <c r="U42" s="12">
        <v>4.2699999999999996</v>
      </c>
      <c r="V42" s="12" t="s">
        <v>88</v>
      </c>
      <c r="W42" s="12" t="s">
        <v>88</v>
      </c>
      <c r="X42" s="12" t="s">
        <v>88</v>
      </c>
      <c r="Y42" s="12" t="s">
        <v>88</v>
      </c>
      <c r="Z42" s="12">
        <v>8.2899999999999991</v>
      </c>
      <c r="AA42" s="11" t="s">
        <v>89</v>
      </c>
      <c r="AB42" s="11" t="s">
        <v>88</v>
      </c>
      <c r="AC42" s="13" t="s">
        <v>89</v>
      </c>
      <c r="AD42" s="11" t="s">
        <v>128</v>
      </c>
      <c r="AE42" s="13" t="s">
        <v>89</v>
      </c>
      <c r="AF42" s="11" t="s">
        <v>128</v>
      </c>
      <c r="AG42" s="11" t="s">
        <v>89</v>
      </c>
      <c r="AH42" s="11">
        <v>2.42</v>
      </c>
      <c r="AI42" s="14" t="s">
        <v>88</v>
      </c>
      <c r="AJ42" s="14">
        <v>2.4300000000000002</v>
      </c>
      <c r="AK42" s="14">
        <v>0.51</v>
      </c>
      <c r="AL42" s="11" t="s">
        <v>88</v>
      </c>
      <c r="AM42" s="11" t="s">
        <v>88</v>
      </c>
      <c r="AN42" s="12">
        <v>35.85</v>
      </c>
      <c r="AO42" s="12">
        <v>77.569999999999993</v>
      </c>
      <c r="AP42" s="12" t="s">
        <v>88</v>
      </c>
      <c r="AQ42" s="12">
        <v>17.55</v>
      </c>
      <c r="AR42" s="12">
        <v>2.2799999999999998</v>
      </c>
      <c r="AS42" s="12">
        <v>5.46</v>
      </c>
      <c r="AT42" s="12">
        <v>10</v>
      </c>
      <c r="AU42" s="12">
        <v>14.38</v>
      </c>
      <c r="AV42" s="12">
        <v>1.65</v>
      </c>
      <c r="AW42" s="12">
        <v>2.4569999999999999</v>
      </c>
      <c r="AX42" s="12">
        <v>7.64</v>
      </c>
      <c r="AY42" s="22">
        <v>4.3600000000000003</v>
      </c>
      <c r="AZ42" s="12">
        <v>34.28</v>
      </c>
      <c r="BA42" s="12">
        <v>5.1100000000000003</v>
      </c>
      <c r="BB42" s="12">
        <v>36.35</v>
      </c>
      <c r="BC42" s="11">
        <f t="shared" si="30"/>
        <v>0.39707579838399387</v>
      </c>
      <c r="BD42" s="11">
        <f t="shared" si="31"/>
        <v>0.39053482108503274</v>
      </c>
      <c r="BE42" s="13" t="str">
        <f t="shared" si="2"/>
        <v>NA</v>
      </c>
      <c r="BF42" s="13">
        <f t="shared" si="3"/>
        <v>4.7619047619047616E-2</v>
      </c>
      <c r="BG42" s="11" t="str">
        <f t="shared" si="4"/>
        <v>NA</v>
      </c>
      <c r="BH42" s="11" t="str">
        <f t="shared" si="5"/>
        <v>NA</v>
      </c>
      <c r="BI42" s="11" t="str">
        <f t="shared" si="6"/>
        <v>NA</v>
      </c>
      <c r="BJ42" s="11">
        <f t="shared" si="7"/>
        <v>0.10454362685967028</v>
      </c>
      <c r="BK42" s="11" t="str">
        <f t="shared" si="8"/>
        <v>NA</v>
      </c>
      <c r="BL42" s="11">
        <f t="shared" si="9"/>
        <v>0.1696806464024625</v>
      </c>
      <c r="BM42" s="11" t="str">
        <f t="shared" si="10"/>
        <v>NA</v>
      </c>
      <c r="BN42" s="11">
        <f t="shared" si="11"/>
        <v>0.65394445001619017</v>
      </c>
      <c r="BO42" s="11" t="str">
        <f t="shared" si="12"/>
        <v>NA</v>
      </c>
      <c r="BP42" s="11" t="str">
        <f t="shared" si="13"/>
        <v>NA</v>
      </c>
      <c r="BQ42" s="11">
        <f t="shared" si="14"/>
        <v>0.31896883416698729</v>
      </c>
      <c r="BR42" s="14">
        <v>2.4300000000000002</v>
      </c>
      <c r="BS42" s="11" t="s">
        <v>88</v>
      </c>
      <c r="BT42" s="11" t="str">
        <f t="shared" si="32"/>
        <v>NA</v>
      </c>
      <c r="BU42" s="11">
        <v>0</v>
      </c>
      <c r="BV42" s="11" t="s">
        <v>88</v>
      </c>
      <c r="BW42" s="11">
        <v>0</v>
      </c>
      <c r="BX42" s="13">
        <v>0</v>
      </c>
      <c r="BY42" s="11">
        <v>0</v>
      </c>
      <c r="BZ42" s="11">
        <f t="shared" si="33"/>
        <v>0.35194018306046154</v>
      </c>
      <c r="CA42" s="11">
        <f t="shared" si="16"/>
        <v>0.33505221090627824</v>
      </c>
      <c r="CB42" s="11">
        <f t="shared" si="17"/>
        <v>0.46216320742555117</v>
      </c>
      <c r="CC42" s="11" t="str">
        <f t="shared" si="18"/>
        <v>NA</v>
      </c>
      <c r="CD42" s="11" t="str">
        <f t="shared" si="19"/>
        <v>NA</v>
      </c>
      <c r="CE42" s="11">
        <f t="shared" si="35"/>
        <v>1.2204450625869263</v>
      </c>
      <c r="CF42" s="11">
        <f t="shared" si="21"/>
        <v>0.55328972681800703</v>
      </c>
      <c r="CG42" s="11">
        <f t="shared" si="22"/>
        <v>0.31111111111111112</v>
      </c>
      <c r="CH42" s="11">
        <f t="shared" si="23"/>
        <v>0.56980056980056981</v>
      </c>
      <c r="CI42" s="11">
        <f t="shared" si="24"/>
        <v>0.17086230876216965</v>
      </c>
      <c r="CJ42" s="11">
        <f t="shared" si="25"/>
        <v>0.53129346314325443</v>
      </c>
      <c r="CK42" s="11">
        <f t="shared" si="26"/>
        <v>0.12718786464410736</v>
      </c>
      <c r="CL42" s="11">
        <f t="shared" si="34"/>
        <v>0.14057771664374141</v>
      </c>
    </row>
    <row r="43" spans="1:90" ht="17">
      <c r="A43" s="37" t="s">
        <v>86</v>
      </c>
      <c r="B43" s="59" t="s">
        <v>139</v>
      </c>
      <c r="C43" s="11" t="s">
        <v>146</v>
      </c>
      <c r="D43" s="11" t="s">
        <v>120</v>
      </c>
      <c r="E43" s="12" t="s">
        <v>88</v>
      </c>
      <c r="F43" s="12">
        <v>18.510000000000002</v>
      </c>
      <c r="G43" s="12" t="s">
        <v>88</v>
      </c>
      <c r="H43" s="12">
        <v>10.01</v>
      </c>
      <c r="I43" s="12" t="s">
        <v>88</v>
      </c>
      <c r="J43" s="12" t="s">
        <v>88</v>
      </c>
      <c r="K43" s="12" t="s">
        <v>88</v>
      </c>
      <c r="L43" s="12" t="s">
        <v>88</v>
      </c>
      <c r="M43" s="12" t="s">
        <v>88</v>
      </c>
      <c r="N43" s="12" t="s">
        <v>88</v>
      </c>
      <c r="O43" s="12" t="s">
        <v>88</v>
      </c>
      <c r="P43" s="12" t="s">
        <v>88</v>
      </c>
      <c r="Q43" s="12">
        <v>3.25</v>
      </c>
      <c r="R43" s="12">
        <v>3.13</v>
      </c>
      <c r="S43" s="12" t="s">
        <v>88</v>
      </c>
      <c r="T43" s="12">
        <v>5.59</v>
      </c>
      <c r="U43" s="12">
        <v>3.44</v>
      </c>
      <c r="V43" s="12" t="s">
        <v>88</v>
      </c>
      <c r="W43" s="12">
        <v>1.59</v>
      </c>
      <c r="X43" s="12">
        <v>2.2000000000000002</v>
      </c>
      <c r="Y43" s="12">
        <v>1.02</v>
      </c>
      <c r="Z43" s="12" t="s">
        <v>88</v>
      </c>
      <c r="AA43" s="11" t="s">
        <v>89</v>
      </c>
      <c r="AB43" s="11" t="s">
        <v>88</v>
      </c>
      <c r="AC43" s="13" t="s">
        <v>89</v>
      </c>
      <c r="AD43" s="11" t="s">
        <v>128</v>
      </c>
      <c r="AE43" s="13" t="s">
        <v>89</v>
      </c>
      <c r="AF43" s="11" t="s">
        <v>128</v>
      </c>
      <c r="AG43" s="11" t="s">
        <v>89</v>
      </c>
      <c r="AH43" s="11">
        <v>2.34</v>
      </c>
      <c r="AI43" s="14">
        <v>2.25</v>
      </c>
      <c r="AJ43" s="14">
        <v>2.52</v>
      </c>
      <c r="AK43" s="14">
        <v>0.65</v>
      </c>
      <c r="AL43" s="11" t="s">
        <v>88</v>
      </c>
      <c r="AM43" s="11" t="s">
        <v>88</v>
      </c>
      <c r="AN43" s="12">
        <v>36.51</v>
      </c>
      <c r="AO43" s="12">
        <v>72.95</v>
      </c>
      <c r="AP43" s="12" t="s">
        <v>88</v>
      </c>
      <c r="AQ43" s="12">
        <v>11.66</v>
      </c>
      <c r="AR43" s="12">
        <v>1.9</v>
      </c>
      <c r="AS43" s="12">
        <v>3.08</v>
      </c>
      <c r="AT43" s="12">
        <v>6.89</v>
      </c>
      <c r="AU43" s="12">
        <v>12.62</v>
      </c>
      <c r="AV43" s="12">
        <v>1.54</v>
      </c>
      <c r="AW43" s="12">
        <v>2.2759999999999998</v>
      </c>
      <c r="AX43" s="12">
        <v>6.29</v>
      </c>
      <c r="AY43" s="22">
        <v>2.41</v>
      </c>
      <c r="AZ43" s="12">
        <v>24.88</v>
      </c>
      <c r="BA43" s="12">
        <v>4.42</v>
      </c>
      <c r="BB43" s="12">
        <v>35.32</v>
      </c>
      <c r="BC43" s="11">
        <f t="shared" si="30"/>
        <v>0.54078876283090216</v>
      </c>
      <c r="BD43" s="11" t="str">
        <f t="shared" si="31"/>
        <v>NA</v>
      </c>
      <c r="BE43" s="13" t="str">
        <f t="shared" si="2"/>
        <v>NA</v>
      </c>
      <c r="BF43" s="13" t="str">
        <f t="shared" si="3"/>
        <v>NA</v>
      </c>
      <c r="BG43" s="11" t="str">
        <f t="shared" si="4"/>
        <v>NA</v>
      </c>
      <c r="BH43" s="11" t="str">
        <f t="shared" si="5"/>
        <v>NA</v>
      </c>
      <c r="BI43" s="11" t="str">
        <f t="shared" si="6"/>
        <v>NA</v>
      </c>
      <c r="BJ43" s="11" t="str">
        <f t="shared" si="7"/>
        <v>NA</v>
      </c>
      <c r="BK43" s="11">
        <f t="shared" si="8"/>
        <v>3.2747640900227396E-3</v>
      </c>
      <c r="BL43" s="11">
        <f t="shared" si="9"/>
        <v>0.17558076715289031</v>
      </c>
      <c r="BM43" s="11">
        <f t="shared" si="10"/>
        <v>0.16909778498109129</v>
      </c>
      <c r="BN43" s="11">
        <f t="shared" si="11"/>
        <v>0.76630420480593808</v>
      </c>
      <c r="BO43" s="11" t="str">
        <f t="shared" si="12"/>
        <v>NA</v>
      </c>
      <c r="BP43" s="11">
        <f t="shared" si="13"/>
        <v>8.5899513776337116E-2</v>
      </c>
      <c r="BQ43" s="11" t="str">
        <f t="shared" si="14"/>
        <v>NA</v>
      </c>
      <c r="BR43" s="14">
        <v>2.52</v>
      </c>
      <c r="BS43" s="11" t="s">
        <v>88</v>
      </c>
      <c r="BT43" s="11">
        <f t="shared" si="32"/>
        <v>1.04</v>
      </c>
      <c r="BU43" s="11">
        <v>0</v>
      </c>
      <c r="BV43" s="11" t="s">
        <v>88</v>
      </c>
      <c r="BW43" s="11">
        <v>0</v>
      </c>
      <c r="BX43" s="13">
        <v>0</v>
      </c>
      <c r="BY43" s="11">
        <v>0</v>
      </c>
      <c r="BZ43" s="11" t="str">
        <f t="shared" si="33"/>
        <v>NA</v>
      </c>
      <c r="CA43" s="11">
        <f t="shared" si="16"/>
        <v>0.25373543522960934</v>
      </c>
      <c r="CB43" s="11">
        <f t="shared" si="17"/>
        <v>0.50047978067169285</v>
      </c>
      <c r="CC43" s="11" t="str">
        <f t="shared" si="18"/>
        <v>NA</v>
      </c>
      <c r="CD43" s="11" t="str">
        <f t="shared" si="19"/>
        <v>NA</v>
      </c>
      <c r="CE43" s="11">
        <f t="shared" si="35"/>
        <v>0.92393026941362921</v>
      </c>
      <c r="CF43" s="11">
        <f t="shared" si="21"/>
        <v>0.68179362506753094</v>
      </c>
      <c r="CG43" s="11">
        <f t="shared" si="22"/>
        <v>0.26415094339622641</v>
      </c>
      <c r="CH43" s="11">
        <f t="shared" si="23"/>
        <v>0.59090909090909083</v>
      </c>
      <c r="CI43" s="11">
        <f t="shared" si="24"/>
        <v>0.1803486529318542</v>
      </c>
      <c r="CJ43" s="11">
        <f t="shared" si="25"/>
        <v>0.49841521394611732</v>
      </c>
      <c r="CK43" s="11">
        <f t="shared" si="26"/>
        <v>9.686495176848875E-2</v>
      </c>
      <c r="CL43" s="11">
        <f t="shared" si="34"/>
        <v>0.12514156285390712</v>
      </c>
    </row>
    <row r="44" spans="1:90" ht="17">
      <c r="A44" s="37" t="s">
        <v>86</v>
      </c>
      <c r="B44" s="59" t="s">
        <v>139</v>
      </c>
      <c r="C44" s="11" t="s">
        <v>147</v>
      </c>
      <c r="D44" s="11" t="s">
        <v>120</v>
      </c>
      <c r="E44" s="12" t="s">
        <v>88</v>
      </c>
      <c r="F44" s="12" t="s">
        <v>88</v>
      </c>
      <c r="G44" s="12" t="s">
        <v>88</v>
      </c>
      <c r="H44" s="12" t="s">
        <v>88</v>
      </c>
      <c r="I44" s="12" t="s">
        <v>88</v>
      </c>
      <c r="J44" s="12" t="s">
        <v>88</v>
      </c>
      <c r="K44" s="12" t="s">
        <v>88</v>
      </c>
      <c r="L44" s="12" t="s">
        <v>88</v>
      </c>
      <c r="M44" s="12" t="s">
        <v>88</v>
      </c>
      <c r="N44" s="12" t="s">
        <v>88</v>
      </c>
      <c r="O44" s="12" t="s">
        <v>88</v>
      </c>
      <c r="P44" s="12" t="s">
        <v>88</v>
      </c>
      <c r="Q44" s="12" t="s">
        <v>88</v>
      </c>
      <c r="R44" s="12" t="s">
        <v>88</v>
      </c>
      <c r="S44" s="12" t="s">
        <v>88</v>
      </c>
      <c r="T44" s="12" t="s">
        <v>88</v>
      </c>
      <c r="U44" s="12" t="s">
        <v>88</v>
      </c>
      <c r="V44" s="12" t="s">
        <v>88</v>
      </c>
      <c r="W44" s="12" t="s">
        <v>88</v>
      </c>
      <c r="X44" s="12" t="s">
        <v>88</v>
      </c>
      <c r="Y44" s="12" t="s">
        <v>88</v>
      </c>
      <c r="Z44" s="12" t="s">
        <v>88</v>
      </c>
      <c r="AA44" s="11" t="s">
        <v>88</v>
      </c>
      <c r="AB44" s="11" t="s">
        <v>88</v>
      </c>
      <c r="AC44" s="13" t="s">
        <v>88</v>
      </c>
      <c r="AD44" s="11" t="s">
        <v>88</v>
      </c>
      <c r="AE44" s="13" t="s">
        <v>88</v>
      </c>
      <c r="AF44" s="11" t="s">
        <v>88</v>
      </c>
      <c r="AG44" s="11" t="s">
        <v>88</v>
      </c>
      <c r="AH44" s="11" t="s">
        <v>88</v>
      </c>
      <c r="AI44" s="14" t="s">
        <v>88</v>
      </c>
      <c r="AJ44" s="14" t="s">
        <v>88</v>
      </c>
      <c r="AK44" s="14" t="s">
        <v>88</v>
      </c>
      <c r="AL44" s="11" t="s">
        <v>88</v>
      </c>
      <c r="AM44" s="11" t="s">
        <v>88</v>
      </c>
      <c r="AN44" s="12" t="s">
        <v>88</v>
      </c>
      <c r="AO44" s="12">
        <v>88.53</v>
      </c>
      <c r="AP44" s="12" t="s">
        <v>88</v>
      </c>
      <c r="AQ44" s="12">
        <v>18.7</v>
      </c>
      <c r="AR44" s="12">
        <v>2.56</v>
      </c>
      <c r="AS44" s="12">
        <v>5.55</v>
      </c>
      <c r="AT44" s="12">
        <v>8.58</v>
      </c>
      <c r="AU44" s="12">
        <v>15.74</v>
      </c>
      <c r="AV44" s="12">
        <v>1.68</v>
      </c>
      <c r="AW44" s="12">
        <v>2.94</v>
      </c>
      <c r="AX44" s="12">
        <v>8.0500000000000007</v>
      </c>
      <c r="AY44" s="22" t="s">
        <v>88</v>
      </c>
      <c r="AZ44" s="12" t="s">
        <v>88</v>
      </c>
      <c r="BA44" s="12">
        <v>6</v>
      </c>
      <c r="BB44" s="12">
        <v>42.6</v>
      </c>
      <c r="BC44" s="11" t="str">
        <f t="shared" si="30"/>
        <v>NA</v>
      </c>
      <c r="BD44" s="11" t="str">
        <f t="shared" si="31"/>
        <v>NA</v>
      </c>
      <c r="BE44" s="13" t="str">
        <f t="shared" si="2"/>
        <v>NA</v>
      </c>
      <c r="BF44" s="13" t="str">
        <f t="shared" si="3"/>
        <v>NA</v>
      </c>
      <c r="BG44" s="11" t="str">
        <f t="shared" si="4"/>
        <v>NA</v>
      </c>
      <c r="BH44" s="11" t="str">
        <f t="shared" si="5"/>
        <v>NA</v>
      </c>
      <c r="BI44" s="11" t="str">
        <f t="shared" si="6"/>
        <v>NA</v>
      </c>
      <c r="BJ44" s="11" t="str">
        <f t="shared" si="7"/>
        <v>NA</v>
      </c>
      <c r="BK44" s="11" t="str">
        <f t="shared" si="8"/>
        <v>NA</v>
      </c>
      <c r="BL44" s="11" t="str">
        <f t="shared" si="9"/>
        <v>NA</v>
      </c>
      <c r="BM44" s="11" t="str">
        <f t="shared" si="10"/>
        <v>NA</v>
      </c>
      <c r="BN44" s="11" t="str">
        <f t="shared" si="11"/>
        <v>NA</v>
      </c>
      <c r="BO44" s="11" t="str">
        <f t="shared" si="12"/>
        <v>NA</v>
      </c>
      <c r="BP44" s="11" t="str">
        <f t="shared" si="13"/>
        <v>NA</v>
      </c>
      <c r="BQ44" s="11" t="str">
        <f t="shared" si="14"/>
        <v>NA</v>
      </c>
      <c r="BR44" s="14" t="s">
        <v>88</v>
      </c>
      <c r="BS44" s="11" t="s">
        <v>88</v>
      </c>
      <c r="BT44" s="11" t="str">
        <f t="shared" si="32"/>
        <v>NA</v>
      </c>
      <c r="BU44" s="11" t="s">
        <v>88</v>
      </c>
      <c r="BV44" s="11" t="s">
        <v>88</v>
      </c>
      <c r="BW44" s="11" t="s">
        <v>88</v>
      </c>
      <c r="BX44" s="13" t="s">
        <v>88</v>
      </c>
      <c r="BY44" s="11" t="s">
        <v>88</v>
      </c>
      <c r="BZ44" s="11" t="str">
        <f t="shared" si="33"/>
        <v>NA</v>
      </c>
      <c r="CA44" s="11" t="str">
        <f t="shared" si="16"/>
        <v>NA</v>
      </c>
      <c r="CB44" s="11" t="str">
        <f t="shared" si="17"/>
        <v>NA</v>
      </c>
      <c r="CC44" s="11" t="str">
        <f t="shared" si="18"/>
        <v>NA</v>
      </c>
      <c r="CD44" s="11" t="str">
        <f t="shared" si="19"/>
        <v>NA</v>
      </c>
      <c r="CE44" s="11">
        <f t="shared" si="35"/>
        <v>1.1880559085133418</v>
      </c>
      <c r="CF44" s="11" t="str">
        <f t="shared" si="21"/>
        <v>NA</v>
      </c>
      <c r="CG44" s="11">
        <f t="shared" si="22"/>
        <v>0.2967914438502674</v>
      </c>
      <c r="CH44" s="11">
        <f t="shared" si="23"/>
        <v>0.45882352941176474</v>
      </c>
      <c r="CI44" s="11">
        <f t="shared" si="24"/>
        <v>0.18678526048284624</v>
      </c>
      <c r="CJ44" s="11">
        <f t="shared" si="25"/>
        <v>0.51143583227445999</v>
      </c>
      <c r="CK44" s="11" t="str">
        <f t="shared" si="26"/>
        <v>NA</v>
      </c>
      <c r="CL44" s="11">
        <f t="shared" si="34"/>
        <v>0.14084507042253522</v>
      </c>
    </row>
    <row r="45" spans="1:90" ht="17">
      <c r="A45" s="37" t="s">
        <v>86</v>
      </c>
      <c r="B45" s="59" t="s">
        <v>139</v>
      </c>
      <c r="C45" s="11" t="s">
        <v>148</v>
      </c>
      <c r="D45" s="11" t="s">
        <v>120</v>
      </c>
      <c r="E45" s="12">
        <v>22.6</v>
      </c>
      <c r="F45" s="12">
        <v>20.6</v>
      </c>
      <c r="G45" s="12">
        <v>5.2359999999999998</v>
      </c>
      <c r="H45" s="12">
        <v>7.01</v>
      </c>
      <c r="I45" s="22">
        <v>2.81</v>
      </c>
      <c r="J45" s="12">
        <v>0.78</v>
      </c>
      <c r="K45" s="12">
        <v>10.16</v>
      </c>
      <c r="L45" s="12">
        <v>20.149999999999999</v>
      </c>
      <c r="M45" s="12">
        <v>10.66</v>
      </c>
      <c r="N45" s="12">
        <v>2.2000000000000002</v>
      </c>
      <c r="O45" s="12" t="s">
        <v>88</v>
      </c>
      <c r="P45" s="12" t="s">
        <v>88</v>
      </c>
      <c r="Q45" s="12">
        <v>3.6</v>
      </c>
      <c r="R45" s="12">
        <v>2.84</v>
      </c>
      <c r="S45" s="12">
        <v>7.58</v>
      </c>
      <c r="T45" s="23">
        <v>0.84199999999999997</v>
      </c>
      <c r="U45" s="22">
        <v>0.34</v>
      </c>
      <c r="V45" s="12" t="s">
        <v>88</v>
      </c>
      <c r="W45" s="12" t="s">
        <v>88</v>
      </c>
      <c r="X45" s="12" t="s">
        <v>88</v>
      </c>
      <c r="Y45" s="12" t="s">
        <v>88</v>
      </c>
      <c r="Z45" s="12">
        <v>6.69</v>
      </c>
      <c r="AA45" s="11" t="s">
        <v>89</v>
      </c>
      <c r="AB45" s="11" t="s">
        <v>88</v>
      </c>
      <c r="AC45" s="13" t="s">
        <v>89</v>
      </c>
      <c r="AD45" s="11" t="s">
        <v>128</v>
      </c>
      <c r="AE45" s="13" t="s">
        <v>89</v>
      </c>
      <c r="AF45" s="11" t="s">
        <v>128</v>
      </c>
      <c r="AG45" s="11" t="s">
        <v>89</v>
      </c>
      <c r="AH45" s="11">
        <v>2.5499999999999998</v>
      </c>
      <c r="AI45" s="14">
        <v>2.0299999999999998</v>
      </c>
      <c r="AJ45" s="14">
        <v>2.65</v>
      </c>
      <c r="AK45" s="14">
        <v>0.52</v>
      </c>
      <c r="AL45" s="11" t="s">
        <v>88</v>
      </c>
      <c r="AM45" s="11">
        <v>272.45999999999998</v>
      </c>
      <c r="AN45" s="12">
        <v>39.35</v>
      </c>
      <c r="AO45" s="12">
        <v>80.33</v>
      </c>
      <c r="AP45" s="12">
        <v>110.18</v>
      </c>
      <c r="AQ45" s="12">
        <v>16.7</v>
      </c>
      <c r="AR45" s="12">
        <v>2.14</v>
      </c>
      <c r="AS45" s="12">
        <v>4.8609999999999998</v>
      </c>
      <c r="AT45" s="12">
        <v>8.9510000000000005</v>
      </c>
      <c r="AU45" s="12">
        <v>14.75</v>
      </c>
      <c r="AV45" s="12">
        <v>1.48</v>
      </c>
      <c r="AW45" s="12">
        <v>2.5499999999999998</v>
      </c>
      <c r="AX45" s="12">
        <v>6.87</v>
      </c>
      <c r="AY45" s="22">
        <v>4.53</v>
      </c>
      <c r="AZ45" s="12">
        <v>67.22</v>
      </c>
      <c r="BA45" s="12">
        <v>4.97</v>
      </c>
      <c r="BB45" s="12">
        <v>35.64</v>
      </c>
      <c r="BC45" s="11">
        <f t="shared" si="30"/>
        <v>0.34029126213592231</v>
      </c>
      <c r="BD45" s="11">
        <f t="shared" si="31"/>
        <v>0.36796116504854365</v>
      </c>
      <c r="BE45" s="13" t="str">
        <f t="shared" si="2"/>
        <v>NA</v>
      </c>
      <c r="BF45" s="13">
        <f t="shared" si="3"/>
        <v>3.4513274336283185E-2</v>
      </c>
      <c r="BG45" s="11">
        <f t="shared" si="4"/>
        <v>0.44955752212389377</v>
      </c>
      <c r="BH45" s="11">
        <f t="shared" si="5"/>
        <v>0.10918114143920597</v>
      </c>
      <c r="BI45" s="11">
        <f t="shared" si="6"/>
        <v>0.20637898686679176</v>
      </c>
      <c r="BJ45" s="11">
        <f t="shared" si="7"/>
        <v>0.13945409429280398</v>
      </c>
      <c r="BK45" s="11" t="str">
        <f t="shared" si="8"/>
        <v>NA</v>
      </c>
      <c r="BL45" s="11">
        <f t="shared" si="9"/>
        <v>0.17475728155339806</v>
      </c>
      <c r="BM45" s="11">
        <f t="shared" si="10"/>
        <v>0.13786407766990288</v>
      </c>
      <c r="BN45" s="11">
        <f t="shared" si="11"/>
        <v>9.0130158168522698E-2</v>
      </c>
      <c r="BO45" s="11" t="str">
        <f t="shared" si="12"/>
        <v>NA</v>
      </c>
      <c r="BP45" s="11" t="str">
        <f t="shared" si="13"/>
        <v>NA</v>
      </c>
      <c r="BQ45" s="11">
        <f t="shared" si="14"/>
        <v>0.32475728155339806</v>
      </c>
      <c r="BR45" s="14">
        <v>2.65</v>
      </c>
      <c r="BS45" s="11" t="s">
        <v>88</v>
      </c>
      <c r="BT45" s="11">
        <f t="shared" si="32"/>
        <v>1.2561576354679804</v>
      </c>
      <c r="BU45" s="11">
        <v>0</v>
      </c>
      <c r="BV45" s="11" t="s">
        <v>88</v>
      </c>
      <c r="BW45" s="11">
        <v>0</v>
      </c>
      <c r="BX45" s="13">
        <v>0</v>
      </c>
      <c r="BY45" s="11">
        <v>0</v>
      </c>
      <c r="BZ45" s="11">
        <f t="shared" si="33"/>
        <v>0.28133947466699866</v>
      </c>
      <c r="CA45" s="11">
        <f t="shared" si="16"/>
        <v>0.2564421760239014</v>
      </c>
      <c r="CB45" s="11">
        <f t="shared" si="17"/>
        <v>0.48985435080293793</v>
      </c>
      <c r="CC45" s="11">
        <f t="shared" si="18"/>
        <v>0.29483226895691111</v>
      </c>
      <c r="CD45" s="11">
        <f t="shared" si="19"/>
        <v>0.40438963517580567</v>
      </c>
      <c r="CE45" s="11">
        <f t="shared" si="35"/>
        <v>1.1322033898305084</v>
      </c>
      <c r="CF45" s="11">
        <f t="shared" si="21"/>
        <v>0.71601941747572806</v>
      </c>
      <c r="CG45" s="11">
        <f t="shared" si="22"/>
        <v>0.29107784431137723</v>
      </c>
      <c r="CH45" s="11">
        <f t="shared" si="23"/>
        <v>0.53598802395209588</v>
      </c>
      <c r="CI45" s="11">
        <f t="shared" si="24"/>
        <v>0.17288135593220338</v>
      </c>
      <c r="CJ45" s="11">
        <f t="shared" si="25"/>
        <v>0.46576271186440676</v>
      </c>
      <c r="CK45" s="11">
        <f t="shared" si="26"/>
        <v>6.7390657542398105E-2</v>
      </c>
      <c r="CL45" s="11">
        <f t="shared" si="34"/>
        <v>0.13945005611672279</v>
      </c>
    </row>
    <row r="46" spans="1:90" ht="17">
      <c r="A46" s="37" t="s">
        <v>86</v>
      </c>
      <c r="B46" s="59" t="s">
        <v>139</v>
      </c>
      <c r="C46" s="11" t="s">
        <v>149</v>
      </c>
      <c r="D46" s="11" t="s">
        <v>120</v>
      </c>
      <c r="E46" s="12" t="s">
        <v>88</v>
      </c>
      <c r="F46" s="12" t="s">
        <v>88</v>
      </c>
      <c r="G46" s="12">
        <v>13.22</v>
      </c>
      <c r="H46" s="12" t="s">
        <v>88</v>
      </c>
      <c r="I46" s="12">
        <v>3.17</v>
      </c>
      <c r="J46" s="12" t="s">
        <v>88</v>
      </c>
      <c r="K46" s="12" t="s">
        <v>88</v>
      </c>
      <c r="L46" s="12" t="s">
        <v>88</v>
      </c>
      <c r="M46" s="12" t="s">
        <v>88</v>
      </c>
      <c r="N46" s="12" t="s">
        <v>88</v>
      </c>
      <c r="O46" s="12">
        <v>1.385</v>
      </c>
      <c r="P46" s="12" t="s">
        <v>88</v>
      </c>
      <c r="Q46" s="12" t="s">
        <v>88</v>
      </c>
      <c r="R46" s="12">
        <v>4.4800000000000004</v>
      </c>
      <c r="S46" s="12">
        <v>14.13</v>
      </c>
      <c r="T46" s="12">
        <v>6.26</v>
      </c>
      <c r="U46" s="12">
        <v>4.7</v>
      </c>
      <c r="V46" s="12" t="s">
        <v>88</v>
      </c>
      <c r="W46" s="12">
        <v>1.82</v>
      </c>
      <c r="X46" s="12" t="s">
        <v>88</v>
      </c>
      <c r="Y46" s="12" t="s">
        <v>88</v>
      </c>
      <c r="Z46" s="12">
        <v>14.03</v>
      </c>
      <c r="AA46" s="11" t="s">
        <v>89</v>
      </c>
      <c r="AB46" s="11" t="s">
        <v>88</v>
      </c>
      <c r="AC46" s="13" t="s">
        <v>89</v>
      </c>
      <c r="AD46" s="11" t="s">
        <v>128</v>
      </c>
      <c r="AE46" s="13" t="s">
        <v>89</v>
      </c>
      <c r="AF46" s="11" t="s">
        <v>128</v>
      </c>
      <c r="AG46" s="11" t="s">
        <v>89</v>
      </c>
      <c r="AH46" s="11" t="s">
        <v>88</v>
      </c>
      <c r="AI46" s="14">
        <v>2.06</v>
      </c>
      <c r="AJ46" s="14">
        <v>1.98</v>
      </c>
      <c r="AK46" s="14">
        <v>0.84</v>
      </c>
      <c r="AL46" s="11" t="s">
        <v>88</v>
      </c>
      <c r="AM46" s="11" t="s">
        <v>88</v>
      </c>
      <c r="AN46" s="12">
        <v>88.900999999999996</v>
      </c>
      <c r="AO46" s="12">
        <v>155.30799999999999</v>
      </c>
      <c r="AP46" s="12" t="s">
        <v>88</v>
      </c>
      <c r="AQ46" s="12">
        <v>31.14</v>
      </c>
      <c r="AR46" s="12">
        <v>4.8600000000000003</v>
      </c>
      <c r="AS46" s="12">
        <v>8.14</v>
      </c>
      <c r="AT46" s="12">
        <v>16.739999999999998</v>
      </c>
      <c r="AU46" s="12">
        <v>31.37</v>
      </c>
      <c r="AV46" s="12">
        <v>2.61</v>
      </c>
      <c r="AW46" s="12">
        <v>5.52</v>
      </c>
      <c r="AX46" s="12">
        <v>15.89</v>
      </c>
      <c r="AY46" s="22">
        <v>7.47</v>
      </c>
      <c r="AZ46" s="12">
        <v>64.040000000000006</v>
      </c>
      <c r="BA46" s="12">
        <v>11.67</v>
      </c>
      <c r="BB46" s="12">
        <v>67.27</v>
      </c>
      <c r="BC46" s="11" t="str">
        <f t="shared" si="30"/>
        <v>NA</v>
      </c>
      <c r="BD46" s="11" t="str">
        <f t="shared" si="31"/>
        <v>NA</v>
      </c>
      <c r="BE46" s="13" t="str">
        <f t="shared" si="2"/>
        <v>NA</v>
      </c>
      <c r="BF46" s="13" t="str">
        <f t="shared" si="3"/>
        <v>NA</v>
      </c>
      <c r="BG46" s="11" t="str">
        <f t="shared" si="4"/>
        <v>NA</v>
      </c>
      <c r="BH46" s="11" t="str">
        <f t="shared" si="5"/>
        <v>NA</v>
      </c>
      <c r="BI46" s="11" t="str">
        <f t="shared" si="6"/>
        <v>NA</v>
      </c>
      <c r="BJ46" s="11" t="str">
        <f t="shared" si="7"/>
        <v>NA</v>
      </c>
      <c r="BK46" s="11" t="str">
        <f t="shared" si="8"/>
        <v>NA</v>
      </c>
      <c r="BL46" s="11" t="str">
        <f t="shared" si="9"/>
        <v>NA</v>
      </c>
      <c r="BM46" s="11" t="str">
        <f t="shared" si="10"/>
        <v>NA</v>
      </c>
      <c r="BN46" s="11" t="str">
        <f t="shared" si="11"/>
        <v>NA</v>
      </c>
      <c r="BO46" s="11" t="str">
        <f t="shared" si="12"/>
        <v>NA</v>
      </c>
      <c r="BP46" s="11" t="str">
        <f t="shared" si="13"/>
        <v>NA</v>
      </c>
      <c r="BQ46" s="11" t="str">
        <f t="shared" si="14"/>
        <v>NA</v>
      </c>
      <c r="BR46" s="14">
        <v>1.98</v>
      </c>
      <c r="BS46" s="11" t="s">
        <v>88</v>
      </c>
      <c r="BT46" s="11" t="str">
        <f t="shared" si="32"/>
        <v>NA</v>
      </c>
      <c r="BU46" s="11">
        <v>0</v>
      </c>
      <c r="BV46" s="11" t="s">
        <v>88</v>
      </c>
      <c r="BW46" s="11">
        <v>0</v>
      </c>
      <c r="BX46" s="13">
        <v>0</v>
      </c>
      <c r="BY46" s="11">
        <v>0</v>
      </c>
      <c r="BZ46" s="11" t="str">
        <f t="shared" si="33"/>
        <v>NA</v>
      </c>
      <c r="CA46" s="11" t="str">
        <f t="shared" si="16"/>
        <v>NA</v>
      </c>
      <c r="CB46" s="11">
        <f t="shared" si="17"/>
        <v>0.57241738996059444</v>
      </c>
      <c r="CC46" s="11" t="str">
        <f t="shared" si="18"/>
        <v>NA</v>
      </c>
      <c r="CD46" s="11" t="str">
        <f t="shared" si="19"/>
        <v>NA</v>
      </c>
      <c r="CE46" s="11">
        <f t="shared" si="35"/>
        <v>0.99266815428753585</v>
      </c>
      <c r="CF46" s="11" t="str">
        <f t="shared" si="21"/>
        <v>NA</v>
      </c>
      <c r="CG46" s="11">
        <f>IF(AQ46="NA","NA", IF(AS46="NA","NA", AS46/AQ46))</f>
        <v>0.2614001284521516</v>
      </c>
      <c r="CH46" s="11">
        <f t="shared" si="23"/>
        <v>0.53757225433526001</v>
      </c>
      <c r="CI46" s="11">
        <f t="shared" si="24"/>
        <v>0.1759642970991393</v>
      </c>
      <c r="CJ46" s="11">
        <f t="shared" si="25"/>
        <v>0.50653490596110939</v>
      </c>
      <c r="CK46" s="11">
        <f t="shared" si="26"/>
        <v>0.11664584634603371</v>
      </c>
      <c r="CL46" s="11">
        <f t="shared" si="34"/>
        <v>0.17348000594618701</v>
      </c>
    </row>
    <row r="47" spans="1:90" ht="17">
      <c r="A47" s="37" t="s">
        <v>86</v>
      </c>
      <c r="B47" s="59" t="s">
        <v>139</v>
      </c>
      <c r="C47" s="11" t="s">
        <v>150</v>
      </c>
      <c r="D47" s="11" t="s">
        <v>120</v>
      </c>
      <c r="E47" s="12">
        <v>24.3</v>
      </c>
      <c r="F47" s="12">
        <v>22.18</v>
      </c>
      <c r="G47" s="12">
        <v>7.58</v>
      </c>
      <c r="H47" s="12">
        <v>9.2100000000000009</v>
      </c>
      <c r="I47" s="12">
        <v>2.84</v>
      </c>
      <c r="J47" s="12" t="s">
        <v>88</v>
      </c>
      <c r="K47" s="12" t="s">
        <v>88</v>
      </c>
      <c r="L47" s="12">
        <v>22.45</v>
      </c>
      <c r="M47" s="12" t="s">
        <v>88</v>
      </c>
      <c r="N47" s="12" t="s">
        <v>88</v>
      </c>
      <c r="O47" s="12" t="s">
        <v>88</v>
      </c>
      <c r="P47" s="12" t="s">
        <v>88</v>
      </c>
      <c r="Q47" s="12">
        <v>3.9</v>
      </c>
      <c r="R47" s="12">
        <v>2.58</v>
      </c>
      <c r="S47" s="12">
        <v>9.35</v>
      </c>
      <c r="T47" s="12">
        <v>5.7</v>
      </c>
      <c r="U47" s="12">
        <v>2.6</v>
      </c>
      <c r="V47" s="12" t="s">
        <v>88</v>
      </c>
      <c r="W47" s="12">
        <v>0.94</v>
      </c>
      <c r="X47" s="12" t="s">
        <v>88</v>
      </c>
      <c r="Y47" s="12" t="s">
        <v>88</v>
      </c>
      <c r="Z47" s="12">
        <v>6.93</v>
      </c>
      <c r="AA47" s="11" t="s">
        <v>89</v>
      </c>
      <c r="AB47" s="11" t="s">
        <v>90</v>
      </c>
      <c r="AC47" s="13" t="s">
        <v>89</v>
      </c>
      <c r="AD47" s="11" t="s">
        <v>128</v>
      </c>
      <c r="AE47" s="13" t="s">
        <v>89</v>
      </c>
      <c r="AF47" s="11" t="s">
        <v>89</v>
      </c>
      <c r="AG47" s="11" t="s">
        <v>89</v>
      </c>
      <c r="AH47" s="11">
        <v>2.81</v>
      </c>
      <c r="AI47" s="14">
        <v>2.36</v>
      </c>
      <c r="AJ47" s="14">
        <v>2.48</v>
      </c>
      <c r="AK47" s="14">
        <v>0.68</v>
      </c>
      <c r="AL47" s="11">
        <v>0.49009999999999998</v>
      </c>
      <c r="AM47" s="11" t="s">
        <v>88</v>
      </c>
      <c r="AN47" s="12">
        <v>37.340000000000003</v>
      </c>
      <c r="AO47" s="12">
        <v>67.38</v>
      </c>
      <c r="AP47" s="12" t="s">
        <v>88</v>
      </c>
      <c r="AQ47" s="12">
        <v>9.75</v>
      </c>
      <c r="AR47" s="12">
        <v>1.99</v>
      </c>
      <c r="AS47" s="12">
        <v>2.62</v>
      </c>
      <c r="AT47" s="12" t="s">
        <v>88</v>
      </c>
      <c r="AU47" s="12">
        <v>11.13</v>
      </c>
      <c r="AV47" s="12">
        <v>1.93</v>
      </c>
      <c r="AW47" s="12">
        <v>1.95</v>
      </c>
      <c r="AX47" s="12">
        <v>6.1159999999999997</v>
      </c>
      <c r="AY47" s="22" t="s">
        <v>88</v>
      </c>
      <c r="AZ47" s="12" t="s">
        <v>88</v>
      </c>
      <c r="BA47" s="12" t="s">
        <v>88</v>
      </c>
      <c r="BB47" s="12" t="s">
        <v>88</v>
      </c>
      <c r="BC47" s="11">
        <f t="shared" si="30"/>
        <v>0.41523895401262401</v>
      </c>
      <c r="BD47" s="11">
        <f t="shared" si="31"/>
        <v>0.42155094679891791</v>
      </c>
      <c r="BE47" s="13" t="str">
        <f t="shared" si="2"/>
        <v>NA</v>
      </c>
      <c r="BF47" s="13" t="str">
        <f t="shared" si="3"/>
        <v>NA</v>
      </c>
      <c r="BG47" s="11" t="str">
        <f t="shared" si="4"/>
        <v>NA</v>
      </c>
      <c r="BH47" s="11" t="str">
        <f t="shared" si="5"/>
        <v>NA</v>
      </c>
      <c r="BI47" s="11" t="str">
        <f t="shared" si="6"/>
        <v>NA</v>
      </c>
      <c r="BJ47" s="11">
        <f t="shared" si="7"/>
        <v>0.12650334075723829</v>
      </c>
      <c r="BK47" s="11" t="str">
        <f t="shared" si="8"/>
        <v>NA</v>
      </c>
      <c r="BL47" s="11">
        <f t="shared" si="9"/>
        <v>0.17583408476104598</v>
      </c>
      <c r="BM47" s="11">
        <f t="shared" si="10"/>
        <v>0.11632100991884581</v>
      </c>
      <c r="BN47" s="11">
        <f t="shared" si="11"/>
        <v>0.5878092656626529</v>
      </c>
      <c r="BO47" s="11" t="str">
        <f t="shared" si="12"/>
        <v>NA</v>
      </c>
      <c r="BP47" s="11">
        <f t="shared" si="13"/>
        <v>4.2380522993688004E-2</v>
      </c>
      <c r="BQ47" s="11">
        <f t="shared" si="14"/>
        <v>0.31244364292155091</v>
      </c>
      <c r="BR47" s="14">
        <v>2.48</v>
      </c>
      <c r="BS47" s="11">
        <v>0.49009999999999998</v>
      </c>
      <c r="BT47" s="11">
        <f t="shared" si="32"/>
        <v>1.1906779661016951</v>
      </c>
      <c r="BU47" s="11">
        <v>0</v>
      </c>
      <c r="BV47" s="11">
        <v>1</v>
      </c>
      <c r="BW47" s="11">
        <v>0</v>
      </c>
      <c r="BX47" s="13">
        <v>0</v>
      </c>
      <c r="BY47" s="11">
        <v>0</v>
      </c>
      <c r="BZ47" s="11">
        <f t="shared" si="33"/>
        <v>0.36064113980409623</v>
      </c>
      <c r="CA47" s="11">
        <f>IF(F47="NA", "NA", IF(AO47="NA","NA", F47/AO47))</f>
        <v>0.32917779756604337</v>
      </c>
      <c r="CB47" s="11">
        <f t="shared" si="17"/>
        <v>0.55417037696645899</v>
      </c>
      <c r="CC47" s="11" t="str">
        <f t="shared" si="18"/>
        <v>NA</v>
      </c>
      <c r="CD47" s="11" t="str">
        <f t="shared" si="19"/>
        <v>NA</v>
      </c>
      <c r="CE47" s="11">
        <f t="shared" si="35"/>
        <v>0.87601078167115898</v>
      </c>
      <c r="CF47" s="11">
        <f t="shared" si="21"/>
        <v>0.5018034265103698</v>
      </c>
      <c r="CG47" s="11">
        <f t="shared" si="22"/>
        <v>0.26871794871794874</v>
      </c>
      <c r="CH47" s="11" t="str">
        <f t="shared" si="23"/>
        <v>NA</v>
      </c>
      <c r="CI47" s="11">
        <f t="shared" si="24"/>
        <v>0.17520215633423178</v>
      </c>
      <c r="CJ47" s="11">
        <f t="shared" si="25"/>
        <v>0.54950584007187775</v>
      </c>
      <c r="CK47" s="11" t="str">
        <f t="shared" si="26"/>
        <v>NA</v>
      </c>
      <c r="CL47" s="11" t="str">
        <f t="shared" si="34"/>
        <v>NA</v>
      </c>
    </row>
    <row r="48" spans="1:90" ht="17">
      <c r="A48" s="37" t="s">
        <v>86</v>
      </c>
      <c r="B48" s="59" t="s">
        <v>139</v>
      </c>
      <c r="C48" s="11" t="s">
        <v>151</v>
      </c>
      <c r="D48" s="11" t="s">
        <v>120</v>
      </c>
      <c r="E48" s="12">
        <v>25.7</v>
      </c>
      <c r="F48" s="12">
        <v>23.79</v>
      </c>
      <c r="G48" s="12" t="s">
        <v>88</v>
      </c>
      <c r="H48" s="12">
        <v>9.94</v>
      </c>
      <c r="I48" s="12">
        <v>2.79</v>
      </c>
      <c r="J48" s="12">
        <v>1.18</v>
      </c>
      <c r="K48" s="12">
        <v>11.34</v>
      </c>
      <c r="L48" s="12">
        <v>22.79</v>
      </c>
      <c r="M48" s="12">
        <v>12.27</v>
      </c>
      <c r="N48" s="12" t="s">
        <v>88</v>
      </c>
      <c r="O48" s="12" t="s">
        <v>88</v>
      </c>
      <c r="P48" s="12" t="s">
        <v>88</v>
      </c>
      <c r="Q48" s="12">
        <v>4.1500000000000004</v>
      </c>
      <c r="R48" s="12">
        <v>2.84</v>
      </c>
      <c r="S48" s="12">
        <v>9.6300000000000008</v>
      </c>
      <c r="T48" s="12">
        <v>6.09</v>
      </c>
      <c r="U48" s="12">
        <v>3.57</v>
      </c>
      <c r="V48" s="12" t="s">
        <v>88</v>
      </c>
      <c r="W48" s="12" t="s">
        <v>88</v>
      </c>
      <c r="X48" s="12" t="s">
        <v>88</v>
      </c>
      <c r="Y48" s="12" t="s">
        <v>88</v>
      </c>
      <c r="Z48" s="12">
        <v>8.08</v>
      </c>
      <c r="AA48" s="11" t="s">
        <v>89</v>
      </c>
      <c r="AB48" s="11" t="s">
        <v>88</v>
      </c>
      <c r="AC48" s="13" t="s">
        <v>89</v>
      </c>
      <c r="AD48" s="11" t="s">
        <v>128</v>
      </c>
      <c r="AE48" s="13" t="s">
        <v>89</v>
      </c>
      <c r="AF48" s="11" t="s">
        <v>128</v>
      </c>
      <c r="AG48" s="11" t="s">
        <v>89</v>
      </c>
      <c r="AH48" s="11">
        <v>2.2000000000000002</v>
      </c>
      <c r="AI48" s="14">
        <v>1.84</v>
      </c>
      <c r="AJ48" s="14">
        <v>2.1800000000000002</v>
      </c>
      <c r="AK48" s="14">
        <v>0.64</v>
      </c>
      <c r="AL48" s="11" t="s">
        <v>88</v>
      </c>
      <c r="AM48" s="11">
        <v>308.37</v>
      </c>
      <c r="AN48" s="12">
        <v>40.15</v>
      </c>
      <c r="AO48" s="12">
        <v>90.04</v>
      </c>
      <c r="AP48" s="12">
        <v>153.97999999999999</v>
      </c>
      <c r="AQ48" s="12">
        <v>19.3</v>
      </c>
      <c r="AR48" s="12">
        <v>2.63</v>
      </c>
      <c r="AS48" s="12">
        <v>5.8769999999999998</v>
      </c>
      <c r="AT48" s="12" t="s">
        <v>88</v>
      </c>
      <c r="AU48" s="12">
        <v>15.21</v>
      </c>
      <c r="AV48" s="12">
        <v>2.19</v>
      </c>
      <c r="AW48" s="12">
        <v>2.9239999999999999</v>
      </c>
      <c r="AX48" s="12">
        <v>8.3800000000000008</v>
      </c>
      <c r="AY48" s="22" t="s">
        <v>88</v>
      </c>
      <c r="AZ48" s="12" t="s">
        <v>88</v>
      </c>
      <c r="BA48" s="12">
        <v>5.39</v>
      </c>
      <c r="BB48" s="12">
        <v>36.51</v>
      </c>
      <c r="BC48" s="11">
        <f t="shared" si="30"/>
        <v>0.417822614543926</v>
      </c>
      <c r="BD48" s="11">
        <f t="shared" si="31"/>
        <v>0.40479192938209335</v>
      </c>
      <c r="BE48" s="13" t="str">
        <f t="shared" si="2"/>
        <v>NA</v>
      </c>
      <c r="BF48" s="13">
        <f t="shared" si="3"/>
        <v>4.591439688715953E-2</v>
      </c>
      <c r="BG48" s="11">
        <f t="shared" si="4"/>
        <v>0.44124513618677041</v>
      </c>
      <c r="BH48" s="11" t="str">
        <f t="shared" si="5"/>
        <v>NA</v>
      </c>
      <c r="BI48" s="11" t="str">
        <f t="shared" si="6"/>
        <v>NA</v>
      </c>
      <c r="BJ48" s="11">
        <f t="shared" si="7"/>
        <v>0.12242211496270294</v>
      </c>
      <c r="BK48" s="11" t="str">
        <f t="shared" si="8"/>
        <v>NA</v>
      </c>
      <c r="BL48" s="11">
        <f t="shared" si="9"/>
        <v>0.17444304329550234</v>
      </c>
      <c r="BM48" s="11">
        <f t="shared" si="10"/>
        <v>0.11937788986969315</v>
      </c>
      <c r="BN48" s="11">
        <f t="shared" si="11"/>
        <v>0.63782650344004632</v>
      </c>
      <c r="BO48" s="11" t="str">
        <f t="shared" si="12"/>
        <v>NA</v>
      </c>
      <c r="BP48" s="11" t="str">
        <f t="shared" si="13"/>
        <v>NA</v>
      </c>
      <c r="BQ48" s="11">
        <f t="shared" si="14"/>
        <v>0.3396385035729298</v>
      </c>
      <c r="BR48" s="14">
        <v>2.1800000000000002</v>
      </c>
      <c r="BS48" s="11" t="s">
        <v>88</v>
      </c>
      <c r="BT48" s="11">
        <f t="shared" si="32"/>
        <v>1.1956521739130435</v>
      </c>
      <c r="BU48" s="11">
        <v>0</v>
      </c>
      <c r="BV48" s="11" t="s">
        <v>88</v>
      </c>
      <c r="BW48" s="11">
        <v>0</v>
      </c>
      <c r="BX48" s="13">
        <v>0</v>
      </c>
      <c r="BY48" s="11">
        <v>0</v>
      </c>
      <c r="BZ48" s="11">
        <f t="shared" si="33"/>
        <v>0.28542869835628609</v>
      </c>
      <c r="CA48" s="11">
        <f t="shared" si="16"/>
        <v>0.26421590404264766</v>
      </c>
      <c r="CB48" s="11">
        <f t="shared" si="17"/>
        <v>0.44591292758773876</v>
      </c>
      <c r="CC48" s="11">
        <f t="shared" si="18"/>
        <v>0.29198689885527129</v>
      </c>
      <c r="CD48" s="11">
        <f t="shared" si="19"/>
        <v>0.49933521419074484</v>
      </c>
      <c r="CE48" s="11">
        <f t="shared" si="35"/>
        <v>1.2689020381328073</v>
      </c>
      <c r="CF48" s="11">
        <f t="shared" si="21"/>
        <v>0.63934426229508201</v>
      </c>
      <c r="CG48" s="11">
        <f t="shared" si="22"/>
        <v>0.30450777202072538</v>
      </c>
      <c r="CH48" s="11" t="str">
        <f t="shared" si="23"/>
        <v>NA</v>
      </c>
      <c r="CI48" s="11">
        <f t="shared" si="24"/>
        <v>0.19224194608809991</v>
      </c>
      <c r="CJ48" s="11">
        <f t="shared" si="25"/>
        <v>0.55095332018408949</v>
      </c>
      <c r="CK48" s="11" t="str">
        <f t="shared" si="26"/>
        <v>NA</v>
      </c>
      <c r="CL48" s="11">
        <f t="shared" si="34"/>
        <v>0.14763078608600383</v>
      </c>
    </row>
    <row r="49" spans="1:90" ht="17">
      <c r="A49" s="37" t="s">
        <v>86</v>
      </c>
      <c r="B49" s="59" t="s">
        <v>139</v>
      </c>
      <c r="C49" s="11" t="s">
        <v>152</v>
      </c>
      <c r="D49" s="11" t="s">
        <v>120</v>
      </c>
      <c r="E49" s="12">
        <v>29.3</v>
      </c>
      <c r="F49" s="12">
        <v>26.4</v>
      </c>
      <c r="G49" s="12" t="s">
        <v>88</v>
      </c>
      <c r="H49" s="12">
        <v>12.07</v>
      </c>
      <c r="I49" s="12">
        <v>2.83</v>
      </c>
      <c r="J49" s="12">
        <v>3.21</v>
      </c>
      <c r="K49" s="12" t="s">
        <v>88</v>
      </c>
      <c r="L49" s="12" t="s">
        <v>88</v>
      </c>
      <c r="M49" s="12" t="s">
        <v>88</v>
      </c>
      <c r="N49" s="12" t="s">
        <v>88</v>
      </c>
      <c r="O49" s="12" t="s">
        <v>88</v>
      </c>
      <c r="P49" s="12" t="s">
        <v>88</v>
      </c>
      <c r="Q49" s="12">
        <v>4.62</v>
      </c>
      <c r="R49" s="12">
        <v>3.35</v>
      </c>
      <c r="S49" s="12" t="s">
        <v>88</v>
      </c>
      <c r="T49" s="12" t="s">
        <v>88</v>
      </c>
      <c r="U49" s="12" t="s">
        <v>88</v>
      </c>
      <c r="V49" s="12" t="s">
        <v>88</v>
      </c>
      <c r="W49" s="12" t="s">
        <v>88</v>
      </c>
      <c r="X49" s="12" t="s">
        <v>88</v>
      </c>
      <c r="Y49" s="12" t="s">
        <v>88</v>
      </c>
      <c r="Z49" s="12">
        <v>8.11</v>
      </c>
      <c r="AA49" s="11" t="s">
        <v>89</v>
      </c>
      <c r="AB49" s="11" t="s">
        <v>88</v>
      </c>
      <c r="AC49" s="13" t="s">
        <v>88</v>
      </c>
      <c r="AD49" s="11" t="s">
        <v>88</v>
      </c>
      <c r="AE49" s="13" t="s">
        <v>88</v>
      </c>
      <c r="AF49" s="11" t="s">
        <v>88</v>
      </c>
      <c r="AG49" s="11" t="s">
        <v>88</v>
      </c>
      <c r="AH49" s="11" t="s">
        <v>88</v>
      </c>
      <c r="AI49" s="14" t="s">
        <v>88</v>
      </c>
      <c r="AJ49" s="14" t="s">
        <v>88</v>
      </c>
      <c r="AK49" s="14" t="s">
        <v>88</v>
      </c>
      <c r="AL49" s="11" t="s">
        <v>88</v>
      </c>
      <c r="AM49" s="11" t="s">
        <v>88</v>
      </c>
      <c r="AN49" s="12">
        <v>46.15</v>
      </c>
      <c r="AO49" s="12">
        <v>95.72</v>
      </c>
      <c r="AP49" s="12" t="s">
        <v>88</v>
      </c>
      <c r="AQ49" s="12">
        <v>21.45</v>
      </c>
      <c r="AR49" s="12">
        <v>2.2799999999999998</v>
      </c>
      <c r="AS49" s="12">
        <v>6.6159999999999997</v>
      </c>
      <c r="AT49" s="12">
        <v>9.36</v>
      </c>
      <c r="AU49" s="12">
        <v>16.600000000000001</v>
      </c>
      <c r="AV49" s="12">
        <v>2.11</v>
      </c>
      <c r="AW49" s="12">
        <v>3.3530000000000002</v>
      </c>
      <c r="AX49" s="12">
        <v>8.3469999999999995</v>
      </c>
      <c r="AY49" s="22">
        <v>5.93</v>
      </c>
      <c r="AZ49" s="12">
        <v>42.65</v>
      </c>
      <c r="BA49" s="12" t="s">
        <v>88</v>
      </c>
      <c r="BB49" s="12" t="s">
        <v>88</v>
      </c>
      <c r="BC49" s="11">
        <f t="shared" si="30"/>
        <v>0.45719696969696971</v>
      </c>
      <c r="BD49" s="11" t="str">
        <f t="shared" si="31"/>
        <v>NA</v>
      </c>
      <c r="BE49" s="13" t="str">
        <f t="shared" si="2"/>
        <v>NA</v>
      </c>
      <c r="BF49" s="13">
        <f t="shared" si="3"/>
        <v>0.10955631399317406</v>
      </c>
      <c r="BG49" s="11" t="str">
        <f t="shared" si="4"/>
        <v>NA</v>
      </c>
      <c r="BH49" s="11" t="str">
        <f t="shared" si="5"/>
        <v>NA</v>
      </c>
      <c r="BI49" s="11" t="str">
        <f t="shared" si="6"/>
        <v>NA</v>
      </c>
      <c r="BJ49" s="11" t="str">
        <f t="shared" si="7"/>
        <v>NA</v>
      </c>
      <c r="BK49" s="11" t="str">
        <f t="shared" si="8"/>
        <v>NA</v>
      </c>
      <c r="BL49" s="11">
        <f t="shared" si="9"/>
        <v>0.17500000000000002</v>
      </c>
      <c r="BM49" s="11">
        <f t="shared" si="10"/>
        <v>0.12689393939393939</v>
      </c>
      <c r="BN49" s="11" t="str">
        <f t="shared" si="11"/>
        <v>NA</v>
      </c>
      <c r="BO49" s="11" t="str">
        <f t="shared" si="12"/>
        <v>NA</v>
      </c>
      <c r="BP49" s="11" t="str">
        <f t="shared" si="13"/>
        <v>NA</v>
      </c>
      <c r="BQ49" s="11">
        <f t="shared" si="14"/>
        <v>0.30719696969696969</v>
      </c>
      <c r="BR49" s="14" t="s">
        <v>88</v>
      </c>
      <c r="BS49" s="11" t="s">
        <v>88</v>
      </c>
      <c r="BT49" s="11" t="str">
        <f t="shared" si="32"/>
        <v>NA</v>
      </c>
      <c r="BU49" s="11">
        <v>0</v>
      </c>
      <c r="BV49" s="11" t="s">
        <v>88</v>
      </c>
      <c r="BW49" s="11" t="s">
        <v>88</v>
      </c>
      <c r="BX49" s="13" t="s">
        <v>88</v>
      </c>
      <c r="BY49" s="11" t="s">
        <v>88</v>
      </c>
      <c r="BZ49" s="11">
        <f t="shared" si="33"/>
        <v>0.30610112829084835</v>
      </c>
      <c r="CA49" s="11">
        <f t="shared" si="16"/>
        <v>0.27580442958629336</v>
      </c>
      <c r="CB49" s="11">
        <f t="shared" si="17"/>
        <v>0.48213539490179691</v>
      </c>
      <c r="CC49" s="11" t="str">
        <f t="shared" si="18"/>
        <v>NA</v>
      </c>
      <c r="CD49" s="11" t="str">
        <f t="shared" si="19"/>
        <v>NA</v>
      </c>
      <c r="CE49" s="11">
        <f t="shared" si="35"/>
        <v>1.292168674698795</v>
      </c>
      <c r="CF49" s="11">
        <f t="shared" si="21"/>
        <v>0.6287878787878789</v>
      </c>
      <c r="CG49" s="11">
        <f t="shared" si="22"/>
        <v>0.30843822843822843</v>
      </c>
      <c r="CH49" s="11">
        <f t="shared" si="23"/>
        <v>0.43636363636363634</v>
      </c>
      <c r="CI49" s="11">
        <f t="shared" si="24"/>
        <v>0.20198795180722892</v>
      </c>
      <c r="CJ49" s="11">
        <f t="shared" si="25"/>
        <v>0.50283132530120478</v>
      </c>
      <c r="CK49" s="11">
        <f t="shared" si="26"/>
        <v>0.13903868698710434</v>
      </c>
      <c r="CL49" s="11" t="str">
        <f t="shared" si="34"/>
        <v>NA</v>
      </c>
    </row>
    <row r="50" spans="1:90" ht="17">
      <c r="A50" s="37" t="s">
        <v>86</v>
      </c>
      <c r="B50" s="59" t="s">
        <v>139</v>
      </c>
      <c r="C50" s="11" t="s">
        <v>153</v>
      </c>
      <c r="D50" s="11" t="s">
        <v>120</v>
      </c>
      <c r="E50" s="12">
        <v>28.4</v>
      </c>
      <c r="F50" s="12">
        <v>25.78</v>
      </c>
      <c r="G50" s="12" t="s">
        <v>88</v>
      </c>
      <c r="H50" s="12">
        <v>11.65</v>
      </c>
      <c r="I50" s="12">
        <v>3.16</v>
      </c>
      <c r="J50" s="12" t="s">
        <v>88</v>
      </c>
      <c r="K50" s="12">
        <v>13.17</v>
      </c>
      <c r="L50" s="12">
        <v>25.24</v>
      </c>
      <c r="M50" s="12">
        <v>13.94</v>
      </c>
      <c r="N50" s="12">
        <v>3.7</v>
      </c>
      <c r="O50" s="12" t="s">
        <v>88</v>
      </c>
      <c r="P50" s="12" t="s">
        <v>88</v>
      </c>
      <c r="Q50" s="12">
        <v>4.0599999999999996</v>
      </c>
      <c r="R50" s="12">
        <v>3.15</v>
      </c>
      <c r="S50" s="12">
        <v>11.22</v>
      </c>
      <c r="T50" s="12">
        <v>7.57</v>
      </c>
      <c r="U50" s="12">
        <v>4.7699999999999996</v>
      </c>
      <c r="V50" s="12" t="s">
        <v>88</v>
      </c>
      <c r="W50" s="12">
        <v>1.32</v>
      </c>
      <c r="X50" s="12" t="s">
        <v>88</v>
      </c>
      <c r="Y50" s="12" t="s">
        <v>88</v>
      </c>
      <c r="Z50" s="12">
        <v>7.69</v>
      </c>
      <c r="AA50" s="11" t="s">
        <v>89</v>
      </c>
      <c r="AB50" s="11" t="s">
        <v>88</v>
      </c>
      <c r="AC50" s="13" t="s">
        <v>89</v>
      </c>
      <c r="AD50" s="11" t="s">
        <v>128</v>
      </c>
      <c r="AE50" s="13" t="s">
        <v>89</v>
      </c>
      <c r="AF50" s="11" t="s">
        <v>128</v>
      </c>
      <c r="AG50" s="11" t="s">
        <v>89</v>
      </c>
      <c r="AH50" s="11" t="s">
        <v>88</v>
      </c>
      <c r="AI50" s="14" t="s">
        <v>88</v>
      </c>
      <c r="AJ50" s="14">
        <v>1.69</v>
      </c>
      <c r="AK50" s="14">
        <v>0.68</v>
      </c>
      <c r="AL50" s="11" t="s">
        <v>88</v>
      </c>
      <c r="AM50" s="11">
        <v>337.01</v>
      </c>
      <c r="AN50" s="12">
        <v>50.83</v>
      </c>
      <c r="AO50" s="12">
        <v>80.52</v>
      </c>
      <c r="AP50" s="12">
        <v>164.53</v>
      </c>
      <c r="AQ50" s="12">
        <v>22.92</v>
      </c>
      <c r="AR50" s="12">
        <v>2.21</v>
      </c>
      <c r="AS50" s="12">
        <v>6.48</v>
      </c>
      <c r="AT50" s="12">
        <v>10.375999999999999</v>
      </c>
      <c r="AU50" s="12">
        <v>18.27</v>
      </c>
      <c r="AV50" s="12">
        <v>1.58</v>
      </c>
      <c r="AW50" s="12">
        <v>2.85</v>
      </c>
      <c r="AX50" s="12">
        <v>9.8460000000000001</v>
      </c>
      <c r="AY50" s="22" t="s">
        <v>88</v>
      </c>
      <c r="AZ50" s="12" t="s">
        <v>88</v>
      </c>
      <c r="BA50" s="12">
        <v>7.07</v>
      </c>
      <c r="BB50" s="12">
        <v>52.59</v>
      </c>
      <c r="BC50" s="11">
        <f t="shared" si="30"/>
        <v>0.45190069821567108</v>
      </c>
      <c r="BD50" s="11">
        <f t="shared" si="31"/>
        <v>0.43522110162916988</v>
      </c>
      <c r="BE50" s="13" t="str">
        <f t="shared" si="2"/>
        <v>NA</v>
      </c>
      <c r="BF50" s="13" t="str">
        <f t="shared" si="3"/>
        <v>NA</v>
      </c>
      <c r="BG50" s="11">
        <f t="shared" si="4"/>
        <v>0.46373239436619723</v>
      </c>
      <c r="BH50" s="11">
        <f t="shared" si="5"/>
        <v>0.14659270998415216</v>
      </c>
      <c r="BI50" s="11">
        <f t="shared" si="6"/>
        <v>0.26542324246771881</v>
      </c>
      <c r="BJ50" s="11">
        <f t="shared" si="7"/>
        <v>0.12519809825673536</v>
      </c>
      <c r="BK50" s="11" t="str">
        <f t="shared" si="8"/>
        <v>NA</v>
      </c>
      <c r="BL50" s="11">
        <f t="shared" si="9"/>
        <v>0.15748642358417375</v>
      </c>
      <c r="BM50" s="11">
        <f t="shared" si="10"/>
        <v>0.12218774243599689</v>
      </c>
      <c r="BN50" s="11">
        <f t="shared" si="11"/>
        <v>0.75188621693751057</v>
      </c>
      <c r="BO50" s="11" t="str">
        <f t="shared" si="12"/>
        <v>NA</v>
      </c>
      <c r="BP50" s="11">
        <f t="shared" si="13"/>
        <v>5.120248254460822E-2</v>
      </c>
      <c r="BQ50" s="11">
        <f t="shared" si="14"/>
        <v>0.29829325058184641</v>
      </c>
      <c r="BR50" s="14">
        <v>1.69</v>
      </c>
      <c r="BS50" s="11" t="s">
        <v>88</v>
      </c>
      <c r="BT50" s="11" t="str">
        <f t="shared" si="32"/>
        <v>NA</v>
      </c>
      <c r="BU50" s="11">
        <v>0</v>
      </c>
      <c r="BV50" s="11" t="s">
        <v>88</v>
      </c>
      <c r="BW50" s="11">
        <v>0</v>
      </c>
      <c r="BX50" s="13">
        <v>0</v>
      </c>
      <c r="BY50" s="11">
        <v>0</v>
      </c>
      <c r="BZ50" s="11">
        <f t="shared" si="33"/>
        <v>0.35270740188772975</v>
      </c>
      <c r="CA50" s="11">
        <f t="shared" si="16"/>
        <v>0.32016890213611526</v>
      </c>
      <c r="CB50" s="11">
        <f t="shared" si="17"/>
        <v>0.63127173373075018</v>
      </c>
      <c r="CC50" s="11">
        <f t="shared" si="18"/>
        <v>0.23892466098928813</v>
      </c>
      <c r="CD50" s="11">
        <f t="shared" si="19"/>
        <v>0.4882050977715795</v>
      </c>
      <c r="CE50" s="11">
        <f t="shared" si="35"/>
        <v>1.2545155993431856</v>
      </c>
      <c r="CF50" s="11">
        <f t="shared" si="21"/>
        <v>0.70868890612878199</v>
      </c>
      <c r="CG50" s="11">
        <f t="shared" si="22"/>
        <v>0.28272251308900526</v>
      </c>
      <c r="CH50" s="11">
        <f>IF(AQ50="NA","NA", IF(AT50="NA","NA", AT50/AQ50))</f>
        <v>0.45270506108202435</v>
      </c>
      <c r="CI50" s="11">
        <f>IF(AU50="NA","NA", IF(AW50="NA","NA", AW50/AU50))</f>
        <v>0.15599343185550082</v>
      </c>
      <c r="CJ50" s="11">
        <f t="shared" si="25"/>
        <v>0.5389162561576355</v>
      </c>
      <c r="CK50" s="11" t="str">
        <f t="shared" si="26"/>
        <v>NA</v>
      </c>
      <c r="CL50" s="11">
        <f t="shared" si="34"/>
        <v>0.1344362046016353</v>
      </c>
    </row>
    <row r="51" spans="1:90" ht="17">
      <c r="A51" s="37" t="s">
        <v>86</v>
      </c>
      <c r="B51" s="59" t="s">
        <v>139</v>
      </c>
      <c r="C51" s="11" t="s">
        <v>154</v>
      </c>
      <c r="D51" s="11" t="s">
        <v>120</v>
      </c>
      <c r="E51" s="12">
        <v>29.5</v>
      </c>
      <c r="F51" s="12">
        <v>27.83</v>
      </c>
      <c r="G51" s="12">
        <v>9.3800000000000008</v>
      </c>
      <c r="H51" s="12">
        <v>12.38</v>
      </c>
      <c r="I51" s="12">
        <v>3.25</v>
      </c>
      <c r="J51" s="12">
        <v>1.23</v>
      </c>
      <c r="K51" s="12">
        <v>13.98</v>
      </c>
      <c r="L51" s="12">
        <v>27.43</v>
      </c>
      <c r="M51" s="12">
        <v>14.35</v>
      </c>
      <c r="N51" s="12" t="s">
        <v>88</v>
      </c>
      <c r="O51" s="12" t="s">
        <v>88</v>
      </c>
      <c r="P51" s="12" t="s">
        <v>88</v>
      </c>
      <c r="Q51" s="12">
        <v>5.52</v>
      </c>
      <c r="R51" s="12">
        <v>3.61</v>
      </c>
      <c r="S51" s="12">
        <v>9.94</v>
      </c>
      <c r="T51" s="12" t="s">
        <v>88</v>
      </c>
      <c r="U51" s="12" t="s">
        <v>88</v>
      </c>
      <c r="V51" s="12" t="s">
        <v>88</v>
      </c>
      <c r="W51" s="12" t="s">
        <v>88</v>
      </c>
      <c r="X51" s="12" t="s">
        <v>88</v>
      </c>
      <c r="Y51" s="12" t="s">
        <v>88</v>
      </c>
      <c r="Z51" s="12">
        <v>8.5500000000000007</v>
      </c>
      <c r="AA51" s="11" t="s">
        <v>89</v>
      </c>
      <c r="AB51" s="11" t="s">
        <v>88</v>
      </c>
      <c r="AC51" s="13" t="s">
        <v>89</v>
      </c>
      <c r="AD51" s="11" t="s">
        <v>89</v>
      </c>
      <c r="AE51" s="13" t="s">
        <v>89</v>
      </c>
      <c r="AF51" s="11" t="s">
        <v>89</v>
      </c>
      <c r="AG51" s="11" t="s">
        <v>89</v>
      </c>
      <c r="AH51" s="11">
        <v>2.4700000000000002</v>
      </c>
      <c r="AI51" s="14">
        <v>2.4</v>
      </c>
      <c r="AJ51" s="14">
        <v>1.96</v>
      </c>
      <c r="AK51" s="14">
        <v>0.65</v>
      </c>
      <c r="AL51" s="11" t="s">
        <v>88</v>
      </c>
      <c r="AM51" s="11" t="s">
        <v>88</v>
      </c>
      <c r="AN51" s="12">
        <v>47.03</v>
      </c>
      <c r="AO51" s="12">
        <v>87.11</v>
      </c>
      <c r="AP51" s="12" t="s">
        <v>88</v>
      </c>
      <c r="AQ51" s="12">
        <v>15.33</v>
      </c>
      <c r="AR51" s="12">
        <v>3.56</v>
      </c>
      <c r="AS51" s="12">
        <v>4.83</v>
      </c>
      <c r="AT51" s="12">
        <v>8.4939999999999998</v>
      </c>
      <c r="AU51" s="12">
        <v>15.73</v>
      </c>
      <c r="AV51" s="12">
        <v>2.09</v>
      </c>
      <c r="AW51" s="12">
        <v>2.71</v>
      </c>
      <c r="AX51" s="12">
        <v>8.1470000000000002</v>
      </c>
      <c r="AY51" s="22">
        <v>4.8</v>
      </c>
      <c r="AZ51" s="12" t="s">
        <v>88</v>
      </c>
      <c r="BA51" s="12">
        <v>5.95</v>
      </c>
      <c r="BB51" s="12">
        <v>43.54</v>
      </c>
      <c r="BC51" s="11">
        <f t="shared" si="30"/>
        <v>0.44484369385555161</v>
      </c>
      <c r="BD51" s="11">
        <f t="shared" si="31"/>
        <v>0.35716852317642833</v>
      </c>
      <c r="BE51" s="13" t="str">
        <f t="shared" si="2"/>
        <v>NA</v>
      </c>
      <c r="BF51" s="13">
        <f t="shared" si="3"/>
        <v>4.169491525423729E-2</v>
      </c>
      <c r="BG51" s="11">
        <f t="shared" si="4"/>
        <v>0.47389830508474579</v>
      </c>
      <c r="BH51" s="11" t="str">
        <f t="shared" si="5"/>
        <v>NA</v>
      </c>
      <c r="BI51" s="11" t="str">
        <f t="shared" si="6"/>
        <v>NA</v>
      </c>
      <c r="BJ51" s="11">
        <f t="shared" si="7"/>
        <v>0.11848341232227488</v>
      </c>
      <c r="BK51" s="11" t="str">
        <f t="shared" si="8"/>
        <v>NA</v>
      </c>
      <c r="BL51" s="11">
        <f t="shared" si="9"/>
        <v>0.19834710743801653</v>
      </c>
      <c r="BM51" s="11">
        <f t="shared" si="10"/>
        <v>0.12971613366870285</v>
      </c>
      <c r="BN51" s="11" t="str">
        <f t="shared" si="11"/>
        <v>NA</v>
      </c>
      <c r="BO51" s="11" t="str">
        <f t="shared" si="12"/>
        <v>NA</v>
      </c>
      <c r="BP51" s="11" t="str">
        <f t="shared" si="13"/>
        <v>NA</v>
      </c>
      <c r="BQ51" s="11">
        <f t="shared" si="14"/>
        <v>0.30722242184692783</v>
      </c>
      <c r="BR51" s="14">
        <v>1.96</v>
      </c>
      <c r="BS51" s="11" t="s">
        <v>88</v>
      </c>
      <c r="BT51" s="11">
        <f t="shared" si="32"/>
        <v>1.0291666666666668</v>
      </c>
      <c r="BU51" s="11">
        <v>0</v>
      </c>
      <c r="BV51" s="11" t="s">
        <v>88</v>
      </c>
      <c r="BW51" s="11">
        <v>0</v>
      </c>
      <c r="BX51" s="13">
        <v>0</v>
      </c>
      <c r="BY51" s="11">
        <v>0</v>
      </c>
      <c r="BZ51" s="11">
        <f t="shared" si="33"/>
        <v>0.33865227872804499</v>
      </c>
      <c r="CA51" s="11">
        <f t="shared" si="16"/>
        <v>0.31948111583055905</v>
      </c>
      <c r="CB51" s="11">
        <f t="shared" si="17"/>
        <v>0.53989209046033748</v>
      </c>
      <c r="CC51" s="11" t="str">
        <f t="shared" si="18"/>
        <v>NA</v>
      </c>
      <c r="CD51" s="11" t="str">
        <f t="shared" si="19"/>
        <v>NA</v>
      </c>
      <c r="CE51" s="11">
        <f t="shared" si="35"/>
        <v>0.97457088366179279</v>
      </c>
      <c r="CF51" s="11">
        <f t="shared" si="21"/>
        <v>0.56521739130434789</v>
      </c>
      <c r="CG51" s="11">
        <f t="shared" si="22"/>
        <v>0.31506849315068491</v>
      </c>
      <c r="CH51" s="11">
        <f t="shared" si="23"/>
        <v>0.55407697325505545</v>
      </c>
      <c r="CI51" s="11">
        <f t="shared" si="24"/>
        <v>0.17228226319135409</v>
      </c>
      <c r="CJ51" s="11">
        <f t="shared" si="25"/>
        <v>0.51792752701843614</v>
      </c>
      <c r="CK51" s="11" t="str">
        <f t="shared" si="26"/>
        <v>NA</v>
      </c>
      <c r="CL51" s="11">
        <f t="shared" si="34"/>
        <v>0.13665594855305466</v>
      </c>
    </row>
    <row r="52" spans="1:90" ht="17">
      <c r="A52" s="37" t="s">
        <v>86</v>
      </c>
      <c r="B52" s="59" t="s">
        <v>139</v>
      </c>
      <c r="C52" s="11" t="s">
        <v>155</v>
      </c>
      <c r="D52" s="11" t="s">
        <v>120</v>
      </c>
      <c r="E52" s="12">
        <v>32.700000000000003</v>
      </c>
      <c r="F52" s="12">
        <v>28.38</v>
      </c>
      <c r="G52" s="12">
        <v>10.1</v>
      </c>
      <c r="H52" s="12">
        <v>12.77</v>
      </c>
      <c r="I52" s="12">
        <v>4.21</v>
      </c>
      <c r="J52" s="12" t="s">
        <v>88</v>
      </c>
      <c r="K52" s="12">
        <v>14.58</v>
      </c>
      <c r="L52" s="12">
        <v>28.23</v>
      </c>
      <c r="M52" s="12">
        <v>15.66</v>
      </c>
      <c r="N52" s="12" t="s">
        <v>88</v>
      </c>
      <c r="O52" s="12" t="s">
        <v>88</v>
      </c>
      <c r="P52" s="12" t="s">
        <v>88</v>
      </c>
      <c r="Q52" s="12">
        <v>3.51</v>
      </c>
      <c r="R52" s="12">
        <v>4.3099999999999996</v>
      </c>
      <c r="S52" s="12">
        <v>11.2</v>
      </c>
      <c r="T52" s="12">
        <v>6.9</v>
      </c>
      <c r="U52" s="12">
        <v>4.79</v>
      </c>
      <c r="V52" s="12" t="s">
        <v>88</v>
      </c>
      <c r="W52" s="12">
        <v>2.13</v>
      </c>
      <c r="X52" s="12">
        <v>2.85</v>
      </c>
      <c r="Y52" s="12" t="s">
        <v>88</v>
      </c>
      <c r="Z52" s="12">
        <v>9.64</v>
      </c>
      <c r="AA52" s="11" t="s">
        <v>89</v>
      </c>
      <c r="AB52" s="11" t="s">
        <v>90</v>
      </c>
      <c r="AC52" s="13" t="s">
        <v>89</v>
      </c>
      <c r="AD52" s="11" t="s">
        <v>89</v>
      </c>
      <c r="AE52" s="13" t="s">
        <v>89</v>
      </c>
      <c r="AF52" s="11" t="s">
        <v>89</v>
      </c>
      <c r="AG52" s="11" t="s">
        <v>89</v>
      </c>
      <c r="AH52" s="11">
        <v>2.78</v>
      </c>
      <c r="AI52" s="14">
        <v>2.11</v>
      </c>
      <c r="AJ52" s="14">
        <v>1.88</v>
      </c>
      <c r="AK52" s="14">
        <v>0.74</v>
      </c>
      <c r="AL52" s="11">
        <v>0.39150000000000001</v>
      </c>
      <c r="AM52" s="11" t="s">
        <v>88</v>
      </c>
      <c r="AN52" s="12" t="s">
        <v>88</v>
      </c>
      <c r="AO52" s="12">
        <v>109.59</v>
      </c>
      <c r="AP52" s="12" t="s">
        <v>88</v>
      </c>
      <c r="AQ52" s="12">
        <v>21.46</v>
      </c>
      <c r="AR52" s="12">
        <v>3.34</v>
      </c>
      <c r="AS52" s="12">
        <v>5.51</v>
      </c>
      <c r="AT52" s="12">
        <v>11.765000000000001</v>
      </c>
      <c r="AU52" s="12">
        <v>21.53</v>
      </c>
      <c r="AV52" s="12">
        <v>2.4900000000000002</v>
      </c>
      <c r="AW52" s="12">
        <v>2.66</v>
      </c>
      <c r="AX52" s="12">
        <v>10.88</v>
      </c>
      <c r="AY52" s="22">
        <v>6.08</v>
      </c>
      <c r="AZ52" s="12">
        <v>41.02</v>
      </c>
      <c r="BA52" s="12">
        <v>7.42</v>
      </c>
      <c r="BB52" s="12">
        <v>53</v>
      </c>
      <c r="BC52" s="11">
        <f t="shared" si="30"/>
        <v>0.4499647639182523</v>
      </c>
      <c r="BD52" s="11">
        <f t="shared" si="31"/>
        <v>0.39464411557434814</v>
      </c>
      <c r="BE52" s="13" t="str">
        <f t="shared" si="2"/>
        <v>NA</v>
      </c>
      <c r="BF52" s="13" t="str">
        <f t="shared" si="3"/>
        <v>NA</v>
      </c>
      <c r="BG52" s="11">
        <f t="shared" si="4"/>
        <v>0.44587155963302749</v>
      </c>
      <c r="BH52" s="11" t="str">
        <f t="shared" si="5"/>
        <v>NA</v>
      </c>
      <c r="BI52" s="11" t="str">
        <f t="shared" si="6"/>
        <v>NA</v>
      </c>
      <c r="BJ52" s="11">
        <f t="shared" si="7"/>
        <v>0.14913212894084307</v>
      </c>
      <c r="BK52" s="11" t="str">
        <f t="shared" si="8"/>
        <v>NA</v>
      </c>
      <c r="BL52" s="11">
        <f t="shared" si="9"/>
        <v>0.12367864693446089</v>
      </c>
      <c r="BM52" s="11">
        <f t="shared" si="10"/>
        <v>0.1518675123326286</v>
      </c>
      <c r="BN52" s="11">
        <f t="shared" si="11"/>
        <v>0.64702639394758088</v>
      </c>
      <c r="BO52" s="11" t="str">
        <f t="shared" si="12"/>
        <v>NA</v>
      </c>
      <c r="BP52" s="11">
        <f t="shared" si="13"/>
        <v>7.5052854122621568E-2</v>
      </c>
      <c r="BQ52" s="11">
        <f t="shared" si="14"/>
        <v>0.33967582804792112</v>
      </c>
      <c r="BR52" s="14">
        <v>1.88</v>
      </c>
      <c r="BS52" s="11">
        <v>0.39150000000000001</v>
      </c>
      <c r="BT52" s="11">
        <f t="shared" si="32"/>
        <v>1.3175355450236967</v>
      </c>
      <c r="BU52" s="11">
        <v>0</v>
      </c>
      <c r="BV52" s="11">
        <v>1</v>
      </c>
      <c r="BW52" s="11">
        <v>0</v>
      </c>
      <c r="BX52" s="13">
        <v>0</v>
      </c>
      <c r="BY52" s="11">
        <v>0</v>
      </c>
      <c r="BZ52" s="11">
        <f t="shared" si="33"/>
        <v>0.29838488913222011</v>
      </c>
      <c r="CA52" s="11">
        <f t="shared" si="16"/>
        <v>0.25896523405420202</v>
      </c>
      <c r="CB52" s="11" t="str">
        <f t="shared" si="17"/>
        <v>NA</v>
      </c>
      <c r="CC52" s="11" t="str">
        <f t="shared" si="18"/>
        <v>NA</v>
      </c>
      <c r="CD52" s="11" t="str">
        <f t="shared" si="19"/>
        <v>NA</v>
      </c>
      <c r="CE52" s="11">
        <f t="shared" si="35"/>
        <v>0.99674872271249415</v>
      </c>
      <c r="CF52" s="11">
        <f t="shared" si="21"/>
        <v>0.75863284002818898</v>
      </c>
      <c r="CG52" s="11">
        <f t="shared" si="22"/>
        <v>0.25675675675675674</v>
      </c>
      <c r="CH52" s="11">
        <f t="shared" si="23"/>
        <v>0.54822926374650516</v>
      </c>
      <c r="CI52" s="11">
        <f t="shared" si="24"/>
        <v>0.12354853692522062</v>
      </c>
      <c r="CJ52" s="11">
        <f t="shared" si="25"/>
        <v>0.50534138411518814</v>
      </c>
      <c r="CK52" s="11">
        <f t="shared" si="26"/>
        <v>0.14822038030229157</v>
      </c>
      <c r="CL52" s="11">
        <f t="shared" si="34"/>
        <v>0.13999999999999999</v>
      </c>
    </row>
    <row r="53" spans="1:90" ht="17">
      <c r="A53" s="37" t="s">
        <v>86</v>
      </c>
      <c r="B53" s="59" t="s">
        <v>139</v>
      </c>
      <c r="C53" s="11" t="s">
        <v>156</v>
      </c>
      <c r="D53" s="11" t="s">
        <v>120</v>
      </c>
      <c r="E53" s="12">
        <v>27.8</v>
      </c>
      <c r="F53" s="12">
        <v>25.09</v>
      </c>
      <c r="G53" s="12">
        <v>8.7899999999999991</v>
      </c>
      <c r="H53" s="12">
        <v>10.57</v>
      </c>
      <c r="I53" s="12">
        <v>2.96</v>
      </c>
      <c r="J53" s="12">
        <v>1.1399999999999999</v>
      </c>
      <c r="K53" s="12">
        <v>12.5</v>
      </c>
      <c r="L53" s="12">
        <v>24.17</v>
      </c>
      <c r="M53" s="12">
        <v>13.05</v>
      </c>
      <c r="N53" s="12">
        <v>3.09</v>
      </c>
      <c r="O53" s="12" t="s">
        <v>88</v>
      </c>
      <c r="P53" s="12" t="s">
        <v>88</v>
      </c>
      <c r="Q53" s="12">
        <v>4.29</v>
      </c>
      <c r="R53" s="12">
        <v>2.68</v>
      </c>
      <c r="S53" s="12">
        <v>9.06</v>
      </c>
      <c r="T53" s="12" t="s">
        <v>88</v>
      </c>
      <c r="U53" s="12" t="s">
        <v>88</v>
      </c>
      <c r="V53" s="12" t="s">
        <v>88</v>
      </c>
      <c r="W53" s="12" t="s">
        <v>88</v>
      </c>
      <c r="X53" s="12" t="s">
        <v>88</v>
      </c>
      <c r="Y53" s="12" t="s">
        <v>88</v>
      </c>
      <c r="Z53" s="12">
        <v>8.11</v>
      </c>
      <c r="AA53" s="11" t="s">
        <v>89</v>
      </c>
      <c r="AB53" s="11" t="s">
        <v>90</v>
      </c>
      <c r="AC53" s="13" t="s">
        <v>89</v>
      </c>
      <c r="AD53" s="11" t="s">
        <v>89</v>
      </c>
      <c r="AE53" s="13" t="s">
        <v>89</v>
      </c>
      <c r="AF53" s="11" t="s">
        <v>89</v>
      </c>
      <c r="AG53" s="11" t="s">
        <v>89</v>
      </c>
      <c r="AH53" s="11">
        <v>2.85</v>
      </c>
      <c r="AI53" s="14">
        <v>2.2200000000000002</v>
      </c>
      <c r="AJ53" s="14">
        <v>2.0699999999999998</v>
      </c>
      <c r="AK53" s="14">
        <v>0.61</v>
      </c>
      <c r="AL53" s="11">
        <v>0.36780000000000002</v>
      </c>
      <c r="AM53" s="11">
        <v>318.24</v>
      </c>
      <c r="AN53" s="12">
        <v>42.04</v>
      </c>
      <c r="AO53" s="12">
        <v>90.32</v>
      </c>
      <c r="AP53" s="12">
        <v>160</v>
      </c>
      <c r="AQ53" s="12">
        <v>20.45</v>
      </c>
      <c r="AR53" s="12">
        <v>3.16</v>
      </c>
      <c r="AS53" s="12">
        <v>5.36</v>
      </c>
      <c r="AT53" s="12">
        <v>10.77</v>
      </c>
      <c r="AU53" s="12">
        <v>17.47</v>
      </c>
      <c r="AV53" s="12">
        <v>1.63</v>
      </c>
      <c r="AW53" s="12">
        <v>2.57</v>
      </c>
      <c r="AX53" s="12">
        <v>8.7899999999999991</v>
      </c>
      <c r="AY53" s="22">
        <v>5.94</v>
      </c>
      <c r="AZ53" s="12">
        <v>40.07</v>
      </c>
      <c r="BA53" s="12">
        <v>6.13</v>
      </c>
      <c r="BB53" s="12">
        <v>46.93</v>
      </c>
      <c r="BC53" s="11">
        <f t="shared" si="30"/>
        <v>0.42128337983260267</v>
      </c>
      <c r="BD53" s="11">
        <f t="shared" si="31"/>
        <v>0.36110003985651656</v>
      </c>
      <c r="BE53" s="13" t="str">
        <f t="shared" si="2"/>
        <v>NA</v>
      </c>
      <c r="BF53" s="13">
        <f t="shared" si="3"/>
        <v>4.1007194244604313E-2</v>
      </c>
      <c r="BG53" s="11">
        <f t="shared" si="4"/>
        <v>0.44964028776978415</v>
      </c>
      <c r="BH53" s="11">
        <f t="shared" si="5"/>
        <v>0.12784443525031028</v>
      </c>
      <c r="BI53" s="11">
        <f t="shared" si="6"/>
        <v>0.23678160919540228</v>
      </c>
      <c r="BJ53" s="11">
        <f t="shared" si="7"/>
        <v>0.12246586677699627</v>
      </c>
      <c r="BK53" s="11" t="str">
        <f t="shared" si="8"/>
        <v>NA</v>
      </c>
      <c r="BL53" s="11">
        <f t="shared" si="9"/>
        <v>0.17098445595854922</v>
      </c>
      <c r="BM53" s="11">
        <f t="shared" si="10"/>
        <v>0.10681546432841771</v>
      </c>
      <c r="BN53" s="11" t="str">
        <f t="shared" si="11"/>
        <v>NA</v>
      </c>
      <c r="BO53" s="11" t="str">
        <f t="shared" si="12"/>
        <v>NA</v>
      </c>
      <c r="BP53" s="11" t="str">
        <f t="shared" si="13"/>
        <v>NA</v>
      </c>
      <c r="BQ53" s="11">
        <f t="shared" si="14"/>
        <v>0.32323634914308486</v>
      </c>
      <c r="BR53" s="14">
        <v>2.0699999999999998</v>
      </c>
      <c r="BS53" s="11">
        <v>0.36780000000000002</v>
      </c>
      <c r="BT53" s="11">
        <f t="shared" si="32"/>
        <v>1.2837837837837838</v>
      </c>
      <c r="BU53" s="11">
        <v>0</v>
      </c>
      <c r="BV53" s="11">
        <v>1</v>
      </c>
      <c r="BW53" s="11">
        <v>0</v>
      </c>
      <c r="BX53" s="13">
        <v>0</v>
      </c>
      <c r="BY53" s="11">
        <v>0</v>
      </c>
      <c r="BZ53" s="11">
        <f t="shared" si="33"/>
        <v>0.30779450841452616</v>
      </c>
      <c r="CA53" s="11">
        <f t="shared" si="16"/>
        <v>0.27779007971656333</v>
      </c>
      <c r="CB53" s="11">
        <f t="shared" si="17"/>
        <v>0.46545615589016831</v>
      </c>
      <c r="CC53" s="11">
        <f t="shared" si="18"/>
        <v>0.28381096028154851</v>
      </c>
      <c r="CD53" s="11">
        <f t="shared" si="19"/>
        <v>0.50276520864756158</v>
      </c>
      <c r="CE53" s="11">
        <f t="shared" si="35"/>
        <v>1.1705781339439039</v>
      </c>
      <c r="CF53" s="11">
        <f t="shared" si="21"/>
        <v>0.6962933439617377</v>
      </c>
      <c r="CG53" s="11">
        <f t="shared" si="22"/>
        <v>0.26210268948655258</v>
      </c>
      <c r="CH53" s="11">
        <f t="shared" si="23"/>
        <v>0.52665036674816623</v>
      </c>
      <c r="CI53" s="11">
        <f t="shared" si="24"/>
        <v>0.14710933028048082</v>
      </c>
      <c r="CJ53" s="11">
        <f t="shared" si="25"/>
        <v>0.50314825414997133</v>
      </c>
      <c r="CK53" s="11">
        <f t="shared" si="26"/>
        <v>0.14824057898677315</v>
      </c>
      <c r="CL53" s="11">
        <f t="shared" si="34"/>
        <v>0.1306200724483273</v>
      </c>
    </row>
    <row r="54" spans="1:90" ht="17">
      <c r="A54" s="37" t="s">
        <v>86</v>
      </c>
      <c r="B54" s="59" t="s">
        <v>139</v>
      </c>
      <c r="C54" s="11" t="s">
        <v>157</v>
      </c>
      <c r="D54" s="11" t="s">
        <v>120</v>
      </c>
      <c r="E54" s="12" t="s">
        <v>88</v>
      </c>
      <c r="F54" s="12">
        <v>23.87</v>
      </c>
      <c r="G54" s="12" t="s">
        <v>88</v>
      </c>
      <c r="H54" s="12">
        <v>9.59</v>
      </c>
      <c r="I54" s="12" t="s">
        <v>88</v>
      </c>
      <c r="J54" s="12" t="s">
        <v>88</v>
      </c>
      <c r="K54" s="12">
        <v>12.92</v>
      </c>
      <c r="L54" s="12" t="s">
        <v>88</v>
      </c>
      <c r="M54" s="12" t="s">
        <v>88</v>
      </c>
      <c r="N54" s="12" t="s">
        <v>88</v>
      </c>
      <c r="O54" s="12">
        <v>1.2629999999999999</v>
      </c>
      <c r="P54" s="12" t="s">
        <v>88</v>
      </c>
      <c r="Q54" s="12">
        <v>3.57</v>
      </c>
      <c r="R54" s="12">
        <v>3.35</v>
      </c>
      <c r="S54" s="12">
        <v>9.8800000000000008</v>
      </c>
      <c r="T54" s="12">
        <v>5.89</v>
      </c>
      <c r="U54" s="12">
        <v>4.4800000000000004</v>
      </c>
      <c r="V54" s="12">
        <v>2.29</v>
      </c>
      <c r="W54" s="12">
        <v>1.77</v>
      </c>
      <c r="X54" s="12">
        <v>2.14</v>
      </c>
      <c r="Y54" s="12">
        <v>1.24</v>
      </c>
      <c r="Z54" s="12">
        <v>7.63</v>
      </c>
      <c r="AA54" s="11" t="s">
        <v>89</v>
      </c>
      <c r="AB54" s="11" t="s">
        <v>88</v>
      </c>
      <c r="AC54" s="13" t="s">
        <v>89</v>
      </c>
      <c r="AD54" s="11" t="s">
        <v>89</v>
      </c>
      <c r="AE54" s="13" t="s">
        <v>89</v>
      </c>
      <c r="AF54" s="11" t="s">
        <v>89</v>
      </c>
      <c r="AG54" s="11" t="s">
        <v>89</v>
      </c>
      <c r="AH54" s="11">
        <v>3.07</v>
      </c>
      <c r="AI54" s="14">
        <v>2.23</v>
      </c>
      <c r="AJ54" s="14">
        <v>2.67</v>
      </c>
      <c r="AK54" s="14">
        <v>0.7</v>
      </c>
      <c r="AL54" s="11" t="s">
        <v>88</v>
      </c>
      <c r="AM54" s="11">
        <v>300.70999999999998</v>
      </c>
      <c r="AN54" s="12">
        <v>39.06</v>
      </c>
      <c r="AO54" s="12">
        <v>83.06</v>
      </c>
      <c r="AP54" s="12">
        <v>150.06</v>
      </c>
      <c r="AQ54" s="12">
        <v>17.670000000000002</v>
      </c>
      <c r="AR54" s="12">
        <v>2.83</v>
      </c>
      <c r="AS54" s="12">
        <v>5.2889999999999997</v>
      </c>
      <c r="AT54" s="12">
        <v>9.3140000000000001</v>
      </c>
      <c r="AU54" s="12">
        <v>14.76</v>
      </c>
      <c r="AV54" s="12">
        <v>1.95</v>
      </c>
      <c r="AW54" s="12">
        <v>2.3109999999999999</v>
      </c>
      <c r="AX54" s="12">
        <v>8.59</v>
      </c>
      <c r="AY54" s="22" t="s">
        <v>88</v>
      </c>
      <c r="AZ54" s="12" t="s">
        <v>88</v>
      </c>
      <c r="BA54" s="12" t="s">
        <v>88</v>
      </c>
      <c r="BB54" s="12" t="s">
        <v>88</v>
      </c>
      <c r="BC54" s="11">
        <f t="shared" si="30"/>
        <v>0.40175953079178883</v>
      </c>
      <c r="BD54" s="11">
        <f t="shared" si="31"/>
        <v>0.41390867197318809</v>
      </c>
      <c r="BE54" s="13" t="str">
        <f t="shared" si="2"/>
        <v>NA</v>
      </c>
      <c r="BF54" s="13" t="str">
        <f t="shared" si="3"/>
        <v>NA</v>
      </c>
      <c r="BG54" s="11" t="str">
        <f t="shared" si="4"/>
        <v>NA</v>
      </c>
      <c r="BH54" s="11" t="str">
        <f t="shared" si="5"/>
        <v>NA</v>
      </c>
      <c r="BI54" s="11" t="str">
        <f t="shared" si="6"/>
        <v>NA</v>
      </c>
      <c r="BJ54" s="11" t="str">
        <f t="shared" si="7"/>
        <v>NA</v>
      </c>
      <c r="BK54" s="11">
        <f t="shared" si="8"/>
        <v>2.3286307324849424E-3</v>
      </c>
      <c r="BL54" s="11">
        <f t="shared" si="9"/>
        <v>0.14956011730205276</v>
      </c>
      <c r="BM54" s="11">
        <f t="shared" si="10"/>
        <v>0.14034352744030162</v>
      </c>
      <c r="BN54" s="11">
        <f t="shared" si="11"/>
        <v>0.68241130745132295</v>
      </c>
      <c r="BO54" s="11">
        <f t="shared" si="12"/>
        <v>9.5936321742773348E-2</v>
      </c>
      <c r="BP54" s="11">
        <f t="shared" si="13"/>
        <v>7.4151654796816083E-2</v>
      </c>
      <c r="BQ54" s="11">
        <f t="shared" si="14"/>
        <v>0.31964809384164222</v>
      </c>
      <c r="BR54" s="14">
        <v>2.67</v>
      </c>
      <c r="BS54" s="11" t="s">
        <v>88</v>
      </c>
      <c r="BT54" s="11">
        <f t="shared" si="32"/>
        <v>1.3766816143497758</v>
      </c>
      <c r="BU54" s="11">
        <v>0</v>
      </c>
      <c r="BV54" s="11" t="s">
        <v>88</v>
      </c>
      <c r="BW54" s="11">
        <v>0</v>
      </c>
      <c r="BX54" s="13">
        <v>0</v>
      </c>
      <c r="BY54" s="11">
        <v>0</v>
      </c>
      <c r="BZ54" s="11" t="str">
        <f t="shared" si="33"/>
        <v>NA</v>
      </c>
      <c r="CA54" s="11">
        <f t="shared" si="16"/>
        <v>0.28738261497712497</v>
      </c>
      <c r="CB54" s="11">
        <f t="shared" si="17"/>
        <v>0.47026246087165907</v>
      </c>
      <c r="CC54" s="11">
        <f t="shared" si="18"/>
        <v>0.27621296265504974</v>
      </c>
      <c r="CD54" s="11">
        <f t="shared" si="19"/>
        <v>0.49901898839413394</v>
      </c>
      <c r="CE54" s="11">
        <f t="shared" si="35"/>
        <v>1.1971544715447155</v>
      </c>
      <c r="CF54" s="11">
        <f t="shared" si="21"/>
        <v>0.61834939254294086</v>
      </c>
      <c r="CG54" s="11">
        <f t="shared" si="22"/>
        <v>0.29932088285229197</v>
      </c>
      <c r="CH54" s="11">
        <f t="shared" si="23"/>
        <v>0.52710809281267679</v>
      </c>
      <c r="CI54" s="11">
        <f t="shared" si="24"/>
        <v>0.15657181571815718</v>
      </c>
      <c r="CJ54" s="11">
        <f t="shared" si="25"/>
        <v>0.58197831978319781</v>
      </c>
      <c r="CK54" s="11" t="str">
        <f t="shared" si="26"/>
        <v>NA</v>
      </c>
      <c r="CL54" s="11" t="str">
        <f t="shared" si="34"/>
        <v>NA</v>
      </c>
    </row>
    <row r="55" spans="1:90" ht="17">
      <c r="A55" s="37" t="s">
        <v>86</v>
      </c>
      <c r="B55" s="59" t="s">
        <v>139</v>
      </c>
      <c r="C55" s="11" t="s">
        <v>158</v>
      </c>
      <c r="D55" s="11" t="s">
        <v>120</v>
      </c>
      <c r="E55" s="12">
        <v>31.2</v>
      </c>
      <c r="F55" s="12">
        <v>29.03</v>
      </c>
      <c r="G55" s="12">
        <v>8.6690000000000005</v>
      </c>
      <c r="H55" s="12">
        <v>11.16</v>
      </c>
      <c r="I55" s="12">
        <v>3.6</v>
      </c>
      <c r="J55" s="12" t="s">
        <v>88</v>
      </c>
      <c r="K55" s="12">
        <v>13.48</v>
      </c>
      <c r="L55" s="12">
        <v>29.61</v>
      </c>
      <c r="M55" s="12">
        <v>17.82</v>
      </c>
      <c r="N55" s="12" t="s">
        <v>88</v>
      </c>
      <c r="O55" s="12" t="s">
        <v>88</v>
      </c>
      <c r="P55" s="12" t="s">
        <v>88</v>
      </c>
      <c r="Q55" s="12">
        <v>3.31</v>
      </c>
      <c r="R55" s="12">
        <v>3.87</v>
      </c>
      <c r="S55" s="12">
        <v>9.9600000000000009</v>
      </c>
      <c r="T55" s="12">
        <v>8.6</v>
      </c>
      <c r="U55" s="12">
        <v>3.86</v>
      </c>
      <c r="V55" s="12" t="s">
        <v>88</v>
      </c>
      <c r="W55" s="12">
        <v>1.37</v>
      </c>
      <c r="X55" s="12" t="s">
        <v>88</v>
      </c>
      <c r="Y55" s="12" t="s">
        <v>88</v>
      </c>
      <c r="Z55" s="12">
        <v>9.19</v>
      </c>
      <c r="AA55" s="11" t="s">
        <v>89</v>
      </c>
      <c r="AB55" s="11" t="s">
        <v>88</v>
      </c>
      <c r="AC55" s="13" t="s">
        <v>89</v>
      </c>
      <c r="AD55" s="11" t="s">
        <v>89</v>
      </c>
      <c r="AE55" s="13" t="s">
        <v>89</v>
      </c>
      <c r="AF55" s="11" t="s">
        <v>89</v>
      </c>
      <c r="AG55" s="11" t="s">
        <v>89</v>
      </c>
      <c r="AH55" s="11">
        <v>2.81</v>
      </c>
      <c r="AI55" s="14">
        <v>1.92</v>
      </c>
      <c r="AJ55" s="14">
        <v>2.99</v>
      </c>
      <c r="AK55" s="14">
        <v>0.66</v>
      </c>
      <c r="AL55" s="11" t="s">
        <v>88</v>
      </c>
      <c r="AM55" s="11" t="s">
        <v>88</v>
      </c>
      <c r="AN55" s="12">
        <v>53.07</v>
      </c>
      <c r="AO55" s="12">
        <v>101.1</v>
      </c>
      <c r="AP55" s="12" t="s">
        <v>88</v>
      </c>
      <c r="AQ55" s="12">
        <v>17.3</v>
      </c>
      <c r="AR55" s="12">
        <v>2.91</v>
      </c>
      <c r="AS55" s="12">
        <v>4.63</v>
      </c>
      <c r="AT55" s="12">
        <v>9.5299999999999994</v>
      </c>
      <c r="AU55" s="12">
        <v>16.420000000000002</v>
      </c>
      <c r="AV55" s="12">
        <v>2.13</v>
      </c>
      <c r="AW55" s="12">
        <v>3.63</v>
      </c>
      <c r="AX55" s="12">
        <v>9.86</v>
      </c>
      <c r="AY55" s="22">
        <v>4.72</v>
      </c>
      <c r="AZ55" s="12">
        <v>33.950000000000003</v>
      </c>
      <c r="BA55" s="12">
        <v>5.22</v>
      </c>
      <c r="BB55" s="12">
        <v>41.95</v>
      </c>
      <c r="BC55" s="11">
        <f t="shared" si="30"/>
        <v>0.38442990010334138</v>
      </c>
      <c r="BD55" s="11">
        <f t="shared" si="31"/>
        <v>0.34309335170513261</v>
      </c>
      <c r="BE55" s="13" t="str">
        <f t="shared" si="2"/>
        <v>NA</v>
      </c>
      <c r="BF55" s="13" t="str">
        <f t="shared" si="3"/>
        <v>NA</v>
      </c>
      <c r="BG55" s="11">
        <f t="shared" si="4"/>
        <v>0.43205128205128207</v>
      </c>
      <c r="BH55" s="11" t="str">
        <f t="shared" si="5"/>
        <v>NA</v>
      </c>
      <c r="BI55" s="11" t="str">
        <f t="shared" si="6"/>
        <v>NA</v>
      </c>
      <c r="BJ55" s="11">
        <f t="shared" si="7"/>
        <v>0.12158054711246201</v>
      </c>
      <c r="BK55" s="11" t="str">
        <f t="shared" si="8"/>
        <v>NA</v>
      </c>
      <c r="BL55" s="11">
        <f t="shared" si="9"/>
        <v>0.11401997933172579</v>
      </c>
      <c r="BM55" s="11">
        <f t="shared" si="10"/>
        <v>0.13331036858422321</v>
      </c>
      <c r="BN55" s="11">
        <f t="shared" si="11"/>
        <v>0.67420331491093377</v>
      </c>
      <c r="BO55" s="11" t="str">
        <f t="shared" si="12"/>
        <v>NA</v>
      </c>
      <c r="BP55" s="11">
        <f t="shared" si="13"/>
        <v>4.7192559421288326E-2</v>
      </c>
      <c r="BQ55" s="11">
        <f t="shared" si="14"/>
        <v>0.31656906648294864</v>
      </c>
      <c r="BR55" s="14">
        <v>2.99</v>
      </c>
      <c r="BS55" s="11" t="s">
        <v>88</v>
      </c>
      <c r="BT55" s="11">
        <f t="shared" si="32"/>
        <v>1.4635416666666667</v>
      </c>
      <c r="BU55" s="11">
        <v>0</v>
      </c>
      <c r="BV55" s="11" t="s">
        <v>88</v>
      </c>
      <c r="BW55" s="11">
        <v>0</v>
      </c>
      <c r="BX55" s="13">
        <v>0</v>
      </c>
      <c r="BY55" s="11">
        <v>0</v>
      </c>
      <c r="BZ55" s="11">
        <f t="shared" si="33"/>
        <v>0.3086053412462908</v>
      </c>
      <c r="CA55" s="11">
        <f t="shared" si="16"/>
        <v>0.28714144411473791</v>
      </c>
      <c r="CB55" s="11">
        <f t="shared" si="17"/>
        <v>0.52492581602373889</v>
      </c>
      <c r="CC55" s="11" t="str">
        <f t="shared" si="18"/>
        <v>NA</v>
      </c>
      <c r="CD55" s="11" t="str">
        <f t="shared" si="19"/>
        <v>NA</v>
      </c>
      <c r="CE55" s="11">
        <f t="shared" si="35"/>
        <v>1.0535931790499391</v>
      </c>
      <c r="CF55" s="11">
        <f t="shared" si="21"/>
        <v>0.56562177058215646</v>
      </c>
      <c r="CG55" s="11">
        <f t="shared" si="22"/>
        <v>0.26763005780346821</v>
      </c>
      <c r="CH55" s="11">
        <f t="shared" si="23"/>
        <v>0.55086705202312136</v>
      </c>
      <c r="CI55" s="11">
        <f t="shared" si="24"/>
        <v>0.22107186358099876</v>
      </c>
      <c r="CJ55" s="11">
        <f t="shared" si="25"/>
        <v>0.60048721071863576</v>
      </c>
      <c r="CK55" s="11">
        <f t="shared" si="26"/>
        <v>0.13902798232695138</v>
      </c>
      <c r="CL55" s="11">
        <f t="shared" si="34"/>
        <v>0.12443384982121572</v>
      </c>
    </row>
    <row r="56" spans="1:90" ht="17">
      <c r="A56" s="37" t="s">
        <v>86</v>
      </c>
      <c r="B56" s="59" t="s">
        <v>139</v>
      </c>
      <c r="C56" s="11" t="s">
        <v>159</v>
      </c>
      <c r="D56" s="11" t="s">
        <v>120</v>
      </c>
      <c r="E56" s="12">
        <v>24.1</v>
      </c>
      <c r="F56" s="12">
        <v>22.07</v>
      </c>
      <c r="G56" s="12" t="s">
        <v>88</v>
      </c>
      <c r="H56" s="12">
        <v>9.57</v>
      </c>
      <c r="I56" s="12">
        <v>2.77</v>
      </c>
      <c r="J56" s="12" t="s">
        <v>88</v>
      </c>
      <c r="K56" s="12">
        <v>10.92</v>
      </c>
      <c r="L56" s="12">
        <v>21.99</v>
      </c>
      <c r="M56" s="12">
        <v>11.92</v>
      </c>
      <c r="N56" s="12">
        <v>2.74</v>
      </c>
      <c r="O56" s="12" t="s">
        <v>88</v>
      </c>
      <c r="P56" s="12" t="s">
        <v>88</v>
      </c>
      <c r="Q56" s="12">
        <v>3.15</v>
      </c>
      <c r="R56" s="12">
        <v>2.7</v>
      </c>
      <c r="S56" s="12">
        <v>9.7799999999999994</v>
      </c>
      <c r="T56" s="12">
        <v>5.53</v>
      </c>
      <c r="U56" s="12">
        <v>4.47</v>
      </c>
      <c r="V56" s="12">
        <v>0.9</v>
      </c>
      <c r="W56" s="12" t="s">
        <v>88</v>
      </c>
      <c r="X56" s="12">
        <v>2.2999999999999998</v>
      </c>
      <c r="Y56" s="12">
        <v>1.0900000000000001</v>
      </c>
      <c r="Z56" s="12">
        <v>6.3</v>
      </c>
      <c r="AA56" s="11" t="s">
        <v>89</v>
      </c>
      <c r="AB56" s="11" t="s">
        <v>90</v>
      </c>
      <c r="AC56" s="13" t="s">
        <v>89</v>
      </c>
      <c r="AD56" s="11" t="s">
        <v>89</v>
      </c>
      <c r="AE56" s="13" t="s">
        <v>89</v>
      </c>
      <c r="AF56" s="11" t="s">
        <v>89</v>
      </c>
      <c r="AG56" s="11" t="s">
        <v>89</v>
      </c>
      <c r="AH56" s="11">
        <v>3.61</v>
      </c>
      <c r="AI56" s="14">
        <v>2.81</v>
      </c>
      <c r="AJ56" s="14">
        <v>2.61</v>
      </c>
      <c r="AK56" s="14">
        <v>0.55000000000000004</v>
      </c>
      <c r="AL56" s="11">
        <v>0.3619</v>
      </c>
      <c r="AM56" s="11">
        <v>219.4</v>
      </c>
      <c r="AN56" s="12">
        <v>32.28</v>
      </c>
      <c r="AO56" s="12">
        <v>67.319999999999993</v>
      </c>
      <c r="AP56" s="12">
        <v>90.9</v>
      </c>
      <c r="AQ56" s="12">
        <v>9.34</v>
      </c>
      <c r="AR56" s="12">
        <v>1.63</v>
      </c>
      <c r="AS56" s="12">
        <v>3.08</v>
      </c>
      <c r="AT56" s="12">
        <v>6.13</v>
      </c>
      <c r="AU56" s="12">
        <v>10.52</v>
      </c>
      <c r="AV56" s="12">
        <v>1.47</v>
      </c>
      <c r="AW56" s="12">
        <v>2.13</v>
      </c>
      <c r="AX56" s="12">
        <v>5.78</v>
      </c>
      <c r="AY56" s="22">
        <v>2.97</v>
      </c>
      <c r="AZ56" s="12">
        <v>21.02</v>
      </c>
      <c r="BA56" s="12">
        <v>3.53</v>
      </c>
      <c r="BB56" s="12">
        <v>29.33</v>
      </c>
      <c r="BC56" s="11">
        <f t="shared" si="30"/>
        <v>0.43362029904848209</v>
      </c>
      <c r="BD56" s="11">
        <f t="shared" si="31"/>
        <v>0.44313547802446757</v>
      </c>
      <c r="BE56" s="13" t="str">
        <f t="shared" si="2"/>
        <v>NA</v>
      </c>
      <c r="BF56" s="13" t="str">
        <f t="shared" si="3"/>
        <v>NA</v>
      </c>
      <c r="BG56" s="11">
        <f t="shared" si="4"/>
        <v>0.45311203319502069</v>
      </c>
      <c r="BH56" s="11">
        <f t="shared" si="5"/>
        <v>0.12460209185993636</v>
      </c>
      <c r="BI56" s="11">
        <f t="shared" si="6"/>
        <v>0.22986577181208057</v>
      </c>
      <c r="BJ56" s="11">
        <f t="shared" si="7"/>
        <v>0.12596634834015463</v>
      </c>
      <c r="BK56" s="11">
        <f t="shared" si="8"/>
        <v>2.5734733308300055E-3</v>
      </c>
      <c r="BL56" s="11">
        <f t="shared" si="9"/>
        <v>0.1427276846397825</v>
      </c>
      <c r="BM56" s="11">
        <f t="shared" si="10"/>
        <v>0.12233801540552787</v>
      </c>
      <c r="BN56" s="11">
        <f t="shared" si="11"/>
        <v>0.71173372306066907</v>
      </c>
      <c r="BO56" s="11">
        <f t="shared" si="12"/>
        <v>4.0779338468509292E-2</v>
      </c>
      <c r="BP56" s="11" t="str">
        <f t="shared" si="13"/>
        <v>NA</v>
      </c>
      <c r="BQ56" s="11">
        <f t="shared" si="14"/>
        <v>0.285455369279565</v>
      </c>
      <c r="BR56" s="14">
        <v>2.61</v>
      </c>
      <c r="BS56" s="11">
        <v>0.3619</v>
      </c>
      <c r="BT56" s="11">
        <f t="shared" si="32"/>
        <v>1.2846975088967971</v>
      </c>
      <c r="BU56" s="11">
        <v>0</v>
      </c>
      <c r="BV56" s="11">
        <v>1</v>
      </c>
      <c r="BW56" s="11">
        <v>0</v>
      </c>
      <c r="BX56" s="13">
        <v>0</v>
      </c>
      <c r="BY56" s="11">
        <v>0</v>
      </c>
      <c r="BZ56" s="11">
        <f t="shared" si="33"/>
        <v>0.35799168152109334</v>
      </c>
      <c r="CA56" s="11">
        <f t="shared" si="16"/>
        <v>0.32783719548425433</v>
      </c>
      <c r="CB56" s="11">
        <f t="shared" si="17"/>
        <v>0.4795008912655972</v>
      </c>
      <c r="CC56" s="11">
        <f t="shared" si="18"/>
        <v>0.3068368277119416</v>
      </c>
      <c r="CD56" s="11">
        <f t="shared" si="19"/>
        <v>0.41431175934366454</v>
      </c>
      <c r="CE56" s="11">
        <f t="shared" si="35"/>
        <v>0.88783269961977185</v>
      </c>
      <c r="CF56" s="11">
        <f t="shared" si="21"/>
        <v>0.47666515632079742</v>
      </c>
      <c r="CG56" s="11">
        <f t="shared" si="22"/>
        <v>0.32976445396145609</v>
      </c>
      <c r="CH56" s="11">
        <f t="shared" si="23"/>
        <v>0.65631691648822266</v>
      </c>
      <c r="CI56" s="11">
        <f t="shared" si="24"/>
        <v>0.20247148288973385</v>
      </c>
      <c r="CJ56" s="11">
        <f t="shared" si="25"/>
        <v>0.5494296577946769</v>
      </c>
      <c r="CK56" s="11">
        <f t="shared" si="26"/>
        <v>0.14129400570884873</v>
      </c>
      <c r="CL56" s="11">
        <f t="shared" si="34"/>
        <v>0.1203545857483805</v>
      </c>
    </row>
    <row r="57" spans="1:90" ht="17">
      <c r="A57" s="37" t="s">
        <v>86</v>
      </c>
      <c r="B57" s="59" t="s">
        <v>139</v>
      </c>
      <c r="C57" s="11" t="s">
        <v>160</v>
      </c>
      <c r="D57" s="11" t="s">
        <v>120</v>
      </c>
      <c r="E57" s="12">
        <v>28.9</v>
      </c>
      <c r="F57" s="12">
        <v>26.22</v>
      </c>
      <c r="G57" s="12">
        <v>8.0329999999999995</v>
      </c>
      <c r="H57" s="12">
        <v>12.29</v>
      </c>
      <c r="I57" s="12">
        <v>2.96</v>
      </c>
      <c r="J57" s="12">
        <v>1.32</v>
      </c>
      <c r="K57" s="12">
        <v>13.03</v>
      </c>
      <c r="L57" s="12">
        <v>24.99</v>
      </c>
      <c r="M57" s="12">
        <v>11.76</v>
      </c>
      <c r="N57" s="12" t="s">
        <v>88</v>
      </c>
      <c r="O57" s="12" t="s">
        <v>88</v>
      </c>
      <c r="P57" s="12" t="s">
        <v>88</v>
      </c>
      <c r="Q57" s="12">
        <v>4.92</v>
      </c>
      <c r="R57" s="12">
        <v>2.5</v>
      </c>
      <c r="S57" s="12">
        <v>9.7200000000000006</v>
      </c>
      <c r="T57" s="12">
        <v>6.26</v>
      </c>
      <c r="U57" s="12" t="s">
        <v>88</v>
      </c>
      <c r="V57" s="12" t="s">
        <v>88</v>
      </c>
      <c r="W57" s="12">
        <v>0.86</v>
      </c>
      <c r="X57" s="12" t="s">
        <v>88</v>
      </c>
      <c r="Y57" s="12" t="s">
        <v>88</v>
      </c>
      <c r="Z57" s="12">
        <v>9.18</v>
      </c>
      <c r="AA57" s="11" t="s">
        <v>89</v>
      </c>
      <c r="AB57" s="11" t="s">
        <v>88</v>
      </c>
      <c r="AC57" s="13" t="s">
        <v>89</v>
      </c>
      <c r="AD57" s="11" t="s">
        <v>89</v>
      </c>
      <c r="AE57" s="13" t="s">
        <v>89</v>
      </c>
      <c r="AF57" s="11" t="s">
        <v>89</v>
      </c>
      <c r="AG57" s="11" t="s">
        <v>89</v>
      </c>
      <c r="AH57" s="11" t="s">
        <v>88</v>
      </c>
      <c r="AI57" s="14" t="s">
        <v>88</v>
      </c>
      <c r="AJ57" s="14">
        <v>1.71</v>
      </c>
      <c r="AK57" s="14">
        <v>0.59</v>
      </c>
      <c r="AL57" s="11" t="s">
        <v>88</v>
      </c>
      <c r="AM57" s="11" t="s">
        <v>88</v>
      </c>
      <c r="AN57" s="12">
        <v>41.92</v>
      </c>
      <c r="AO57" s="12">
        <v>84.81</v>
      </c>
      <c r="AP57" s="12" t="s">
        <v>88</v>
      </c>
      <c r="AQ57" s="12">
        <v>14.4</v>
      </c>
      <c r="AR57" s="12">
        <v>2.2400000000000002</v>
      </c>
      <c r="AS57" s="12">
        <v>4.07</v>
      </c>
      <c r="AT57" s="12">
        <v>8.69</v>
      </c>
      <c r="AU57" s="12">
        <v>15.65</v>
      </c>
      <c r="AV57" s="12">
        <v>1.52</v>
      </c>
      <c r="AW57" s="12">
        <v>2.35</v>
      </c>
      <c r="AX57" s="12">
        <v>8.43</v>
      </c>
      <c r="AY57" s="22">
        <v>3.8</v>
      </c>
      <c r="AZ57" s="12">
        <v>31.06</v>
      </c>
      <c r="BA57" s="12">
        <v>6.26</v>
      </c>
      <c r="BB57" s="12">
        <v>40.19</v>
      </c>
      <c r="BC57" s="11">
        <f t="shared" si="30"/>
        <v>0.46872616323417238</v>
      </c>
      <c r="BD57" s="11">
        <f t="shared" si="31"/>
        <v>0.37070938215102978</v>
      </c>
      <c r="BE57" s="13" t="str">
        <f t="shared" si="2"/>
        <v>NA</v>
      </c>
      <c r="BF57" s="13">
        <f t="shared" si="3"/>
        <v>4.5674740484429072E-2</v>
      </c>
      <c r="BG57" s="11">
        <f t="shared" si="4"/>
        <v>0.45086505190311421</v>
      </c>
      <c r="BH57" s="11" t="str">
        <f t="shared" si="5"/>
        <v>NA</v>
      </c>
      <c r="BI57" s="11" t="str">
        <f t="shared" si="6"/>
        <v>NA</v>
      </c>
      <c r="BJ57" s="11">
        <f t="shared" si="7"/>
        <v>0.11844737895158064</v>
      </c>
      <c r="BK57" s="11" t="str">
        <f t="shared" si="8"/>
        <v>NA</v>
      </c>
      <c r="BL57" s="11">
        <f t="shared" si="9"/>
        <v>0.18764302059496568</v>
      </c>
      <c r="BM57" s="11">
        <f t="shared" si="10"/>
        <v>9.5347063310450036E-2</v>
      </c>
      <c r="BN57" s="11" t="str">
        <f t="shared" si="11"/>
        <v>NA</v>
      </c>
      <c r="BO57" s="11" t="str">
        <f t="shared" si="12"/>
        <v>NA</v>
      </c>
      <c r="BP57" s="11">
        <f t="shared" si="13"/>
        <v>3.2799389778794812E-2</v>
      </c>
      <c r="BQ57" s="11">
        <f t="shared" si="14"/>
        <v>0.35011441647597252</v>
      </c>
      <c r="BR57" s="14">
        <v>1.71</v>
      </c>
      <c r="BS57" s="11" t="s">
        <v>88</v>
      </c>
      <c r="BT57" s="11" t="str">
        <f t="shared" si="32"/>
        <v>NA</v>
      </c>
      <c r="BU57" s="11">
        <v>0</v>
      </c>
      <c r="BV57" s="11" t="s">
        <v>88</v>
      </c>
      <c r="BW57" s="11">
        <v>0</v>
      </c>
      <c r="BX57" s="13">
        <v>0</v>
      </c>
      <c r="BY57" s="11">
        <v>0</v>
      </c>
      <c r="BZ57" s="11">
        <f t="shared" si="33"/>
        <v>0.34076170262940686</v>
      </c>
      <c r="CA57" s="11">
        <f t="shared" si="16"/>
        <v>0.30916165546515739</v>
      </c>
      <c r="CB57" s="11">
        <f t="shared" si="17"/>
        <v>0.4942813347482608</v>
      </c>
      <c r="CC57" s="11" t="str">
        <f t="shared" si="18"/>
        <v>NA</v>
      </c>
      <c r="CD57" s="11" t="str">
        <f t="shared" si="19"/>
        <v>NA</v>
      </c>
      <c r="CE57" s="11">
        <f t="shared" si="35"/>
        <v>0.92012779552715651</v>
      </c>
      <c r="CF57" s="11">
        <f t="shared" si="21"/>
        <v>0.59687261632341726</v>
      </c>
      <c r="CG57" s="11">
        <f t="shared" si="22"/>
        <v>0.28263888888888888</v>
      </c>
      <c r="CH57" s="11">
        <f t="shared" si="23"/>
        <v>0.60347222222222219</v>
      </c>
      <c r="CI57" s="11">
        <f t="shared" si="24"/>
        <v>0.15015974440894569</v>
      </c>
      <c r="CJ57" s="11">
        <f>IF(AU57="NA","NA", IF(AX57="NA","NA", AX57/AU57))</f>
        <v>0.53865814696485625</v>
      </c>
      <c r="CK57" s="11">
        <f t="shared" si="26"/>
        <v>0.12234385061171925</v>
      </c>
      <c r="CL57" s="11">
        <f t="shared" si="34"/>
        <v>0.15576013933814381</v>
      </c>
    </row>
    <row r="58" spans="1:90" ht="17">
      <c r="A58" s="37" t="s">
        <v>86</v>
      </c>
      <c r="B58" s="59" t="s">
        <v>139</v>
      </c>
      <c r="C58" s="11" t="s">
        <v>161</v>
      </c>
      <c r="D58" s="11" t="s">
        <v>120</v>
      </c>
      <c r="E58" s="12">
        <v>30.9</v>
      </c>
      <c r="F58" s="12">
        <v>27.33</v>
      </c>
      <c r="G58" s="12">
        <v>8.69</v>
      </c>
      <c r="H58" s="12">
        <v>11.36</v>
      </c>
      <c r="I58" s="12">
        <v>3.12</v>
      </c>
      <c r="J58" s="12">
        <v>1.26</v>
      </c>
      <c r="K58" s="12" t="s">
        <v>88</v>
      </c>
      <c r="L58" s="12">
        <v>26.89</v>
      </c>
      <c r="M58" s="12" t="s">
        <v>88</v>
      </c>
      <c r="N58" s="12" t="s">
        <v>88</v>
      </c>
      <c r="O58" s="12" t="s">
        <v>88</v>
      </c>
      <c r="P58" s="12" t="s">
        <v>88</v>
      </c>
      <c r="Q58" s="12">
        <v>4.09</v>
      </c>
      <c r="R58" s="12">
        <v>3.56</v>
      </c>
      <c r="S58" s="12">
        <v>9.93</v>
      </c>
      <c r="T58" s="12">
        <v>6.54</v>
      </c>
      <c r="U58" s="12">
        <v>4.34</v>
      </c>
      <c r="V58" s="12" t="s">
        <v>88</v>
      </c>
      <c r="W58" s="12">
        <v>1.52</v>
      </c>
      <c r="X58" s="12" t="s">
        <v>88</v>
      </c>
      <c r="Y58" s="12" t="s">
        <v>88</v>
      </c>
      <c r="Z58" s="12">
        <v>9.83</v>
      </c>
      <c r="AA58" s="11" t="s">
        <v>89</v>
      </c>
      <c r="AB58" s="11" t="s">
        <v>88</v>
      </c>
      <c r="AC58" s="13" t="s">
        <v>89</v>
      </c>
      <c r="AD58" s="11" t="s">
        <v>89</v>
      </c>
      <c r="AE58" s="13" t="s">
        <v>89</v>
      </c>
      <c r="AF58" s="11" t="s">
        <v>88</v>
      </c>
      <c r="AG58" s="11" t="s">
        <v>89</v>
      </c>
      <c r="AH58" s="11" t="s">
        <v>88</v>
      </c>
      <c r="AI58" s="14" t="s">
        <v>88</v>
      </c>
      <c r="AJ58" s="14">
        <v>2</v>
      </c>
      <c r="AK58" s="14">
        <v>0.56999999999999995</v>
      </c>
      <c r="AL58" s="11" t="s">
        <v>88</v>
      </c>
      <c r="AM58" s="11" t="s">
        <v>88</v>
      </c>
      <c r="AN58" s="12">
        <v>45.25</v>
      </c>
      <c r="AO58" s="12">
        <v>97.23</v>
      </c>
      <c r="AP58" s="12" t="s">
        <v>88</v>
      </c>
      <c r="AQ58" s="12">
        <v>21.55</v>
      </c>
      <c r="AR58" s="12">
        <v>2.31</v>
      </c>
      <c r="AS58" s="12">
        <v>5.38</v>
      </c>
      <c r="AT58" s="12" t="s">
        <v>88</v>
      </c>
      <c r="AU58" s="12">
        <v>17.649999999999999</v>
      </c>
      <c r="AV58" s="12">
        <v>2.13</v>
      </c>
      <c r="AW58" s="12">
        <v>3.53</v>
      </c>
      <c r="AX58" s="12">
        <v>8.86</v>
      </c>
      <c r="AY58" s="22" t="s">
        <v>88</v>
      </c>
      <c r="AZ58" s="12" t="s">
        <v>88</v>
      </c>
      <c r="BA58" s="12">
        <v>6.7</v>
      </c>
      <c r="BB58" s="12">
        <v>43.63</v>
      </c>
      <c r="BC58" s="11">
        <f t="shared" si="30"/>
        <v>0.41566044639590194</v>
      </c>
      <c r="BD58" s="11">
        <f t="shared" si="31"/>
        <v>0.36333699231613614</v>
      </c>
      <c r="BE58" s="13" t="str">
        <f t="shared" si="2"/>
        <v>NA</v>
      </c>
      <c r="BF58" s="13">
        <f t="shared" si="3"/>
        <v>4.0776699029126215E-2</v>
      </c>
      <c r="BG58" s="11" t="str">
        <f t="shared" si="4"/>
        <v>NA</v>
      </c>
      <c r="BH58" s="11" t="str">
        <f t="shared" si="5"/>
        <v>NA</v>
      </c>
      <c r="BI58" s="11" t="str">
        <f t="shared" si="6"/>
        <v>NA</v>
      </c>
      <c r="BJ58" s="11">
        <f t="shared" si="7"/>
        <v>0.11602826329490518</v>
      </c>
      <c r="BK58" s="11" t="str">
        <f t="shared" si="8"/>
        <v>NA</v>
      </c>
      <c r="BL58" s="11">
        <f t="shared" si="9"/>
        <v>0.14965239663373583</v>
      </c>
      <c r="BM58" s="11">
        <f t="shared" si="10"/>
        <v>0.13025978777899744</v>
      </c>
      <c r="BN58" s="11">
        <f t="shared" si="11"/>
        <v>0.62532982200982345</v>
      </c>
      <c r="BO58" s="11" t="str">
        <f t="shared" si="12"/>
        <v>NA</v>
      </c>
      <c r="BP58" s="11">
        <f t="shared" si="13"/>
        <v>5.5616538602268575E-2</v>
      </c>
      <c r="BQ58" s="11">
        <f t="shared" si="14"/>
        <v>0.35967800951335532</v>
      </c>
      <c r="BR58" s="14">
        <v>2</v>
      </c>
      <c r="BS58" s="11" t="s">
        <v>88</v>
      </c>
      <c r="BT58" s="11" t="str">
        <f t="shared" si="32"/>
        <v>NA</v>
      </c>
      <c r="BU58" s="11">
        <v>0</v>
      </c>
      <c r="BV58" s="11" t="s">
        <v>88</v>
      </c>
      <c r="BW58" s="11">
        <v>0</v>
      </c>
      <c r="BX58" s="13">
        <v>0</v>
      </c>
      <c r="BY58" s="11">
        <v>0</v>
      </c>
      <c r="BZ58" s="11">
        <f t="shared" si="33"/>
        <v>0.31780314717679725</v>
      </c>
      <c r="CA58" s="11">
        <f t="shared" si="16"/>
        <v>0.28108608454180806</v>
      </c>
      <c r="CB58" s="11">
        <f t="shared" si="17"/>
        <v>0.46539134012136169</v>
      </c>
      <c r="CC58" s="11" t="str">
        <f t="shared" si="18"/>
        <v>NA</v>
      </c>
      <c r="CD58" s="11" t="str">
        <f t="shared" si="19"/>
        <v>NA</v>
      </c>
      <c r="CE58" s="11">
        <f t="shared" si="35"/>
        <v>1.2209631728045327</v>
      </c>
      <c r="CF58" s="11">
        <f t="shared" si="21"/>
        <v>0.64581046469081593</v>
      </c>
      <c r="CG58" s="11">
        <f t="shared" si="22"/>
        <v>0.2496519721577726</v>
      </c>
      <c r="CH58" s="11" t="str">
        <f t="shared" si="23"/>
        <v>NA</v>
      </c>
      <c r="CI58" s="11">
        <f t="shared" si="24"/>
        <v>0.2</v>
      </c>
      <c r="CJ58" s="11">
        <f t="shared" si="25"/>
        <v>0.50198300283286124</v>
      </c>
      <c r="CK58" s="11" t="str">
        <f t="shared" si="26"/>
        <v>NA</v>
      </c>
      <c r="CL58" s="11">
        <f t="shared" si="34"/>
        <v>0.15356406142562457</v>
      </c>
    </row>
    <row r="59" spans="1:90" ht="17">
      <c r="A59" s="37" t="s">
        <v>86</v>
      </c>
      <c r="B59" s="59" t="s">
        <v>139</v>
      </c>
      <c r="C59" s="11" t="s">
        <v>162</v>
      </c>
      <c r="D59" s="11" t="s">
        <v>120</v>
      </c>
      <c r="E59" s="12">
        <v>33.9</v>
      </c>
      <c r="F59" s="12">
        <v>30.68</v>
      </c>
      <c r="G59" s="12">
        <v>10.14</v>
      </c>
      <c r="H59" s="12">
        <v>12.67</v>
      </c>
      <c r="I59" s="12">
        <v>3.82</v>
      </c>
      <c r="J59" s="12" t="s">
        <v>88</v>
      </c>
      <c r="K59" s="12" t="s">
        <v>88</v>
      </c>
      <c r="L59" s="12">
        <v>29.92</v>
      </c>
      <c r="M59" s="12" t="s">
        <v>88</v>
      </c>
      <c r="N59" s="12">
        <v>4</v>
      </c>
      <c r="O59" s="12" t="s">
        <v>88</v>
      </c>
      <c r="P59" s="12">
        <v>2.2000000000000002</v>
      </c>
      <c r="Q59" s="12">
        <v>3.72</v>
      </c>
      <c r="R59" s="12">
        <v>4.2699999999999996</v>
      </c>
      <c r="S59" s="12">
        <v>12.6</v>
      </c>
      <c r="T59" s="12">
        <v>6.9</v>
      </c>
      <c r="U59" s="12">
        <v>5.15</v>
      </c>
      <c r="V59" s="12" t="s">
        <v>88</v>
      </c>
      <c r="W59" s="12">
        <v>1.51</v>
      </c>
      <c r="X59" s="12">
        <v>3.06</v>
      </c>
      <c r="Y59" s="12">
        <v>1.24</v>
      </c>
      <c r="Z59" s="12">
        <v>10.77</v>
      </c>
      <c r="AA59" s="11" t="s">
        <v>89</v>
      </c>
      <c r="AB59" s="11" t="s">
        <v>88</v>
      </c>
      <c r="AC59" s="13" t="s">
        <v>89</v>
      </c>
      <c r="AD59" s="11" t="s">
        <v>89</v>
      </c>
      <c r="AE59" s="13" t="s">
        <v>89</v>
      </c>
      <c r="AF59" s="11" t="s">
        <v>89</v>
      </c>
      <c r="AG59" s="11" t="s">
        <v>89</v>
      </c>
      <c r="AH59" s="11" t="s">
        <v>88</v>
      </c>
      <c r="AI59" s="14" t="s">
        <v>88</v>
      </c>
      <c r="AJ59" s="14">
        <v>1.93</v>
      </c>
      <c r="AK59" s="14">
        <v>0.78</v>
      </c>
      <c r="AL59" s="11" t="s">
        <v>88</v>
      </c>
      <c r="AM59" s="11" t="s">
        <v>88</v>
      </c>
      <c r="AN59" s="12">
        <v>57.15</v>
      </c>
      <c r="AO59" s="12">
        <v>116.15</v>
      </c>
      <c r="AP59" s="12" t="s">
        <v>88</v>
      </c>
      <c r="AQ59" s="12">
        <v>20.87</v>
      </c>
      <c r="AR59" s="12">
        <v>3.31</v>
      </c>
      <c r="AS59" s="12">
        <v>6.03</v>
      </c>
      <c r="AT59" s="12">
        <v>10.86</v>
      </c>
      <c r="AU59" s="12">
        <v>20.88</v>
      </c>
      <c r="AV59" s="12">
        <v>2.15</v>
      </c>
      <c r="AW59" s="12">
        <v>3.59</v>
      </c>
      <c r="AX59" s="12">
        <v>11.38</v>
      </c>
      <c r="AY59" s="22" t="s">
        <v>88</v>
      </c>
      <c r="AZ59" s="12" t="s">
        <v>88</v>
      </c>
      <c r="BA59" s="12">
        <v>9.44</v>
      </c>
      <c r="BB59" s="12">
        <v>56.42</v>
      </c>
      <c r="BC59" s="11">
        <f t="shared" si="30"/>
        <v>0.41297262059973927</v>
      </c>
      <c r="BD59" s="11">
        <f t="shared" si="31"/>
        <v>0.41069100391134289</v>
      </c>
      <c r="BE59" s="13" t="str">
        <f t="shared" si="2"/>
        <v>NA</v>
      </c>
      <c r="BF59" s="13" t="str">
        <f t="shared" si="3"/>
        <v>NA</v>
      </c>
      <c r="BG59" s="11" t="str">
        <f t="shared" si="4"/>
        <v>NA</v>
      </c>
      <c r="BH59" s="11">
        <f t="shared" si="5"/>
        <v>0.13368983957219249</v>
      </c>
      <c r="BI59" s="11" t="str">
        <f t="shared" si="6"/>
        <v>NA</v>
      </c>
      <c r="BJ59" s="11">
        <f t="shared" si="7"/>
        <v>0.12767379679144383</v>
      </c>
      <c r="BK59" s="11">
        <f t="shared" si="8"/>
        <v>2.0155909765438417E-3</v>
      </c>
      <c r="BL59" s="11">
        <f t="shared" si="9"/>
        <v>0.12125162972620601</v>
      </c>
      <c r="BM59" s="11">
        <f t="shared" si="10"/>
        <v>0.13917861799217729</v>
      </c>
      <c r="BN59" s="11">
        <f t="shared" si="11"/>
        <v>0.61695227307296296</v>
      </c>
      <c r="BO59" s="11" t="str">
        <f t="shared" si="12"/>
        <v>NA</v>
      </c>
      <c r="BP59" s="11">
        <f t="shared" si="13"/>
        <v>4.921773142112125E-2</v>
      </c>
      <c r="BQ59" s="11">
        <f t="shared" si="14"/>
        <v>0.3510430247718383</v>
      </c>
      <c r="BR59" s="14">
        <v>1.93</v>
      </c>
      <c r="BS59" s="11" t="s">
        <v>88</v>
      </c>
      <c r="BT59" s="11" t="str">
        <f t="shared" si="32"/>
        <v>NA</v>
      </c>
      <c r="BU59" s="11">
        <v>0</v>
      </c>
      <c r="BV59" s="11" t="s">
        <v>88</v>
      </c>
      <c r="BW59" s="11">
        <v>0</v>
      </c>
      <c r="BX59" s="13">
        <v>0</v>
      </c>
      <c r="BY59" s="11">
        <v>0</v>
      </c>
      <c r="BZ59" s="11">
        <f t="shared" si="33"/>
        <v>0.29186396900559619</v>
      </c>
      <c r="CA59" s="11">
        <f t="shared" si="16"/>
        <v>0.2641411967283685</v>
      </c>
      <c r="CB59" s="11">
        <f t="shared" si="17"/>
        <v>0.49203616013775286</v>
      </c>
      <c r="CC59" s="11" t="str">
        <f t="shared" si="18"/>
        <v>NA</v>
      </c>
      <c r="CD59" s="11" t="str">
        <f t="shared" si="19"/>
        <v>NA</v>
      </c>
      <c r="CE59" s="11">
        <f t="shared" si="35"/>
        <v>0.99952107279693492</v>
      </c>
      <c r="CF59" s="11">
        <f t="shared" si="21"/>
        <v>0.6805736636245111</v>
      </c>
      <c r="CG59" s="11">
        <f>IF(AQ59="NA","NA", IF(AS59="NA","NA", AS59/AQ59))</f>
        <v>0.2889314805941543</v>
      </c>
      <c r="CH59" s="11">
        <f t="shared" si="23"/>
        <v>0.5203641590800191</v>
      </c>
      <c r="CI59" s="11">
        <f t="shared" si="24"/>
        <v>0.17193486590038315</v>
      </c>
      <c r="CJ59" s="11">
        <f t="shared" si="25"/>
        <v>0.54501915708812265</v>
      </c>
      <c r="CK59" s="11" t="str">
        <f t="shared" si="26"/>
        <v>NA</v>
      </c>
      <c r="CL59" s="11">
        <f t="shared" si="34"/>
        <v>0.1673165544133286</v>
      </c>
    </row>
    <row r="60" spans="1:90" ht="17">
      <c r="A60" s="37" t="s">
        <v>86</v>
      </c>
      <c r="B60" s="59" t="s">
        <v>139</v>
      </c>
      <c r="C60" s="11" t="s">
        <v>163</v>
      </c>
      <c r="D60" s="11" t="s">
        <v>120</v>
      </c>
      <c r="E60" s="12">
        <v>25</v>
      </c>
      <c r="F60" s="12">
        <v>22.58</v>
      </c>
      <c r="G60" s="12">
        <v>7.38</v>
      </c>
      <c r="H60" s="12">
        <v>9.2200000000000006</v>
      </c>
      <c r="I60" s="22">
        <v>3</v>
      </c>
      <c r="J60" s="12" t="s">
        <v>88</v>
      </c>
      <c r="K60" s="12" t="s">
        <v>88</v>
      </c>
      <c r="L60" s="12">
        <v>23.07</v>
      </c>
      <c r="M60" s="12" t="s">
        <v>88</v>
      </c>
      <c r="N60" s="12" t="s">
        <v>88</v>
      </c>
      <c r="O60" s="12" t="s">
        <v>88</v>
      </c>
      <c r="P60" s="12" t="s">
        <v>88</v>
      </c>
      <c r="Q60" s="12">
        <v>3.33</v>
      </c>
      <c r="R60" s="12">
        <v>2.06</v>
      </c>
      <c r="S60" s="12" t="s">
        <v>88</v>
      </c>
      <c r="T60" s="12">
        <v>5.87</v>
      </c>
      <c r="U60" s="12" t="s">
        <v>88</v>
      </c>
      <c r="V60" s="12" t="s">
        <v>88</v>
      </c>
      <c r="W60" s="12">
        <v>1.17</v>
      </c>
      <c r="X60" s="12">
        <v>1.69</v>
      </c>
      <c r="Y60" s="12">
        <v>1.1200000000000001</v>
      </c>
      <c r="Z60" s="12">
        <v>7.73</v>
      </c>
      <c r="AA60" s="11" t="s">
        <v>89</v>
      </c>
      <c r="AB60" s="11" t="s">
        <v>88</v>
      </c>
      <c r="AC60" s="13" t="s">
        <v>89</v>
      </c>
      <c r="AD60" s="11" t="s">
        <v>89</v>
      </c>
      <c r="AE60" s="13" t="s">
        <v>89</v>
      </c>
      <c r="AF60" s="11" t="s">
        <v>89</v>
      </c>
      <c r="AG60" s="11" t="s">
        <v>89</v>
      </c>
      <c r="AH60" s="11" t="s">
        <v>88</v>
      </c>
      <c r="AI60" s="14" t="s">
        <v>88</v>
      </c>
      <c r="AJ60" s="14">
        <v>1.67</v>
      </c>
      <c r="AK60" s="14">
        <v>0.7</v>
      </c>
      <c r="AL60" s="11" t="s">
        <v>88</v>
      </c>
      <c r="AM60" s="11">
        <v>295.29000000000002</v>
      </c>
      <c r="AN60" s="12">
        <v>46.42</v>
      </c>
      <c r="AO60" s="12">
        <v>85.63</v>
      </c>
      <c r="AP60" s="12">
        <v>141.96</v>
      </c>
      <c r="AQ60" s="12">
        <v>20.54</v>
      </c>
      <c r="AR60" s="12">
        <v>2.82</v>
      </c>
      <c r="AS60" s="12">
        <v>6.0579999999999998</v>
      </c>
      <c r="AT60" s="12">
        <v>11.82</v>
      </c>
      <c r="AU60" s="12">
        <v>16.52</v>
      </c>
      <c r="AV60" s="12">
        <v>1.75</v>
      </c>
      <c r="AW60" s="12">
        <v>2.88</v>
      </c>
      <c r="AX60" s="12">
        <v>9.27</v>
      </c>
      <c r="AY60" s="22" t="s">
        <v>88</v>
      </c>
      <c r="AZ60" s="12" t="s">
        <v>88</v>
      </c>
      <c r="BA60" s="12">
        <v>5.69</v>
      </c>
      <c r="BB60" s="12">
        <v>40.43</v>
      </c>
      <c r="BC60" s="11">
        <f t="shared" si="30"/>
        <v>0.40832595217006207</v>
      </c>
      <c r="BD60" s="11" t="str">
        <f t="shared" si="31"/>
        <v>NA</v>
      </c>
      <c r="BE60" s="13" t="str">
        <f t="shared" si="2"/>
        <v>NA</v>
      </c>
      <c r="BF60" s="13" t="str">
        <f t="shared" si="3"/>
        <v>NA</v>
      </c>
      <c r="BG60" s="11" t="str">
        <f t="shared" si="4"/>
        <v>NA</v>
      </c>
      <c r="BH60" s="11" t="str">
        <f t="shared" si="5"/>
        <v>NA</v>
      </c>
      <c r="BI60" s="11" t="str">
        <f t="shared" si="6"/>
        <v>NA</v>
      </c>
      <c r="BJ60" s="11">
        <f t="shared" si="7"/>
        <v>0.13003901170351106</v>
      </c>
      <c r="BK60" s="11">
        <f t="shared" si="8"/>
        <v>1.8562089247089967E-3</v>
      </c>
      <c r="BL60" s="11">
        <f t="shared" si="9"/>
        <v>0.14747564216120462</v>
      </c>
      <c r="BM60" s="11">
        <f t="shared" si="10"/>
        <v>9.1231178033658114E-2</v>
      </c>
      <c r="BN60" s="11" t="str">
        <f t="shared" si="11"/>
        <v>NA</v>
      </c>
      <c r="BO60" s="11" t="str">
        <f t="shared" si="12"/>
        <v>NA</v>
      </c>
      <c r="BP60" s="11">
        <f t="shared" si="13"/>
        <v>5.1815766164747562E-2</v>
      </c>
      <c r="BQ60" s="11">
        <f t="shared" si="14"/>
        <v>0.3423383525243579</v>
      </c>
      <c r="BR60" s="14">
        <v>1.67</v>
      </c>
      <c r="BS60" s="11" t="s">
        <v>88</v>
      </c>
      <c r="BT60" s="11" t="str">
        <f t="shared" si="32"/>
        <v>NA</v>
      </c>
      <c r="BU60" s="11">
        <v>0</v>
      </c>
      <c r="BV60" s="11" t="s">
        <v>88</v>
      </c>
      <c r="BW60" s="11">
        <v>0</v>
      </c>
      <c r="BX60" s="13">
        <v>0</v>
      </c>
      <c r="BY60" s="11">
        <v>0</v>
      </c>
      <c r="BZ60" s="11">
        <f t="shared" si="33"/>
        <v>0.29195375452528322</v>
      </c>
      <c r="CA60" s="11">
        <f t="shared" si="16"/>
        <v>0.26369263108723578</v>
      </c>
      <c r="CB60" s="11">
        <f t="shared" si="17"/>
        <v>0.54209973140254586</v>
      </c>
      <c r="CC60" s="11">
        <f t="shared" si="18"/>
        <v>0.28998611534423785</v>
      </c>
      <c r="CD60" s="11">
        <f t="shared" si="19"/>
        <v>0.48074773951031191</v>
      </c>
      <c r="CE60" s="11">
        <f t="shared" si="35"/>
        <v>1.2433414043583535</v>
      </c>
      <c r="CF60" s="11">
        <f t="shared" si="21"/>
        <v>0.73162090345438446</v>
      </c>
      <c r="CG60" s="11">
        <f t="shared" si="22"/>
        <v>0.29493670886075951</v>
      </c>
      <c r="CH60" s="11">
        <f t="shared" si="23"/>
        <v>0.57546251217137301</v>
      </c>
      <c r="CI60" s="11">
        <f t="shared" si="24"/>
        <v>0.17433414043583534</v>
      </c>
      <c r="CJ60" s="11">
        <f t="shared" si="25"/>
        <v>0.56113801452784506</v>
      </c>
      <c r="CK60" s="11" t="str">
        <f t="shared" si="26"/>
        <v>NA</v>
      </c>
      <c r="CL60" s="11">
        <f t="shared" si="34"/>
        <v>0.14073707642839478</v>
      </c>
    </row>
    <row r="61" spans="1:90" ht="17">
      <c r="A61" s="37" t="s">
        <v>86</v>
      </c>
      <c r="B61" s="59" t="s">
        <v>164</v>
      </c>
      <c r="C61" s="11" t="s">
        <v>165</v>
      </c>
      <c r="D61" s="11" t="s">
        <v>120</v>
      </c>
      <c r="E61" s="12">
        <v>26.8</v>
      </c>
      <c r="F61" s="12">
        <v>24.61</v>
      </c>
      <c r="G61" s="12" t="s">
        <v>88</v>
      </c>
      <c r="H61" s="12">
        <v>10.68</v>
      </c>
      <c r="I61" s="12">
        <v>3.63</v>
      </c>
      <c r="J61" s="12" t="s">
        <v>88</v>
      </c>
      <c r="K61" s="12">
        <v>10.34</v>
      </c>
      <c r="L61" s="12">
        <v>24.47</v>
      </c>
      <c r="M61" s="12">
        <v>14.87</v>
      </c>
      <c r="N61" s="12" t="s">
        <v>88</v>
      </c>
      <c r="O61" s="12" t="s">
        <v>88</v>
      </c>
      <c r="P61" s="12" t="s">
        <v>88</v>
      </c>
      <c r="Q61" s="12">
        <v>3.65</v>
      </c>
      <c r="R61" s="12">
        <v>2.86</v>
      </c>
      <c r="S61" s="12">
        <v>11.47</v>
      </c>
      <c r="T61" s="12">
        <v>6.62</v>
      </c>
      <c r="U61" s="12">
        <v>4.7</v>
      </c>
      <c r="V61" s="12">
        <v>2.11</v>
      </c>
      <c r="W61" s="12">
        <v>1.1499999999999999</v>
      </c>
      <c r="X61" s="12">
        <v>2.1</v>
      </c>
      <c r="Y61" s="12">
        <v>0.98</v>
      </c>
      <c r="Z61" s="12">
        <v>7.92</v>
      </c>
      <c r="AA61" s="11" t="s">
        <v>89</v>
      </c>
      <c r="AB61" s="11" t="s">
        <v>88</v>
      </c>
      <c r="AC61" s="13" t="s">
        <v>89</v>
      </c>
      <c r="AD61" s="11" t="s">
        <v>128</v>
      </c>
      <c r="AE61" s="13" t="s">
        <v>89</v>
      </c>
      <c r="AF61" s="11" t="s">
        <v>128</v>
      </c>
      <c r="AG61" s="11" t="s">
        <v>89</v>
      </c>
      <c r="AH61" s="11">
        <v>2.81</v>
      </c>
      <c r="AI61" s="14">
        <v>2.29</v>
      </c>
      <c r="AJ61" s="14">
        <v>2.4</v>
      </c>
      <c r="AK61" s="14">
        <v>0.6</v>
      </c>
      <c r="AL61" s="11" t="s">
        <v>88</v>
      </c>
      <c r="AM61" s="11" t="s">
        <v>88</v>
      </c>
      <c r="AN61" s="12">
        <v>44.4</v>
      </c>
      <c r="AO61" s="12">
        <v>78.73</v>
      </c>
      <c r="AP61" s="12" t="s">
        <v>88</v>
      </c>
      <c r="AQ61" s="12">
        <v>16.489999999999998</v>
      </c>
      <c r="AR61" s="12">
        <v>3.38</v>
      </c>
      <c r="AS61" s="12">
        <v>6.09</v>
      </c>
      <c r="AT61" s="12">
        <v>9.0299999999999994</v>
      </c>
      <c r="AU61" s="12">
        <v>16.079999999999998</v>
      </c>
      <c r="AV61" s="12">
        <v>1.43</v>
      </c>
      <c r="AW61" s="12">
        <v>1.57</v>
      </c>
      <c r="AX61" s="12" t="s">
        <v>88</v>
      </c>
      <c r="AY61" s="22">
        <v>5.95</v>
      </c>
      <c r="AZ61" s="12" t="s">
        <v>88</v>
      </c>
      <c r="BA61" s="12" t="s">
        <v>88</v>
      </c>
      <c r="BB61" s="12" t="s">
        <v>88</v>
      </c>
      <c r="BC61" s="11">
        <f t="shared" si="30"/>
        <v>0.43396993092238928</v>
      </c>
      <c r="BD61" s="11">
        <f t="shared" si="31"/>
        <v>0.4660707029662739</v>
      </c>
      <c r="BE61" s="13" t="str">
        <f t="shared" si="2"/>
        <v>NA</v>
      </c>
      <c r="BF61" s="13" t="str">
        <f t="shared" si="3"/>
        <v>NA</v>
      </c>
      <c r="BG61" s="11">
        <f t="shared" si="4"/>
        <v>0.38582089552238802</v>
      </c>
      <c r="BH61" s="11" t="str">
        <f t="shared" si="5"/>
        <v>NA</v>
      </c>
      <c r="BI61" s="11" t="str">
        <f t="shared" si="6"/>
        <v>NA</v>
      </c>
      <c r="BJ61" s="11">
        <f t="shared" si="7"/>
        <v>0.14834491213731099</v>
      </c>
      <c r="BK61" s="11">
        <f t="shared" si="8"/>
        <v>1.6989951822176459E-3</v>
      </c>
      <c r="BL61" s="11">
        <f t="shared" si="9"/>
        <v>0.14831369362047947</v>
      </c>
      <c r="BM61" s="11">
        <f t="shared" si="10"/>
        <v>0.11621292157659488</v>
      </c>
      <c r="BN61" s="11">
        <f t="shared" si="11"/>
        <v>0.72252801378781917</v>
      </c>
      <c r="BO61" s="11">
        <f t="shared" si="12"/>
        <v>8.5737505079236082E-2</v>
      </c>
      <c r="BP61" s="11">
        <f t="shared" si="13"/>
        <v>4.6728971962616821E-2</v>
      </c>
      <c r="BQ61" s="11">
        <f t="shared" si="14"/>
        <v>0.32182039821210889</v>
      </c>
      <c r="BR61" s="14">
        <v>2.4</v>
      </c>
      <c r="BS61" s="11" t="s">
        <v>88</v>
      </c>
      <c r="BT61" s="11">
        <f t="shared" si="32"/>
        <v>1.2270742358078603</v>
      </c>
      <c r="BU61" s="11">
        <v>0</v>
      </c>
      <c r="BV61" s="11" t="s">
        <v>88</v>
      </c>
      <c r="BW61" s="11">
        <v>0</v>
      </c>
      <c r="BX61" s="13">
        <v>0</v>
      </c>
      <c r="BY61" s="11">
        <v>0</v>
      </c>
      <c r="BZ61" s="11">
        <f t="shared" si="33"/>
        <v>0.34040391210466148</v>
      </c>
      <c r="CA61" s="11">
        <f t="shared" si="16"/>
        <v>0.31258732376476561</v>
      </c>
      <c r="CB61" s="11">
        <f t="shared" si="17"/>
        <v>0.56395274990473765</v>
      </c>
      <c r="CC61" s="11" t="str">
        <f t="shared" si="18"/>
        <v>NA</v>
      </c>
      <c r="CD61" s="11" t="str">
        <f t="shared" si="19"/>
        <v>NA</v>
      </c>
      <c r="CE61" s="11">
        <f t="shared" si="35"/>
        <v>1.025497512437811</v>
      </c>
      <c r="CF61" s="11">
        <f t="shared" si="21"/>
        <v>0.65339292970337259</v>
      </c>
      <c r="CG61" s="11">
        <f t="shared" si="22"/>
        <v>0.36931473620375987</v>
      </c>
      <c r="CH61" s="11">
        <f t="shared" si="23"/>
        <v>0.54760460885385087</v>
      </c>
      <c r="CI61" s="11">
        <f t="shared" si="24"/>
        <v>9.7636815920398023E-2</v>
      </c>
      <c r="CJ61" s="11" t="str">
        <f t="shared" si="25"/>
        <v>NA</v>
      </c>
      <c r="CK61" s="11" t="str">
        <f t="shared" si="26"/>
        <v>NA</v>
      </c>
      <c r="CL61" s="11" t="str">
        <f t="shared" si="34"/>
        <v>NA</v>
      </c>
    </row>
    <row r="62" spans="1:90" ht="17">
      <c r="A62" s="37" t="s">
        <v>86</v>
      </c>
      <c r="B62" s="59" t="s">
        <v>164</v>
      </c>
      <c r="C62" s="11" t="s">
        <v>166</v>
      </c>
      <c r="D62" s="11" t="s">
        <v>120</v>
      </c>
      <c r="E62" s="12">
        <v>32.4</v>
      </c>
      <c r="F62" s="12">
        <v>29.67</v>
      </c>
      <c r="G62" s="12">
        <v>6.36</v>
      </c>
      <c r="H62" s="12">
        <v>10.65</v>
      </c>
      <c r="I62" s="12">
        <v>3.11</v>
      </c>
      <c r="J62" s="12" t="s">
        <v>88</v>
      </c>
      <c r="K62" s="12">
        <v>13.2</v>
      </c>
      <c r="L62" s="12">
        <v>28.61</v>
      </c>
      <c r="M62" s="12">
        <v>16.149999999999999</v>
      </c>
      <c r="N62" s="12" t="s">
        <v>88</v>
      </c>
      <c r="O62" s="12" t="s">
        <v>88</v>
      </c>
      <c r="P62" s="12" t="s">
        <v>88</v>
      </c>
      <c r="Q62" s="12">
        <v>3.91</v>
      </c>
      <c r="R62" s="12">
        <v>3.6</v>
      </c>
      <c r="S62" s="12">
        <v>10.4</v>
      </c>
      <c r="T62" s="12">
        <v>8.0399999999999991</v>
      </c>
      <c r="U62" s="12" t="s">
        <v>88</v>
      </c>
      <c r="V62" s="12">
        <v>1.73</v>
      </c>
      <c r="W62" s="12">
        <v>1.51</v>
      </c>
      <c r="X62" s="12" t="s">
        <v>88</v>
      </c>
      <c r="Y62" s="12" t="s">
        <v>88</v>
      </c>
      <c r="Z62" s="12" t="s">
        <v>88</v>
      </c>
      <c r="AA62" s="11" t="s">
        <v>89</v>
      </c>
      <c r="AB62" s="11" t="s">
        <v>88</v>
      </c>
      <c r="AC62" s="13" t="s">
        <v>89</v>
      </c>
      <c r="AD62" s="11" t="s">
        <v>89</v>
      </c>
      <c r="AE62" s="13" t="s">
        <v>89</v>
      </c>
      <c r="AF62" s="11" t="s">
        <v>89</v>
      </c>
      <c r="AG62" s="11" t="s">
        <v>89</v>
      </c>
      <c r="AH62" s="11" t="s">
        <v>88</v>
      </c>
      <c r="AI62" s="14" t="s">
        <v>88</v>
      </c>
      <c r="AJ62" s="14">
        <v>1.77</v>
      </c>
      <c r="AK62" s="14">
        <v>0.66</v>
      </c>
      <c r="AL62" s="11" t="s">
        <v>88</v>
      </c>
      <c r="AM62" s="11">
        <v>329.41</v>
      </c>
      <c r="AN62" s="12">
        <v>44.56</v>
      </c>
      <c r="AO62" s="12">
        <v>99.9</v>
      </c>
      <c r="AP62" s="12">
        <v>155.34</v>
      </c>
      <c r="AQ62" s="12">
        <v>23.32</v>
      </c>
      <c r="AR62" s="12">
        <v>4.2</v>
      </c>
      <c r="AS62" s="12">
        <v>8.5299999999999994</v>
      </c>
      <c r="AT62" s="12">
        <v>11.09</v>
      </c>
      <c r="AU62" s="12">
        <v>19.190000000000001</v>
      </c>
      <c r="AV62" s="12">
        <v>1.74</v>
      </c>
      <c r="AW62" s="12">
        <v>2.62</v>
      </c>
      <c r="AX62" s="12">
        <v>10.65</v>
      </c>
      <c r="AY62" s="22">
        <v>8.19</v>
      </c>
      <c r="AZ62" s="12">
        <v>47.1</v>
      </c>
      <c r="BA62" s="12" t="s">
        <v>88</v>
      </c>
      <c r="BB62" s="12" t="s">
        <v>88</v>
      </c>
      <c r="BC62" s="11">
        <f t="shared" si="30"/>
        <v>0.35894843276036398</v>
      </c>
      <c r="BD62" s="11">
        <f t="shared" si="31"/>
        <v>0.35052241321199862</v>
      </c>
      <c r="BE62" s="13" t="str">
        <f t="shared" si="2"/>
        <v>NA</v>
      </c>
      <c r="BF62" s="13" t="str">
        <f t="shared" si="3"/>
        <v>NA</v>
      </c>
      <c r="BG62" s="11">
        <f t="shared" si="4"/>
        <v>0.40740740740740738</v>
      </c>
      <c r="BH62" s="11" t="str">
        <f t="shared" si="5"/>
        <v>NA</v>
      </c>
      <c r="BI62" s="11" t="str">
        <f t="shared" si="6"/>
        <v>NA</v>
      </c>
      <c r="BJ62" s="11">
        <f t="shared" si="7"/>
        <v>0.10870325061167424</v>
      </c>
      <c r="BK62" s="11" t="str">
        <f t="shared" si="8"/>
        <v>NA</v>
      </c>
      <c r="BL62" s="11">
        <f t="shared" si="9"/>
        <v>0.13178294573643409</v>
      </c>
      <c r="BM62" s="11">
        <f t="shared" si="10"/>
        <v>0.12133468149646107</v>
      </c>
      <c r="BN62" s="11" t="str">
        <f t="shared" si="11"/>
        <v>NA</v>
      </c>
      <c r="BO62" s="11">
        <f t="shared" si="12"/>
        <v>5.8308055274688235E-2</v>
      </c>
      <c r="BP62" s="11">
        <f t="shared" si="13"/>
        <v>5.0893158072126722E-2</v>
      </c>
      <c r="BQ62" s="11" t="str">
        <f t="shared" si="14"/>
        <v>NA</v>
      </c>
      <c r="BR62" s="14">
        <v>1.77</v>
      </c>
      <c r="BS62" s="11" t="s">
        <v>88</v>
      </c>
      <c r="BT62" s="11" t="str">
        <f t="shared" si="32"/>
        <v>NA</v>
      </c>
      <c r="BU62" s="11">
        <v>0</v>
      </c>
      <c r="BV62" s="11" t="s">
        <v>88</v>
      </c>
      <c r="BW62" s="11">
        <v>0</v>
      </c>
      <c r="BX62" s="13">
        <v>0</v>
      </c>
      <c r="BY62" s="11">
        <v>0</v>
      </c>
      <c r="BZ62" s="11">
        <f t="shared" si="33"/>
        <v>0.32432432432432429</v>
      </c>
      <c r="CA62" s="11">
        <f t="shared" si="16"/>
        <v>0.296996996996997</v>
      </c>
      <c r="CB62" s="11">
        <f t="shared" si="17"/>
        <v>0.44604604604604603</v>
      </c>
      <c r="CC62" s="11">
        <f t="shared" si="18"/>
        <v>0.30326948180079538</v>
      </c>
      <c r="CD62" s="11">
        <f t="shared" si="19"/>
        <v>0.47157038341276825</v>
      </c>
      <c r="CE62" s="11">
        <f t="shared" si="35"/>
        <v>1.215216258467952</v>
      </c>
      <c r="CF62" s="11">
        <f t="shared" si="21"/>
        <v>0.64678126053252449</v>
      </c>
      <c r="CG62" s="11">
        <f t="shared" si="22"/>
        <v>0.36578044596912518</v>
      </c>
      <c r="CH62" s="11">
        <f t="shared" si="23"/>
        <v>0.475557461406518</v>
      </c>
      <c r="CI62" s="11">
        <f t="shared" si="24"/>
        <v>0.136529442417926</v>
      </c>
      <c r="CJ62" s="11">
        <f t="shared" si="25"/>
        <v>0.55497655028660764</v>
      </c>
      <c r="CK62" s="11">
        <f t="shared" si="26"/>
        <v>0.17388535031847133</v>
      </c>
      <c r="CL62" s="11" t="str">
        <f t="shared" si="34"/>
        <v>NA</v>
      </c>
    </row>
    <row r="63" spans="1:90" ht="17">
      <c r="A63" s="37" t="s">
        <v>86</v>
      </c>
      <c r="B63" s="59" t="s">
        <v>164</v>
      </c>
      <c r="C63" s="11" t="s">
        <v>167</v>
      </c>
      <c r="D63" s="11" t="s">
        <v>120</v>
      </c>
      <c r="E63" s="12" t="s">
        <v>88</v>
      </c>
      <c r="F63" s="12" t="s">
        <v>88</v>
      </c>
      <c r="G63" s="12" t="s">
        <v>88</v>
      </c>
      <c r="H63" s="12" t="s">
        <v>88</v>
      </c>
      <c r="I63" s="12">
        <v>3.4</v>
      </c>
      <c r="J63" s="12" t="s">
        <v>88</v>
      </c>
      <c r="K63" s="12" t="s">
        <v>88</v>
      </c>
      <c r="L63" s="12" t="s">
        <v>88</v>
      </c>
      <c r="M63" s="12" t="s">
        <v>88</v>
      </c>
      <c r="N63" s="12" t="s">
        <v>88</v>
      </c>
      <c r="O63" s="12" t="s">
        <v>88</v>
      </c>
      <c r="P63" s="12" t="s">
        <v>88</v>
      </c>
      <c r="Q63" s="12" t="s">
        <v>88</v>
      </c>
      <c r="R63" s="12" t="s">
        <v>88</v>
      </c>
      <c r="S63" s="12" t="s">
        <v>88</v>
      </c>
      <c r="T63" s="12">
        <v>7.65</v>
      </c>
      <c r="U63" s="12">
        <v>7.55</v>
      </c>
      <c r="V63" s="12" t="s">
        <v>88</v>
      </c>
      <c r="W63" s="12">
        <v>1.05</v>
      </c>
      <c r="X63" s="12">
        <v>2.4900000000000002</v>
      </c>
      <c r="Y63" s="12">
        <v>0.74</v>
      </c>
      <c r="Z63" s="12">
        <v>7.78</v>
      </c>
      <c r="AA63" s="11" t="s">
        <v>89</v>
      </c>
      <c r="AB63" s="11" t="s">
        <v>88</v>
      </c>
      <c r="AC63" s="13" t="s">
        <v>89</v>
      </c>
      <c r="AD63" s="11" t="s">
        <v>88</v>
      </c>
      <c r="AE63" s="13" t="s">
        <v>89</v>
      </c>
      <c r="AF63" s="11" t="s">
        <v>88</v>
      </c>
      <c r="AG63" s="11" t="s">
        <v>89</v>
      </c>
      <c r="AH63" s="11">
        <v>2.77</v>
      </c>
      <c r="AI63" s="14">
        <v>2.34</v>
      </c>
      <c r="AJ63" s="14">
        <v>2.2999999999999998</v>
      </c>
      <c r="AK63" s="14">
        <v>0.61</v>
      </c>
      <c r="AL63" s="11" t="s">
        <v>88</v>
      </c>
      <c r="AM63" s="11">
        <v>287.98</v>
      </c>
      <c r="AN63" s="12">
        <v>44.96</v>
      </c>
      <c r="AO63" s="12">
        <v>86.15</v>
      </c>
      <c r="AP63" s="12">
        <v>130.57</v>
      </c>
      <c r="AQ63" s="12">
        <v>14.79</v>
      </c>
      <c r="AR63" s="12">
        <v>3.73</v>
      </c>
      <c r="AS63" s="12">
        <v>5.14</v>
      </c>
      <c r="AT63" s="12" t="s">
        <v>88</v>
      </c>
      <c r="AU63" s="12">
        <v>16.34</v>
      </c>
      <c r="AV63" s="12">
        <v>1.96</v>
      </c>
      <c r="AW63" s="12" t="s">
        <v>88</v>
      </c>
      <c r="AX63" s="12">
        <v>7.43</v>
      </c>
      <c r="AY63" s="12" t="s">
        <v>88</v>
      </c>
      <c r="AZ63" s="12" t="s">
        <v>88</v>
      </c>
      <c r="BA63" s="12">
        <v>5.49</v>
      </c>
      <c r="BB63" s="12">
        <v>38.86</v>
      </c>
      <c r="BC63" s="11" t="str">
        <f t="shared" si="30"/>
        <v>NA</v>
      </c>
      <c r="BD63" s="11" t="str">
        <f t="shared" si="31"/>
        <v>NA</v>
      </c>
      <c r="BE63" s="13" t="str">
        <f t="shared" si="2"/>
        <v>NA</v>
      </c>
      <c r="BF63" s="13" t="str">
        <f t="shared" si="3"/>
        <v>NA</v>
      </c>
      <c r="BG63" s="11" t="str">
        <f t="shared" si="4"/>
        <v>NA</v>
      </c>
      <c r="BH63" s="11" t="str">
        <f t="shared" si="5"/>
        <v>NA</v>
      </c>
      <c r="BI63" s="11" t="str">
        <f t="shared" si="6"/>
        <v>NA</v>
      </c>
      <c r="BJ63" s="11" t="str">
        <f t="shared" si="7"/>
        <v>NA</v>
      </c>
      <c r="BK63" s="11" t="str">
        <f t="shared" si="8"/>
        <v>NA</v>
      </c>
      <c r="BL63" s="11" t="str">
        <f t="shared" si="9"/>
        <v>NA</v>
      </c>
      <c r="BM63" s="11" t="str">
        <f t="shared" si="10"/>
        <v>NA</v>
      </c>
      <c r="BN63" s="11" t="str">
        <f t="shared" si="11"/>
        <v>NA</v>
      </c>
      <c r="BO63" s="11" t="str">
        <f t="shared" si="12"/>
        <v>NA</v>
      </c>
      <c r="BP63" s="11" t="str">
        <f t="shared" si="13"/>
        <v>NA</v>
      </c>
      <c r="BQ63" s="11" t="str">
        <f t="shared" si="14"/>
        <v>NA</v>
      </c>
      <c r="BR63" s="14">
        <v>2.2999999999999998</v>
      </c>
      <c r="BS63" s="11" t="s">
        <v>88</v>
      </c>
      <c r="BT63" s="11">
        <f t="shared" si="32"/>
        <v>1.1837606837606838</v>
      </c>
      <c r="BU63" s="11">
        <v>0</v>
      </c>
      <c r="BV63" s="11" t="s">
        <v>88</v>
      </c>
      <c r="BW63" s="11" t="s">
        <v>88</v>
      </c>
      <c r="BX63" s="13">
        <v>0</v>
      </c>
      <c r="BY63" s="11">
        <v>0</v>
      </c>
      <c r="BZ63" s="11" t="str">
        <f t="shared" si="33"/>
        <v>NA</v>
      </c>
      <c r="CA63" s="11" t="str">
        <f t="shared" si="16"/>
        <v>NA</v>
      </c>
      <c r="CB63" s="11">
        <f t="shared" si="17"/>
        <v>0.52188044109112008</v>
      </c>
      <c r="CC63" s="11">
        <f t="shared" si="18"/>
        <v>0.29915271893881518</v>
      </c>
      <c r="CD63" s="11">
        <f t="shared" si="19"/>
        <v>0.4533995416348357</v>
      </c>
      <c r="CE63" s="11">
        <f t="shared" si="35"/>
        <v>0.90514075887392897</v>
      </c>
      <c r="CF63" s="11" t="str">
        <f t="shared" si="21"/>
        <v>NA</v>
      </c>
      <c r="CG63" s="11">
        <f t="shared" si="22"/>
        <v>0.3475321162947938</v>
      </c>
      <c r="CH63" s="11" t="str">
        <f t="shared" si="23"/>
        <v>NA</v>
      </c>
      <c r="CI63" s="11" t="str">
        <f t="shared" si="24"/>
        <v>NA</v>
      </c>
      <c r="CJ63" s="11">
        <f t="shared" si="25"/>
        <v>0.45471236230110157</v>
      </c>
      <c r="CK63" s="11" t="str">
        <f t="shared" si="26"/>
        <v>NA</v>
      </c>
      <c r="CL63" s="11">
        <f t="shared" si="34"/>
        <v>0.14127637673700463</v>
      </c>
    </row>
    <row r="64" spans="1:90" ht="17">
      <c r="A64" s="37" t="s">
        <v>86</v>
      </c>
      <c r="B64" s="59" t="s">
        <v>164</v>
      </c>
      <c r="C64" s="11" t="s">
        <v>168</v>
      </c>
      <c r="D64" s="11" t="s">
        <v>120</v>
      </c>
      <c r="E64" s="12">
        <v>28</v>
      </c>
      <c r="F64" s="12">
        <v>24.68</v>
      </c>
      <c r="G64" s="12">
        <v>6.41</v>
      </c>
      <c r="H64" s="12">
        <v>9.67</v>
      </c>
      <c r="I64" s="12">
        <v>3.23</v>
      </c>
      <c r="J64" s="12" t="s">
        <v>88</v>
      </c>
      <c r="K64" s="12">
        <v>12.02</v>
      </c>
      <c r="L64" s="12">
        <v>25.46</v>
      </c>
      <c r="M64" s="12">
        <v>17.079999999999998</v>
      </c>
      <c r="N64" s="12" t="s">
        <v>88</v>
      </c>
      <c r="O64" s="12" t="s">
        <v>88</v>
      </c>
      <c r="P64" s="12" t="s">
        <v>88</v>
      </c>
      <c r="Q64" s="12">
        <v>3.61</v>
      </c>
      <c r="R64" s="12">
        <v>2.4</v>
      </c>
      <c r="S64" s="12" t="s">
        <v>88</v>
      </c>
      <c r="T64" s="12">
        <v>6.9</v>
      </c>
      <c r="U64" s="12">
        <v>5.46</v>
      </c>
      <c r="V64" s="12" t="s">
        <v>88</v>
      </c>
      <c r="W64" s="12">
        <v>1.04</v>
      </c>
      <c r="X64" s="12">
        <v>2.7</v>
      </c>
      <c r="Y64" s="12">
        <v>1.52</v>
      </c>
      <c r="Z64" s="12">
        <v>7.84</v>
      </c>
      <c r="AA64" s="11" t="s">
        <v>89</v>
      </c>
      <c r="AB64" s="11" t="s">
        <v>88</v>
      </c>
      <c r="AC64" s="13" t="s">
        <v>89</v>
      </c>
      <c r="AD64" s="11" t="s">
        <v>128</v>
      </c>
      <c r="AE64" s="13" t="s">
        <v>89</v>
      </c>
      <c r="AF64" s="11" t="s">
        <v>128</v>
      </c>
      <c r="AG64" s="11" t="s">
        <v>89</v>
      </c>
      <c r="AH64" s="11">
        <v>2.85</v>
      </c>
      <c r="AI64" s="14">
        <v>2.6</v>
      </c>
      <c r="AJ64" s="14">
        <v>3.05</v>
      </c>
      <c r="AK64" s="14">
        <v>0.5</v>
      </c>
      <c r="AL64" s="11" t="s">
        <v>88</v>
      </c>
      <c r="AM64" s="11" t="s">
        <v>88</v>
      </c>
      <c r="AN64" s="12">
        <v>40.700000000000003</v>
      </c>
      <c r="AO64" s="12">
        <v>81.91</v>
      </c>
      <c r="AP64" s="12" t="s">
        <v>88</v>
      </c>
      <c r="AQ64" s="12">
        <v>18.510000000000002</v>
      </c>
      <c r="AR64" s="12">
        <v>3.05</v>
      </c>
      <c r="AS64" s="12">
        <v>6.7560000000000002</v>
      </c>
      <c r="AT64" s="12">
        <v>10.41</v>
      </c>
      <c r="AU64" s="12">
        <v>16.850000000000001</v>
      </c>
      <c r="AV64" s="12">
        <v>1.91</v>
      </c>
      <c r="AW64" s="12">
        <v>2.56</v>
      </c>
      <c r="AX64" s="12" t="s">
        <v>88</v>
      </c>
      <c r="AY64" s="12">
        <v>5.48</v>
      </c>
      <c r="AZ64" s="12" t="s">
        <v>88</v>
      </c>
      <c r="BA64" s="12" t="s">
        <v>169</v>
      </c>
      <c r="BB64" s="12" t="s">
        <v>169</v>
      </c>
      <c r="BC64" s="11">
        <f t="shared" si="30"/>
        <v>0.39181523500810372</v>
      </c>
      <c r="BD64" s="11" t="str">
        <f t="shared" si="31"/>
        <v>NA</v>
      </c>
      <c r="BE64" s="13" t="str">
        <f t="shared" ref="BE64:BE127" si="36">IF(O64="NA", "NA", IF(E64="NA", "NA", O64/E64))</f>
        <v>NA</v>
      </c>
      <c r="BF64" s="13" t="str">
        <f t="shared" ref="BF64:BF127" si="37">IF(J64="NA","NA",IF(E64="NA","NA",J64 /E64))</f>
        <v>NA</v>
      </c>
      <c r="BG64" s="11">
        <f t="shared" ref="BG64:BG127" si="38">IF(K64="NA","NA",IF(E64="NA","NA",K64/E64))</f>
        <v>0.42928571428571427</v>
      </c>
      <c r="BH64" s="11" t="str">
        <f t="shared" ref="BH64:BH127" si="39">IF(L64="NA", "NA", IF(N64="NA", "NA", N64/L64))</f>
        <v>NA</v>
      </c>
      <c r="BI64" s="11" t="str">
        <f t="shared" ref="BI64:BI127" si="40">IF(M64="NA", "NA", IF(N64="NA", "NA", N64/M64))</f>
        <v>NA</v>
      </c>
      <c r="BJ64" s="11">
        <f t="shared" ref="BJ64:BJ127" si="41">IF(L64="NA", "NA", IF(I64="NA", "NA", I64/L64))</f>
        <v>0.12686567164179105</v>
      </c>
      <c r="BK64" s="11">
        <f t="shared" ref="BK64:BK127" si="42">IF(F64="NA","NA",IF(X64="NA","NA",IF(Y64="NA","NA", ((X64*Y64)/2)/F64^2)))</f>
        <v>3.3688916674766019E-3</v>
      </c>
      <c r="BL64" s="11">
        <f t="shared" ref="BL64:BL127" si="43">IF(Q64="NA", "NA", IF(F64="NA", "NA", Q64/F64))</f>
        <v>0.14627228525121555</v>
      </c>
      <c r="BM64" s="11">
        <f t="shared" ref="BM64:BM127" si="44">IF(F64="NA","NA",IF(R64="NA","NA",R64/F64))</f>
        <v>9.7244732576985404E-2</v>
      </c>
      <c r="BN64" s="11">
        <f t="shared" ref="BN64:BN127" si="45">IF(F64="NA","NA", IF(T64="NA","NA", IF(U64="NA","NA", (((U64+T64)/2)*PI())/F64)))</f>
        <v>0.78667109397021562</v>
      </c>
      <c r="BO64" s="11" t="str">
        <f t="shared" ref="BO64:BO127" si="46">IF(F64="NA","NA",IF(V64="NA","NA",V64/F64))</f>
        <v>NA</v>
      </c>
      <c r="BP64" s="11">
        <f t="shared" ref="BP64:BP127" si="47">IF(F64="NA","NA", IF(W64="NA","NA", W64/F64))</f>
        <v>4.2139384116693684E-2</v>
      </c>
      <c r="BQ64" s="11">
        <f t="shared" ref="BQ64:BQ127" si="48">IF(F64="NA","NA",IF(Z64="NA","NA",Z64/F64))</f>
        <v>0.31766612641815234</v>
      </c>
      <c r="BR64" s="14">
        <v>3.05</v>
      </c>
      <c r="BS64" s="11" t="s">
        <v>88</v>
      </c>
      <c r="BT64" s="11">
        <f t="shared" si="32"/>
        <v>1.0961538461538463</v>
      </c>
      <c r="BU64" s="11">
        <v>0</v>
      </c>
      <c r="BV64" s="11" t="s">
        <v>88</v>
      </c>
      <c r="BW64" s="11">
        <v>0</v>
      </c>
      <c r="BX64" s="13">
        <v>0</v>
      </c>
      <c r="BY64" s="11">
        <v>0</v>
      </c>
      <c r="BZ64" s="11">
        <f t="shared" si="33"/>
        <v>0.34183860334513494</v>
      </c>
      <c r="CA64" s="11">
        <f t="shared" ref="CA64:CA112" si="49">IF(F64="NA", "NA", IF(AO64="NA","NA", F64/AO64))</f>
        <v>0.30130631180564033</v>
      </c>
      <c r="CB64" s="11">
        <f t="shared" ref="CB64:CB127" si="50">IF(AO64="NA","NA",IF(AN64="NA", "NA", AN64/AO64))</f>
        <v>0.49688682700524972</v>
      </c>
      <c r="CC64" s="11" t="str">
        <f t="shared" ref="CC64:CC132" si="51">IF(AM64="NA","NA", IF(AO64="NA", "NA", AO64/AM64))</f>
        <v>NA</v>
      </c>
      <c r="CD64" s="11" t="str">
        <f t="shared" ref="CD64:CD131" si="52">IF(AM64="NA","NA",IF(AP64="NA", "NA", AP64/AM64))</f>
        <v>NA</v>
      </c>
      <c r="CE64" s="11">
        <f t="shared" si="35"/>
        <v>1.0985163204747774</v>
      </c>
      <c r="CF64" s="11">
        <f t="shared" ref="CF64:CF127" si="53">IF(F64="NA","NA", IF(AU64="NA","NA", AU64/F64))</f>
        <v>0.6827390599675851</v>
      </c>
      <c r="CG64" s="11">
        <f>IF(AQ64="NA","NA", IF(AS64="NA","NA", AS64/AQ64))</f>
        <v>0.36499189627228523</v>
      </c>
      <c r="CH64" s="11">
        <f t="shared" si="23"/>
        <v>0.56239870340356557</v>
      </c>
      <c r="CI64" s="11">
        <f t="shared" si="24"/>
        <v>0.15192878338278931</v>
      </c>
      <c r="CJ64" s="11" t="str">
        <f t="shared" si="25"/>
        <v>NA</v>
      </c>
      <c r="CK64" s="11" t="str">
        <f t="shared" ref="CK64:CK130" si="54">IF(AY64="NA","NA", IF(AZ64="NA","NA", AY64/AZ64))</f>
        <v>NA</v>
      </c>
      <c r="CL64" s="11" t="s">
        <v>88</v>
      </c>
    </row>
    <row r="65" spans="1:90" ht="17">
      <c r="A65" s="37" t="s">
        <v>86</v>
      </c>
      <c r="B65" s="59" t="s">
        <v>164</v>
      </c>
      <c r="C65" s="11" t="s">
        <v>170</v>
      </c>
      <c r="D65" s="11" t="s">
        <v>120</v>
      </c>
      <c r="E65" s="12">
        <v>26.8</v>
      </c>
      <c r="F65" s="12">
        <v>24.18</v>
      </c>
      <c r="G65" s="12" t="s">
        <v>88</v>
      </c>
      <c r="H65" s="12">
        <v>10.71</v>
      </c>
      <c r="I65" s="12">
        <v>3.78</v>
      </c>
      <c r="J65" s="12">
        <v>1.1599999999999999</v>
      </c>
      <c r="K65" s="12" t="s">
        <v>88</v>
      </c>
      <c r="L65" s="22">
        <v>23.65</v>
      </c>
      <c r="M65" s="12" t="s">
        <v>88</v>
      </c>
      <c r="N65" s="12" t="s">
        <v>88</v>
      </c>
      <c r="O65" s="12" t="s">
        <v>88</v>
      </c>
      <c r="P65" s="12" t="s">
        <v>88</v>
      </c>
      <c r="Q65" s="12">
        <v>3.4</v>
      </c>
      <c r="R65" s="12" t="s">
        <v>88</v>
      </c>
      <c r="S65" s="12">
        <v>11.79</v>
      </c>
      <c r="T65" s="12">
        <v>6.3</v>
      </c>
      <c r="U65" s="12">
        <v>5.34</v>
      </c>
      <c r="V65" s="12" t="s">
        <v>88</v>
      </c>
      <c r="W65" s="12" t="s">
        <v>88</v>
      </c>
      <c r="X65" s="12" t="s">
        <v>88</v>
      </c>
      <c r="Y65" s="12" t="s">
        <v>88</v>
      </c>
      <c r="Z65" s="12">
        <v>7.57</v>
      </c>
      <c r="AA65" s="11" t="s">
        <v>89</v>
      </c>
      <c r="AB65" s="11" t="s">
        <v>88</v>
      </c>
      <c r="AC65" s="13" t="s">
        <v>89</v>
      </c>
      <c r="AD65" s="11" t="s">
        <v>128</v>
      </c>
      <c r="AE65" s="13" t="s">
        <v>89</v>
      </c>
      <c r="AF65" s="11" t="s">
        <v>88</v>
      </c>
      <c r="AG65" s="11" t="s">
        <v>89</v>
      </c>
      <c r="AH65" s="11">
        <v>2.33</v>
      </c>
      <c r="AI65" s="14" t="s">
        <v>88</v>
      </c>
      <c r="AJ65" s="14" t="s">
        <v>88</v>
      </c>
      <c r="AK65" s="14" t="s">
        <v>88</v>
      </c>
      <c r="AL65" s="11" t="s">
        <v>88</v>
      </c>
      <c r="AM65" s="11" t="s">
        <v>88</v>
      </c>
      <c r="AN65" s="12">
        <v>36.770000000000003</v>
      </c>
      <c r="AO65" s="12">
        <v>80.88</v>
      </c>
      <c r="AP65" s="12" t="s">
        <v>88</v>
      </c>
      <c r="AQ65" s="12">
        <v>17.14</v>
      </c>
      <c r="AR65" s="12">
        <v>3.22</v>
      </c>
      <c r="AS65" s="12">
        <v>4.71</v>
      </c>
      <c r="AT65" s="12" t="s">
        <v>88</v>
      </c>
      <c r="AU65" s="12">
        <v>16.25</v>
      </c>
      <c r="AV65" s="12">
        <v>1.35</v>
      </c>
      <c r="AW65" s="12">
        <v>2.0830000000000002</v>
      </c>
      <c r="AX65" s="12" t="s">
        <v>88</v>
      </c>
      <c r="AY65" s="12" t="s">
        <v>88</v>
      </c>
      <c r="AZ65" s="12" t="s">
        <v>88</v>
      </c>
      <c r="BA65" s="12" t="s">
        <v>88</v>
      </c>
      <c r="BB65" s="12" t="s">
        <v>88</v>
      </c>
      <c r="BC65" s="11">
        <f t="shared" si="30"/>
        <v>0.44292803970223327</v>
      </c>
      <c r="BD65" s="11">
        <f t="shared" si="31"/>
        <v>0.48759305210918114</v>
      </c>
      <c r="BE65" s="13" t="str">
        <f t="shared" si="36"/>
        <v>NA</v>
      </c>
      <c r="BF65" s="13">
        <f t="shared" si="37"/>
        <v>4.3283582089552235E-2</v>
      </c>
      <c r="BG65" s="11" t="str">
        <f t="shared" si="38"/>
        <v>NA</v>
      </c>
      <c r="BH65" s="11" t="str">
        <f t="shared" si="39"/>
        <v>NA</v>
      </c>
      <c r="BI65" s="11" t="str">
        <f t="shared" si="40"/>
        <v>NA</v>
      </c>
      <c r="BJ65" s="11">
        <f t="shared" si="41"/>
        <v>0.15983086680761099</v>
      </c>
      <c r="BK65" s="11" t="str">
        <f t="shared" si="42"/>
        <v>NA</v>
      </c>
      <c r="BL65" s="11">
        <f t="shared" si="43"/>
        <v>0.14061207609594706</v>
      </c>
      <c r="BM65" s="11" t="str">
        <f t="shared" si="44"/>
        <v>NA</v>
      </c>
      <c r="BN65" s="11">
        <f t="shared" si="45"/>
        <v>0.75616498113699737</v>
      </c>
      <c r="BO65" s="11" t="str">
        <f t="shared" si="46"/>
        <v>NA</v>
      </c>
      <c r="BP65" s="11" t="str">
        <f t="shared" si="47"/>
        <v>NA</v>
      </c>
      <c r="BQ65" s="11">
        <f t="shared" si="48"/>
        <v>0.31306865177832921</v>
      </c>
      <c r="BR65" s="14">
        <v>2.68</v>
      </c>
      <c r="BS65" s="11" t="s">
        <v>88</v>
      </c>
      <c r="BT65" s="11" t="str">
        <f t="shared" si="32"/>
        <v>NA</v>
      </c>
      <c r="BU65" s="11">
        <v>0</v>
      </c>
      <c r="BV65" s="11" t="s">
        <v>88</v>
      </c>
      <c r="BW65" s="11">
        <v>0</v>
      </c>
      <c r="BX65" s="13">
        <v>0</v>
      </c>
      <c r="BY65" s="11">
        <v>0</v>
      </c>
      <c r="BZ65" s="11">
        <f t="shared" si="33"/>
        <v>0.33135509396636997</v>
      </c>
      <c r="CA65" s="11">
        <f t="shared" si="49"/>
        <v>0.29896142433234424</v>
      </c>
      <c r="CB65" s="11">
        <f t="shared" si="50"/>
        <v>0.454624134520277</v>
      </c>
      <c r="CC65" s="11" t="str">
        <f t="shared" si="51"/>
        <v>NA</v>
      </c>
      <c r="CD65" s="11" t="str">
        <f t="shared" si="52"/>
        <v>NA</v>
      </c>
      <c r="CE65" s="11">
        <f t="shared" si="35"/>
        <v>1.0547692307692309</v>
      </c>
      <c r="CF65" s="11">
        <f t="shared" si="53"/>
        <v>0.67204301075268813</v>
      </c>
      <c r="CG65" s="11">
        <f t="shared" ref="CG65:CG67" si="55">IF(AQ65="NA","NA", IF(AS65="NA","NA", AS65/AQ65))</f>
        <v>0.27479579929988329</v>
      </c>
      <c r="CH65" s="11" t="str">
        <f t="shared" ref="CH65:CH78" si="56">IF(AQ65="NA","NA", IF(AT65="NA","NA", AT65/AQ65))</f>
        <v>NA</v>
      </c>
      <c r="CI65" s="11">
        <f t="shared" ref="CI65:CI76" si="57">IF(AU65="NA","NA", IF(AW65="NA","NA", AW65/AU65))</f>
        <v>0.1281846153846154</v>
      </c>
      <c r="CJ65" s="11" t="str">
        <f t="shared" ref="CJ65:CJ87" si="58">IF(AU65="NA","NA", IF(AX65="NA","NA", AX65/AU65))</f>
        <v>NA</v>
      </c>
      <c r="CK65" s="11" t="str">
        <f t="shared" si="54"/>
        <v>NA</v>
      </c>
      <c r="CL65" s="11" t="str">
        <f t="shared" ref="CL65:CL128" si="59">IF(BB65="NA","NA", IF(BA65="NA","NA", BA65/BB65))</f>
        <v>NA</v>
      </c>
    </row>
    <row r="66" spans="1:90" ht="17">
      <c r="A66" s="37" t="s">
        <v>86</v>
      </c>
      <c r="B66" s="59" t="s">
        <v>164</v>
      </c>
      <c r="C66" s="11" t="s">
        <v>171</v>
      </c>
      <c r="D66" s="11" t="s">
        <v>120</v>
      </c>
      <c r="E66" s="12">
        <v>28.8</v>
      </c>
      <c r="F66" s="12">
        <v>25.72</v>
      </c>
      <c r="G66" s="12">
        <v>6.91</v>
      </c>
      <c r="H66" s="12">
        <v>8.9</v>
      </c>
      <c r="I66" s="12">
        <v>3.65</v>
      </c>
      <c r="J66" s="12" t="s">
        <v>88</v>
      </c>
      <c r="K66" s="12">
        <v>11.33</v>
      </c>
      <c r="L66" s="12">
        <v>25.72</v>
      </c>
      <c r="M66" s="12">
        <v>16.510000000000002</v>
      </c>
      <c r="N66" s="12" t="s">
        <v>88</v>
      </c>
      <c r="O66" s="12" t="s">
        <v>88</v>
      </c>
      <c r="P66" s="12" t="s">
        <v>88</v>
      </c>
      <c r="Q66" s="12">
        <v>3.34</v>
      </c>
      <c r="R66" s="12">
        <v>2.39</v>
      </c>
      <c r="S66" s="12">
        <v>11.34</v>
      </c>
      <c r="T66" s="12">
        <v>6.8</v>
      </c>
      <c r="U66" s="12">
        <v>5.64</v>
      </c>
      <c r="V66" s="12" t="s">
        <v>88</v>
      </c>
      <c r="W66" s="12">
        <v>0.82</v>
      </c>
      <c r="X66" s="12">
        <v>1.73</v>
      </c>
      <c r="Y66" s="12">
        <v>1.32</v>
      </c>
      <c r="Z66" s="12">
        <v>8.49</v>
      </c>
      <c r="AA66" s="11" t="s">
        <v>89</v>
      </c>
      <c r="AB66" s="11" t="s">
        <v>88</v>
      </c>
      <c r="AC66" s="13" t="s">
        <v>89</v>
      </c>
      <c r="AD66" s="11" t="s">
        <v>128</v>
      </c>
      <c r="AE66" s="13" t="s">
        <v>89</v>
      </c>
      <c r="AF66" s="11" t="s">
        <v>128</v>
      </c>
      <c r="AG66" s="11" t="s">
        <v>89</v>
      </c>
      <c r="AH66" s="11">
        <v>2.91</v>
      </c>
      <c r="AI66" s="14">
        <v>2.77</v>
      </c>
      <c r="AJ66" s="14">
        <v>2.52</v>
      </c>
      <c r="AK66" s="14">
        <v>0.67</v>
      </c>
      <c r="AL66" s="11" t="s">
        <v>88</v>
      </c>
      <c r="AM66" s="11" t="s">
        <v>88</v>
      </c>
      <c r="AN66" s="12">
        <v>51.94</v>
      </c>
      <c r="AO66" s="12">
        <v>90.5</v>
      </c>
      <c r="AP66" s="12" t="s">
        <v>88</v>
      </c>
      <c r="AQ66" s="12">
        <v>19.12</v>
      </c>
      <c r="AR66" s="12">
        <v>3.27</v>
      </c>
      <c r="AS66" s="12">
        <v>6.55</v>
      </c>
      <c r="AT66" s="12">
        <v>10.01</v>
      </c>
      <c r="AU66" s="12">
        <v>17.91</v>
      </c>
      <c r="AV66" s="12">
        <v>1.7</v>
      </c>
      <c r="AW66" s="12" t="s">
        <v>88</v>
      </c>
      <c r="AX66" s="12" t="s">
        <v>88</v>
      </c>
      <c r="AY66" s="12">
        <v>6.06</v>
      </c>
      <c r="AZ66" s="12" t="s">
        <v>88</v>
      </c>
      <c r="BA66" s="12">
        <v>5.51</v>
      </c>
      <c r="BB66" s="12">
        <v>43.89</v>
      </c>
      <c r="BC66" s="11">
        <f t="shared" si="30"/>
        <v>0.3460342146189736</v>
      </c>
      <c r="BD66" s="11">
        <f t="shared" si="31"/>
        <v>0.44090202177293936</v>
      </c>
      <c r="BE66" s="13" t="str">
        <f t="shared" si="36"/>
        <v>NA</v>
      </c>
      <c r="BF66" s="13" t="str">
        <f t="shared" si="37"/>
        <v>NA</v>
      </c>
      <c r="BG66" s="11">
        <f t="shared" si="38"/>
        <v>0.39340277777777777</v>
      </c>
      <c r="BH66" s="11" t="str">
        <f t="shared" si="39"/>
        <v>NA</v>
      </c>
      <c r="BI66" s="11" t="str">
        <f t="shared" si="40"/>
        <v>NA</v>
      </c>
      <c r="BJ66" s="11">
        <f t="shared" si="41"/>
        <v>0.14191290824261277</v>
      </c>
      <c r="BK66" s="11">
        <f t="shared" si="42"/>
        <v>1.7260290870216161E-3</v>
      </c>
      <c r="BL66" s="11">
        <f t="shared" si="43"/>
        <v>0.12986003110419908</v>
      </c>
      <c r="BM66" s="11">
        <f t="shared" si="44"/>
        <v>9.2923794712286165E-2</v>
      </c>
      <c r="BN66" s="11">
        <f t="shared" si="45"/>
        <v>0.75974752353532327</v>
      </c>
      <c r="BO66" s="11" t="str">
        <f t="shared" si="46"/>
        <v>NA</v>
      </c>
      <c r="BP66" s="11">
        <f t="shared" si="47"/>
        <v>3.1881804043545875E-2</v>
      </c>
      <c r="BQ66" s="11">
        <f t="shared" si="48"/>
        <v>0.33009331259720065</v>
      </c>
      <c r="BR66" s="14">
        <v>2.52</v>
      </c>
      <c r="BS66" s="11" t="s">
        <v>88</v>
      </c>
      <c r="BT66" s="11">
        <f t="shared" si="32"/>
        <v>1.0505415162454874</v>
      </c>
      <c r="BU66" s="11">
        <v>0</v>
      </c>
      <c r="BV66" s="11" t="s">
        <v>88</v>
      </c>
      <c r="BW66" s="11">
        <v>0</v>
      </c>
      <c r="BX66" s="13">
        <v>0</v>
      </c>
      <c r="BY66" s="11">
        <v>0</v>
      </c>
      <c r="BZ66" s="11">
        <f t="shared" si="33"/>
        <v>0.31823204419889506</v>
      </c>
      <c r="CA66" s="11">
        <f t="shared" si="49"/>
        <v>0.2841988950276243</v>
      </c>
      <c r="CB66" s="11">
        <f t="shared" si="50"/>
        <v>0.57392265193370162</v>
      </c>
      <c r="CC66" s="11" t="str">
        <f t="shared" si="51"/>
        <v>NA</v>
      </c>
      <c r="CD66" s="11" t="str">
        <f t="shared" si="52"/>
        <v>NA</v>
      </c>
      <c r="CE66" s="11">
        <f t="shared" si="35"/>
        <v>1.0675600223338917</v>
      </c>
      <c r="CF66" s="11">
        <f t="shared" si="53"/>
        <v>0.6963452566096423</v>
      </c>
      <c r="CG66" s="11">
        <f t="shared" si="55"/>
        <v>0.34257322175732213</v>
      </c>
      <c r="CH66" s="11">
        <f t="shared" si="56"/>
        <v>0.52353556485355646</v>
      </c>
      <c r="CI66" s="11" t="str">
        <f t="shared" si="57"/>
        <v>NA</v>
      </c>
      <c r="CJ66" s="11" t="str">
        <f t="shared" si="58"/>
        <v>NA</v>
      </c>
      <c r="CK66" s="11" t="str">
        <f t="shared" si="54"/>
        <v>NA</v>
      </c>
      <c r="CL66" s="11">
        <f t="shared" si="59"/>
        <v>0.12554112554112554</v>
      </c>
    </row>
    <row r="67" spans="1:90" ht="17">
      <c r="A67" s="37" t="s">
        <v>86</v>
      </c>
      <c r="B67" s="59" t="s">
        <v>164</v>
      </c>
      <c r="C67" s="11" t="s">
        <v>172</v>
      </c>
      <c r="D67" s="11" t="s">
        <v>120</v>
      </c>
      <c r="E67" s="12">
        <v>31.1</v>
      </c>
      <c r="F67" s="12">
        <v>27.87</v>
      </c>
      <c r="G67" s="12">
        <v>10.45</v>
      </c>
      <c r="H67" s="12">
        <v>11.77</v>
      </c>
      <c r="I67" s="12">
        <v>3.19</v>
      </c>
      <c r="J67" s="12">
        <v>1.25</v>
      </c>
      <c r="K67" s="12" t="s">
        <v>88</v>
      </c>
      <c r="L67" s="12">
        <v>28.85</v>
      </c>
      <c r="M67" s="12" t="s">
        <v>88</v>
      </c>
      <c r="N67" s="12" t="s">
        <v>88</v>
      </c>
      <c r="O67" s="12" t="s">
        <v>88</v>
      </c>
      <c r="P67" s="12" t="s">
        <v>88</v>
      </c>
      <c r="Q67" s="12">
        <v>5.25</v>
      </c>
      <c r="R67" s="12">
        <v>2.72</v>
      </c>
      <c r="S67" s="12">
        <v>13.02</v>
      </c>
      <c r="T67" s="12">
        <v>6.62</v>
      </c>
      <c r="U67" s="12">
        <v>4.9400000000000004</v>
      </c>
      <c r="V67" s="12" t="s">
        <v>88</v>
      </c>
      <c r="W67" s="12" t="s">
        <v>88</v>
      </c>
      <c r="X67" s="12" t="s">
        <v>169</v>
      </c>
      <c r="Y67" s="12" t="s">
        <v>88</v>
      </c>
      <c r="Z67" s="12">
        <v>8.09</v>
      </c>
      <c r="AA67" s="11" t="s">
        <v>89</v>
      </c>
      <c r="AB67" s="11" t="s">
        <v>88</v>
      </c>
      <c r="AC67" s="13" t="s">
        <v>89</v>
      </c>
      <c r="AD67" s="11" t="s">
        <v>128</v>
      </c>
      <c r="AE67" s="13" t="s">
        <v>89</v>
      </c>
      <c r="AF67" s="11" t="s">
        <v>128</v>
      </c>
      <c r="AG67" s="11" t="s">
        <v>89</v>
      </c>
      <c r="AH67" s="11">
        <v>2.58</v>
      </c>
      <c r="AI67" s="14">
        <v>2.29</v>
      </c>
      <c r="AJ67" s="14">
        <v>1.97</v>
      </c>
      <c r="AK67" s="14">
        <v>0.65</v>
      </c>
      <c r="AL67" s="11" t="s">
        <v>88</v>
      </c>
      <c r="AM67" s="11" t="s">
        <v>88</v>
      </c>
      <c r="AN67" s="12">
        <v>53.92</v>
      </c>
      <c r="AO67" s="12">
        <v>85.04</v>
      </c>
      <c r="AP67" s="12" t="s">
        <v>88</v>
      </c>
      <c r="AQ67" s="12">
        <v>17.41</v>
      </c>
      <c r="AR67" s="12">
        <v>3.53</v>
      </c>
      <c r="AS67" s="12">
        <v>5.92</v>
      </c>
      <c r="AT67" s="12">
        <v>10.308999999999999</v>
      </c>
      <c r="AU67" s="12">
        <v>18.11</v>
      </c>
      <c r="AV67" s="12">
        <v>1.53</v>
      </c>
      <c r="AW67" s="12">
        <v>2.41</v>
      </c>
      <c r="AX67" s="12">
        <v>8.9789999999999992</v>
      </c>
      <c r="AY67" s="12" t="s">
        <v>88</v>
      </c>
      <c r="AZ67" s="12">
        <v>40.49</v>
      </c>
      <c r="BA67" s="12" t="s">
        <v>88</v>
      </c>
      <c r="BB67" s="12" t="s">
        <v>88</v>
      </c>
      <c r="BC67" s="11">
        <f t="shared" si="30"/>
        <v>0.42231790455687118</v>
      </c>
      <c r="BD67" s="11">
        <f t="shared" si="31"/>
        <v>0.46716899892357372</v>
      </c>
      <c r="BE67" s="13" t="str">
        <f t="shared" si="36"/>
        <v>NA</v>
      </c>
      <c r="BF67" s="13">
        <f t="shared" si="37"/>
        <v>4.0192926045016078E-2</v>
      </c>
      <c r="BG67" s="11" t="str">
        <f t="shared" si="38"/>
        <v>NA</v>
      </c>
      <c r="BH67" s="11" t="str">
        <f t="shared" si="39"/>
        <v>NA</v>
      </c>
      <c r="BI67" s="11" t="str">
        <f t="shared" si="40"/>
        <v>NA</v>
      </c>
      <c r="BJ67" s="11">
        <f t="shared" si="41"/>
        <v>0.11057192374350086</v>
      </c>
      <c r="BK67" s="11" t="str">
        <f t="shared" si="42"/>
        <v>NA</v>
      </c>
      <c r="BL67" s="11">
        <f t="shared" si="43"/>
        <v>0.18837459634015069</v>
      </c>
      <c r="BM67" s="11">
        <f t="shared" si="44"/>
        <v>9.7595981341944749E-2</v>
      </c>
      <c r="BN67" s="11">
        <f t="shared" si="45"/>
        <v>0.65153948825794772</v>
      </c>
      <c r="BO67" s="11" t="str">
        <f t="shared" si="46"/>
        <v>NA</v>
      </c>
      <c r="BP67" s="11" t="str">
        <f t="shared" si="47"/>
        <v>NA</v>
      </c>
      <c r="BQ67" s="11">
        <f t="shared" si="48"/>
        <v>0.29027628274129885</v>
      </c>
      <c r="BR67" s="14">
        <v>1.97</v>
      </c>
      <c r="BS67" s="11" t="s">
        <v>88</v>
      </c>
      <c r="BT67" s="11">
        <f t="shared" si="32"/>
        <v>1.1266375545851528</v>
      </c>
      <c r="BU67" s="11">
        <v>0</v>
      </c>
      <c r="BV67" s="11" t="s">
        <v>88</v>
      </c>
      <c r="BW67" s="11">
        <v>0</v>
      </c>
      <c r="BX67" s="13">
        <v>0</v>
      </c>
      <c r="BY67" s="11">
        <v>0</v>
      </c>
      <c r="BZ67" s="11">
        <f t="shared" si="33"/>
        <v>0.36571025399811852</v>
      </c>
      <c r="CA67" s="11">
        <f t="shared" si="49"/>
        <v>0.327728127939793</v>
      </c>
      <c r="CB67" s="11">
        <f t="shared" si="50"/>
        <v>0.63405456255879589</v>
      </c>
      <c r="CC67" s="11" t="str">
        <f t="shared" si="51"/>
        <v>NA</v>
      </c>
      <c r="CD67" s="11" t="str">
        <f t="shared" si="52"/>
        <v>NA</v>
      </c>
      <c r="CE67" s="11">
        <f t="shared" si="35"/>
        <v>0.96134732192159034</v>
      </c>
      <c r="CF67" s="11">
        <f t="shared" si="53"/>
        <v>0.64980265518478642</v>
      </c>
      <c r="CG67" s="11">
        <f t="shared" si="55"/>
        <v>0.34003446295232626</v>
      </c>
      <c r="CH67" s="11">
        <f t="shared" si="56"/>
        <v>0.59213095921883974</v>
      </c>
      <c r="CI67" s="11">
        <f t="shared" si="57"/>
        <v>0.13307564881281062</v>
      </c>
      <c r="CJ67" s="11">
        <f t="shared" si="58"/>
        <v>0.49580342352291551</v>
      </c>
      <c r="CK67" s="11" t="str">
        <f t="shared" si="54"/>
        <v>NA</v>
      </c>
      <c r="CL67" s="11" t="str">
        <f t="shared" si="59"/>
        <v>NA</v>
      </c>
    </row>
    <row r="68" spans="1:90" ht="17">
      <c r="A68" s="37" t="s">
        <v>86</v>
      </c>
      <c r="B68" s="59" t="s">
        <v>164</v>
      </c>
      <c r="C68" s="11" t="s">
        <v>173</v>
      </c>
      <c r="D68" s="11" t="s">
        <v>120</v>
      </c>
      <c r="E68" s="12">
        <v>26.7</v>
      </c>
      <c r="F68" s="12">
        <v>23.84</v>
      </c>
      <c r="G68" s="12">
        <v>7.6520000000000001</v>
      </c>
      <c r="H68" s="12">
        <v>8.9600000000000009</v>
      </c>
      <c r="I68" s="12">
        <v>3.48</v>
      </c>
      <c r="J68" s="12">
        <v>1.65</v>
      </c>
      <c r="K68" s="12" t="s">
        <v>88</v>
      </c>
      <c r="L68" s="12" t="s">
        <v>88</v>
      </c>
      <c r="M68" s="12" t="s">
        <v>88</v>
      </c>
      <c r="N68" s="12" t="s">
        <v>88</v>
      </c>
      <c r="O68" s="12" t="s">
        <v>88</v>
      </c>
      <c r="P68" s="12" t="s">
        <v>88</v>
      </c>
      <c r="Q68" s="12">
        <v>3.91</v>
      </c>
      <c r="R68" s="12">
        <v>2.64</v>
      </c>
      <c r="S68" s="12">
        <v>12.21</v>
      </c>
      <c r="T68" s="12">
        <v>7.19</v>
      </c>
      <c r="U68" s="12">
        <v>5.32</v>
      </c>
      <c r="V68" s="12" t="s">
        <v>88</v>
      </c>
      <c r="W68" s="12" t="s">
        <v>88</v>
      </c>
      <c r="X68" s="12">
        <v>2.92</v>
      </c>
      <c r="Y68" s="12">
        <v>2.69</v>
      </c>
      <c r="Z68" s="12">
        <v>8.98</v>
      </c>
      <c r="AA68" s="11" t="s">
        <v>89</v>
      </c>
      <c r="AB68" s="11" t="s">
        <v>88</v>
      </c>
      <c r="AC68" s="13" t="s">
        <v>89</v>
      </c>
      <c r="AD68" s="11" t="s">
        <v>128</v>
      </c>
      <c r="AE68" s="13" t="s">
        <v>89</v>
      </c>
      <c r="AF68" s="11" t="s">
        <v>128</v>
      </c>
      <c r="AG68" s="11" t="s">
        <v>89</v>
      </c>
      <c r="AH68" s="11" t="s">
        <v>88</v>
      </c>
      <c r="AI68" s="14" t="s">
        <v>88</v>
      </c>
      <c r="AJ68" s="14">
        <v>1.63</v>
      </c>
      <c r="AK68" s="14">
        <v>0.63</v>
      </c>
      <c r="AL68" s="11" t="s">
        <v>88</v>
      </c>
      <c r="AM68" s="11" t="s">
        <v>88</v>
      </c>
      <c r="AN68" s="12">
        <v>46.7</v>
      </c>
      <c r="AO68" s="12">
        <v>75.34</v>
      </c>
      <c r="AP68" s="12" t="s">
        <v>88</v>
      </c>
      <c r="AQ68" s="12">
        <v>18.579999999999998</v>
      </c>
      <c r="AR68" s="12">
        <v>3.6</v>
      </c>
      <c r="AS68" s="12">
        <v>6.33</v>
      </c>
      <c r="AT68" s="12">
        <v>10.33</v>
      </c>
      <c r="AU68" s="12">
        <v>16.829999999999998</v>
      </c>
      <c r="AV68" s="12">
        <v>3.99</v>
      </c>
      <c r="AW68" s="12">
        <v>2.7639999999999998</v>
      </c>
      <c r="AX68" s="12">
        <v>8.81</v>
      </c>
      <c r="AY68" s="22">
        <v>5.87</v>
      </c>
      <c r="AZ68" s="12" t="s">
        <v>88</v>
      </c>
      <c r="BA68" s="12">
        <v>5.33</v>
      </c>
      <c r="BB68" s="12" t="s">
        <v>88</v>
      </c>
      <c r="BC68" s="11">
        <f t="shared" si="30"/>
        <v>0.37583892617449666</v>
      </c>
      <c r="BD68" s="11">
        <f t="shared" si="31"/>
        <v>0.51216442953020136</v>
      </c>
      <c r="BE68" s="13" t="str">
        <f t="shared" si="36"/>
        <v>NA</v>
      </c>
      <c r="BF68" s="13">
        <f t="shared" si="37"/>
        <v>6.1797752808988762E-2</v>
      </c>
      <c r="BG68" s="11" t="str">
        <f t="shared" si="38"/>
        <v>NA</v>
      </c>
      <c r="BH68" s="11" t="str">
        <f t="shared" si="39"/>
        <v>NA</v>
      </c>
      <c r="BI68" s="11" t="str">
        <f t="shared" si="40"/>
        <v>NA</v>
      </c>
      <c r="BJ68" s="11" t="str">
        <f t="shared" si="41"/>
        <v>NA</v>
      </c>
      <c r="BK68" s="11">
        <f t="shared" si="42"/>
        <v>6.9102320841403541E-3</v>
      </c>
      <c r="BL68" s="11">
        <f t="shared" si="43"/>
        <v>0.16401006711409397</v>
      </c>
      <c r="BM68" s="11">
        <f t="shared" si="44"/>
        <v>0.11073825503355705</v>
      </c>
      <c r="BN68" s="11">
        <f t="shared" si="45"/>
        <v>0.82427273692131531</v>
      </c>
      <c r="BO68" s="11" t="str">
        <f t="shared" si="46"/>
        <v>NA</v>
      </c>
      <c r="BP68" s="11" t="str">
        <f t="shared" si="47"/>
        <v>NA</v>
      </c>
      <c r="BQ68" s="11">
        <f t="shared" si="48"/>
        <v>0.37667785234899331</v>
      </c>
      <c r="BR68" s="14">
        <v>1.63</v>
      </c>
      <c r="BS68" s="11" t="s">
        <v>88</v>
      </c>
      <c r="BT68" s="11" t="str">
        <f t="shared" si="32"/>
        <v>NA</v>
      </c>
      <c r="BU68" s="11">
        <v>0</v>
      </c>
      <c r="BV68" s="11" t="s">
        <v>88</v>
      </c>
      <c r="BW68" s="11">
        <v>0</v>
      </c>
      <c r="BX68" s="13">
        <v>0</v>
      </c>
      <c r="BY68" s="11">
        <v>0</v>
      </c>
      <c r="BZ68" s="11">
        <f t="shared" si="33"/>
        <v>0.35439341651181311</v>
      </c>
      <c r="CA68" s="11">
        <f t="shared" si="49"/>
        <v>0.31643217414388103</v>
      </c>
      <c r="CB68" s="11">
        <f t="shared" si="50"/>
        <v>0.61985664985399525</v>
      </c>
      <c r="CC68" s="11" t="str">
        <f t="shared" si="51"/>
        <v>NA</v>
      </c>
      <c r="CD68" s="11" t="str">
        <f t="shared" si="52"/>
        <v>NA</v>
      </c>
      <c r="CE68" s="11">
        <f t="shared" si="35"/>
        <v>1.1039809863339276</v>
      </c>
      <c r="CF68" s="11">
        <f t="shared" si="53"/>
        <v>0.70595637583892612</v>
      </c>
      <c r="CG68" s="11">
        <f>IF(AQ68="NA","NA", IF(AS68="NA","NA", AS68/AQ68))</f>
        <v>0.34068891280947261</v>
      </c>
      <c r="CH68" s="11">
        <f t="shared" si="56"/>
        <v>0.55597416576964487</v>
      </c>
      <c r="CI68" s="11">
        <f t="shared" si="57"/>
        <v>0.16423054070112894</v>
      </c>
      <c r="CJ68" s="11">
        <f t="shared" si="58"/>
        <v>0.52346999405822947</v>
      </c>
      <c r="CK68" s="11" t="str">
        <f t="shared" si="54"/>
        <v>NA</v>
      </c>
      <c r="CL68" s="11" t="str">
        <f t="shared" si="59"/>
        <v>NA</v>
      </c>
    </row>
    <row r="69" spans="1:90" ht="17">
      <c r="A69" s="37" t="s">
        <v>86</v>
      </c>
      <c r="B69" s="59" t="s">
        <v>164</v>
      </c>
      <c r="C69" s="11" t="s">
        <v>174</v>
      </c>
      <c r="D69" s="11" t="s">
        <v>120</v>
      </c>
      <c r="E69" s="12">
        <v>30.6</v>
      </c>
      <c r="F69" s="12">
        <v>26.54</v>
      </c>
      <c r="G69" s="12" t="s">
        <v>88</v>
      </c>
      <c r="H69" s="12">
        <v>10.6</v>
      </c>
      <c r="I69" s="12">
        <v>3.59</v>
      </c>
      <c r="J69" s="12" t="s">
        <v>88</v>
      </c>
      <c r="K69" s="12">
        <v>16.07</v>
      </c>
      <c r="L69" s="12">
        <v>25.68</v>
      </c>
      <c r="M69" s="12">
        <v>10.72</v>
      </c>
      <c r="N69" s="12">
        <v>3.67</v>
      </c>
      <c r="O69" s="12" t="s">
        <v>88</v>
      </c>
      <c r="P69" s="12">
        <v>2.36</v>
      </c>
      <c r="Q69" s="12">
        <v>4.28</v>
      </c>
      <c r="R69" s="12">
        <v>4</v>
      </c>
      <c r="S69" s="12" t="s">
        <v>88</v>
      </c>
      <c r="T69" s="12">
        <v>7.25</v>
      </c>
      <c r="U69" s="12">
        <v>5.08</v>
      </c>
      <c r="V69" s="12">
        <v>1.58</v>
      </c>
      <c r="W69" s="12">
        <v>0.94</v>
      </c>
      <c r="X69" s="12">
        <v>1.9</v>
      </c>
      <c r="Y69" s="12">
        <v>1.05</v>
      </c>
      <c r="Z69" s="12">
        <v>7.6</v>
      </c>
      <c r="AA69" s="11" t="s">
        <v>89</v>
      </c>
      <c r="AB69" s="11" t="s">
        <v>88</v>
      </c>
      <c r="AC69" s="13" t="s">
        <v>89</v>
      </c>
      <c r="AD69" s="11" t="s">
        <v>128</v>
      </c>
      <c r="AE69" s="13" t="s">
        <v>89</v>
      </c>
      <c r="AF69" s="11" t="s">
        <v>128</v>
      </c>
      <c r="AG69" s="11" t="s">
        <v>89</v>
      </c>
      <c r="AH69" s="11">
        <v>2.67</v>
      </c>
      <c r="AI69" s="14">
        <v>2</v>
      </c>
      <c r="AJ69" s="14">
        <v>1.59</v>
      </c>
      <c r="AK69" s="14">
        <v>0.69</v>
      </c>
      <c r="AL69" s="11" t="s">
        <v>88</v>
      </c>
      <c r="AM69" s="11">
        <v>363.27</v>
      </c>
      <c r="AN69" s="12">
        <v>51.14</v>
      </c>
      <c r="AO69" s="12">
        <v>91.89</v>
      </c>
      <c r="AP69" s="12">
        <v>191.7</v>
      </c>
      <c r="AQ69" s="12">
        <v>17.47</v>
      </c>
      <c r="AR69" s="12">
        <v>3.34</v>
      </c>
      <c r="AS69" s="12">
        <v>5.62</v>
      </c>
      <c r="AT69" s="12">
        <v>8.6300000000000008</v>
      </c>
      <c r="AU69" s="12">
        <v>18.829999999999998</v>
      </c>
      <c r="AV69" s="12">
        <v>1.88</v>
      </c>
      <c r="AW69" s="12">
        <v>2.2400000000000002</v>
      </c>
      <c r="AX69" s="12">
        <v>9.11</v>
      </c>
      <c r="AY69" s="12">
        <v>5.83</v>
      </c>
      <c r="AZ69" s="12">
        <v>40.950000000000003</v>
      </c>
      <c r="BA69" s="12">
        <v>5.99</v>
      </c>
      <c r="BB69" s="12">
        <v>50.7</v>
      </c>
      <c r="BC69" s="11">
        <f t="shared" si="30"/>
        <v>0.39939713639788998</v>
      </c>
      <c r="BD69" s="11" t="str">
        <f t="shared" si="31"/>
        <v>NA</v>
      </c>
      <c r="BE69" s="13" t="str">
        <f t="shared" si="36"/>
        <v>NA</v>
      </c>
      <c r="BF69" s="13" t="str">
        <f t="shared" si="37"/>
        <v>NA</v>
      </c>
      <c r="BG69" s="11">
        <f t="shared" si="38"/>
        <v>0.52516339869281048</v>
      </c>
      <c r="BH69" s="11">
        <f t="shared" si="39"/>
        <v>0.14291277258566978</v>
      </c>
      <c r="BI69" s="11">
        <f t="shared" si="40"/>
        <v>0.34235074626865669</v>
      </c>
      <c r="BJ69" s="11">
        <f t="shared" si="41"/>
        <v>0.139797507788162</v>
      </c>
      <c r="BK69" s="11">
        <f t="shared" si="42"/>
        <v>1.4161559040710898E-3</v>
      </c>
      <c r="BL69" s="11">
        <f t="shared" si="43"/>
        <v>0.16126601356443107</v>
      </c>
      <c r="BM69" s="11">
        <f t="shared" si="44"/>
        <v>0.15071590052750566</v>
      </c>
      <c r="BN69" s="11">
        <f t="shared" si="45"/>
        <v>0.72976332740697347</v>
      </c>
      <c r="BO69" s="11">
        <f t="shared" si="46"/>
        <v>5.9532780708364735E-2</v>
      </c>
      <c r="BP69" s="11">
        <f t="shared" si="47"/>
        <v>3.5418236623963831E-2</v>
      </c>
      <c r="BQ69" s="11">
        <f t="shared" si="48"/>
        <v>0.28636021100226072</v>
      </c>
      <c r="BR69" s="14">
        <v>1.59</v>
      </c>
      <c r="BS69" s="11" t="s">
        <v>88</v>
      </c>
      <c r="BT69" s="11">
        <f t="shared" si="32"/>
        <v>1.335</v>
      </c>
      <c r="BU69" s="11">
        <v>0</v>
      </c>
      <c r="BV69" s="11" t="s">
        <v>88</v>
      </c>
      <c r="BW69" s="11">
        <v>0</v>
      </c>
      <c r="BX69" s="13">
        <v>0</v>
      </c>
      <c r="BY69" s="11">
        <v>0</v>
      </c>
      <c r="BZ69" s="11">
        <f t="shared" si="33"/>
        <v>0.33300685602350638</v>
      </c>
      <c r="CA69" s="11">
        <f t="shared" si="49"/>
        <v>0.28882359342692349</v>
      </c>
      <c r="CB69" s="11">
        <f t="shared" si="50"/>
        <v>0.55653498748503649</v>
      </c>
      <c r="CC69" s="11">
        <f t="shared" si="51"/>
        <v>0.25295234949211332</v>
      </c>
      <c r="CD69" s="11">
        <f t="shared" si="52"/>
        <v>0.52770666446444792</v>
      </c>
      <c r="CE69" s="11">
        <f t="shared" si="35"/>
        <v>0.92777482740308026</v>
      </c>
      <c r="CF69" s="11">
        <f t="shared" si="53"/>
        <v>0.70949510173323282</v>
      </c>
      <c r="CG69" s="11">
        <f t="shared" ref="CG69:CG89" si="60">IF(AQ69="NA","NA", IF(AS69="NA","NA", AS69/AQ69))</f>
        <v>0.3216943331425301</v>
      </c>
      <c r="CH69" s="11">
        <f t="shared" si="56"/>
        <v>0.49398969662278197</v>
      </c>
      <c r="CI69" s="11">
        <f t="shared" si="57"/>
        <v>0.11895910780669147</v>
      </c>
      <c r="CJ69" s="11">
        <f t="shared" si="58"/>
        <v>0.4838024429102496</v>
      </c>
      <c r="CK69" s="11">
        <f t="shared" si="54"/>
        <v>0.14236874236874236</v>
      </c>
      <c r="CL69" s="11">
        <f t="shared" si="59"/>
        <v>0.11814595660749506</v>
      </c>
    </row>
    <row r="70" spans="1:90" ht="17">
      <c r="A70" s="37" t="s">
        <v>86</v>
      </c>
      <c r="B70" s="59" t="s">
        <v>164</v>
      </c>
      <c r="C70" s="11" t="s">
        <v>175</v>
      </c>
      <c r="D70" s="11" t="s">
        <v>120</v>
      </c>
      <c r="E70" s="12">
        <v>27</v>
      </c>
      <c r="F70" s="12">
        <v>23.9</v>
      </c>
      <c r="G70" s="12">
        <v>7.16</v>
      </c>
      <c r="H70" s="12">
        <v>10.75</v>
      </c>
      <c r="I70" s="12">
        <v>3.34</v>
      </c>
      <c r="J70" s="12">
        <v>1.35</v>
      </c>
      <c r="K70" s="12">
        <v>12.5</v>
      </c>
      <c r="L70" s="12">
        <v>24.43</v>
      </c>
      <c r="M70" s="12">
        <v>14.77</v>
      </c>
      <c r="N70" s="12" t="s">
        <v>88</v>
      </c>
      <c r="O70" s="12" t="s">
        <v>88</v>
      </c>
      <c r="P70" s="12" t="s">
        <v>88</v>
      </c>
      <c r="Q70" s="12">
        <v>4.01</v>
      </c>
      <c r="R70" s="12">
        <v>2.68</v>
      </c>
      <c r="S70" s="12">
        <v>10.7</v>
      </c>
      <c r="T70" s="12">
        <v>5.12</v>
      </c>
      <c r="U70" s="12">
        <v>3.97</v>
      </c>
      <c r="V70" s="12" t="s">
        <v>88</v>
      </c>
      <c r="W70" s="12" t="s">
        <v>88</v>
      </c>
      <c r="X70" s="12" t="s">
        <v>88</v>
      </c>
      <c r="Y70" s="12" t="s">
        <v>88</v>
      </c>
      <c r="Z70" s="12">
        <v>8.27</v>
      </c>
      <c r="AA70" s="11" t="s">
        <v>89</v>
      </c>
      <c r="AB70" s="11" t="s">
        <v>88</v>
      </c>
      <c r="AC70" s="13" t="s">
        <v>89</v>
      </c>
      <c r="AD70" s="11" t="s">
        <v>128</v>
      </c>
      <c r="AE70" s="13" t="s">
        <v>89</v>
      </c>
      <c r="AF70" s="11" t="s">
        <v>128</v>
      </c>
      <c r="AG70" s="11" t="s">
        <v>89</v>
      </c>
      <c r="AH70" s="11">
        <v>2.2599999999999998</v>
      </c>
      <c r="AI70" s="14">
        <v>2.67</v>
      </c>
      <c r="AJ70" s="14">
        <v>1.65</v>
      </c>
      <c r="AK70" s="14">
        <v>0.53</v>
      </c>
      <c r="AL70" s="11" t="s">
        <v>88</v>
      </c>
      <c r="AM70" s="11">
        <v>302.18</v>
      </c>
      <c r="AN70" s="12">
        <v>41.99</v>
      </c>
      <c r="AO70" s="12">
        <v>82.37</v>
      </c>
      <c r="AP70" s="12">
        <v>145.83000000000001</v>
      </c>
      <c r="AQ70" s="12">
        <v>17.52</v>
      </c>
      <c r="AR70" s="12">
        <v>3.66</v>
      </c>
      <c r="AS70" s="12">
        <v>6.6</v>
      </c>
      <c r="AT70" s="12">
        <v>8.4819999999999993</v>
      </c>
      <c r="AU70" s="12">
        <v>17.53</v>
      </c>
      <c r="AV70" s="12">
        <v>1.76</v>
      </c>
      <c r="AW70" s="12">
        <v>3.0329999999999999</v>
      </c>
      <c r="AX70" s="12">
        <v>7.75</v>
      </c>
      <c r="AY70" s="12" t="s">
        <v>88</v>
      </c>
      <c r="AZ70" s="12" t="s">
        <v>88</v>
      </c>
      <c r="BA70" s="12" t="s">
        <v>88</v>
      </c>
      <c r="BB70" s="12" t="s">
        <v>88</v>
      </c>
      <c r="BC70" s="11">
        <f t="shared" si="30"/>
        <v>0.44979079497907953</v>
      </c>
      <c r="BD70" s="11">
        <f t="shared" si="31"/>
        <v>0.44769874476987448</v>
      </c>
      <c r="BE70" s="13" t="str">
        <f t="shared" si="36"/>
        <v>NA</v>
      </c>
      <c r="BF70" s="13">
        <f t="shared" si="37"/>
        <v>0.05</v>
      </c>
      <c r="BG70" s="11">
        <f t="shared" si="38"/>
        <v>0.46296296296296297</v>
      </c>
      <c r="BH70" s="11" t="str">
        <f t="shared" si="39"/>
        <v>NA</v>
      </c>
      <c r="BI70" s="11" t="str">
        <f t="shared" si="40"/>
        <v>NA</v>
      </c>
      <c r="BJ70" s="11">
        <f t="shared" si="41"/>
        <v>0.13671715104379861</v>
      </c>
      <c r="BK70" s="11" t="str">
        <f t="shared" si="42"/>
        <v>NA</v>
      </c>
      <c r="BL70" s="11">
        <f t="shared" si="43"/>
        <v>0.16778242677824268</v>
      </c>
      <c r="BM70" s="11">
        <f t="shared" si="44"/>
        <v>0.11213389121338914</v>
      </c>
      <c r="BN70" s="11">
        <f t="shared" si="45"/>
        <v>0.59742839374751511</v>
      </c>
      <c r="BO70" s="11" t="str">
        <f t="shared" si="46"/>
        <v>NA</v>
      </c>
      <c r="BP70" s="11" t="str">
        <f t="shared" si="47"/>
        <v>NA</v>
      </c>
      <c r="BQ70" s="11">
        <f t="shared" si="48"/>
        <v>0.34602510460251046</v>
      </c>
      <c r="BR70" s="14">
        <v>1.65</v>
      </c>
      <c r="BS70" s="11" t="s">
        <v>88</v>
      </c>
      <c r="BT70" s="11">
        <f t="shared" si="32"/>
        <v>0.84644194756554303</v>
      </c>
      <c r="BU70" s="11">
        <v>0</v>
      </c>
      <c r="BV70" s="11" t="s">
        <v>88</v>
      </c>
      <c r="BW70" s="11">
        <v>0</v>
      </c>
      <c r="BX70" s="13">
        <v>0</v>
      </c>
      <c r="BY70" s="11">
        <v>0</v>
      </c>
      <c r="BZ70" s="11">
        <f t="shared" si="33"/>
        <v>0.32778924365667111</v>
      </c>
      <c r="CA70" s="11">
        <f t="shared" si="49"/>
        <v>0.29015418234794216</v>
      </c>
      <c r="CB70" s="11">
        <f t="shared" si="50"/>
        <v>0.5097729755979119</v>
      </c>
      <c r="CC70" s="11">
        <f t="shared" si="51"/>
        <v>0.27258587596796613</v>
      </c>
      <c r="CD70" s="11">
        <f t="shared" si="52"/>
        <v>0.48259315639684958</v>
      </c>
      <c r="CE70" s="11">
        <f t="shared" si="35"/>
        <v>0.99942954934398165</v>
      </c>
      <c r="CF70" s="11">
        <f t="shared" si="53"/>
        <v>0.73347280334728038</v>
      </c>
      <c r="CG70" s="11">
        <f t="shared" si="60"/>
        <v>0.37671232876712329</v>
      </c>
      <c r="CH70" s="11">
        <f t="shared" si="56"/>
        <v>0.48413242009132418</v>
      </c>
      <c r="CI70" s="11">
        <f t="shared" si="57"/>
        <v>0.17301768397033654</v>
      </c>
      <c r="CJ70" s="11">
        <f t="shared" si="58"/>
        <v>0.44209925841414716</v>
      </c>
      <c r="CK70" s="11" t="str">
        <f t="shared" si="54"/>
        <v>NA</v>
      </c>
      <c r="CL70" s="11" t="str">
        <f t="shared" si="59"/>
        <v>NA</v>
      </c>
    </row>
    <row r="71" spans="1:90" ht="17">
      <c r="A71" s="37" t="s">
        <v>86</v>
      </c>
      <c r="B71" s="59" t="s">
        <v>164</v>
      </c>
      <c r="C71" s="11" t="s">
        <v>176</v>
      </c>
      <c r="D71" s="11" t="s">
        <v>120</v>
      </c>
      <c r="E71" s="12">
        <v>29.3</v>
      </c>
      <c r="F71" s="12">
        <v>26.36</v>
      </c>
      <c r="G71" s="12">
        <v>8.8480000000000008</v>
      </c>
      <c r="H71" s="12">
        <v>9.74</v>
      </c>
      <c r="I71" s="12">
        <v>3.56</v>
      </c>
      <c r="J71" s="12">
        <v>1</v>
      </c>
      <c r="K71" s="12" t="s">
        <v>88</v>
      </c>
      <c r="L71" s="12">
        <v>24.94</v>
      </c>
      <c r="M71" s="12" t="s">
        <v>88</v>
      </c>
      <c r="N71" s="12" t="s">
        <v>88</v>
      </c>
      <c r="O71" s="12" t="s">
        <v>88</v>
      </c>
      <c r="P71" s="12" t="s">
        <v>88</v>
      </c>
      <c r="Q71" s="12">
        <v>4.12</v>
      </c>
      <c r="R71" s="12">
        <v>2.44</v>
      </c>
      <c r="S71" s="12">
        <v>11.09</v>
      </c>
      <c r="T71" s="12">
        <v>7.17</v>
      </c>
      <c r="U71" s="12">
        <v>3.71</v>
      </c>
      <c r="V71" s="12" t="s">
        <v>88</v>
      </c>
      <c r="W71" s="12" t="s">
        <v>88</v>
      </c>
      <c r="X71" s="12" t="s">
        <v>88</v>
      </c>
      <c r="Y71" s="12" t="s">
        <v>88</v>
      </c>
      <c r="Z71" s="12">
        <v>9.2100000000000009</v>
      </c>
      <c r="AA71" s="11" t="s">
        <v>89</v>
      </c>
      <c r="AB71" s="11" t="s">
        <v>88</v>
      </c>
      <c r="AC71" s="13" t="s">
        <v>89</v>
      </c>
      <c r="AD71" s="11" t="s">
        <v>128</v>
      </c>
      <c r="AE71" s="13" t="s">
        <v>89</v>
      </c>
      <c r="AF71" s="11" t="s">
        <v>128</v>
      </c>
      <c r="AG71" s="11" t="s">
        <v>89</v>
      </c>
      <c r="AH71" s="11" t="s">
        <v>88</v>
      </c>
      <c r="AI71" s="14" t="s">
        <v>88</v>
      </c>
      <c r="AJ71" s="14">
        <v>1.96</v>
      </c>
      <c r="AK71" s="14">
        <v>0.64</v>
      </c>
      <c r="AL71" s="11" t="s">
        <v>88</v>
      </c>
      <c r="AM71" s="11" t="s">
        <v>88</v>
      </c>
      <c r="AN71" s="12">
        <v>54.28</v>
      </c>
      <c r="AO71" s="12" t="s">
        <v>88</v>
      </c>
      <c r="AP71" s="12" t="s">
        <v>88</v>
      </c>
      <c r="AQ71" s="12">
        <v>17.27</v>
      </c>
      <c r="AR71" s="12">
        <v>3.9</v>
      </c>
      <c r="AS71" s="12">
        <v>6.32</v>
      </c>
      <c r="AT71" s="12">
        <v>9.4</v>
      </c>
      <c r="AU71" s="12" t="s">
        <v>88</v>
      </c>
      <c r="AV71" s="12" t="s">
        <v>88</v>
      </c>
      <c r="AW71" s="12" t="s">
        <v>88</v>
      </c>
      <c r="AX71" s="12" t="s">
        <v>88</v>
      </c>
      <c r="AY71" s="12" t="s">
        <v>88</v>
      </c>
      <c r="AZ71" s="12" t="s">
        <v>88</v>
      </c>
      <c r="BA71" s="12" t="s">
        <v>88</v>
      </c>
      <c r="BB71" s="12" t="s">
        <v>88</v>
      </c>
      <c r="BC71" s="11">
        <f t="shared" si="30"/>
        <v>0.36949924127465861</v>
      </c>
      <c r="BD71" s="11">
        <f t="shared" si="31"/>
        <v>0.4207132018209408</v>
      </c>
      <c r="BE71" s="13" t="str">
        <f t="shared" si="36"/>
        <v>NA</v>
      </c>
      <c r="BF71" s="13">
        <f t="shared" si="37"/>
        <v>3.4129692832764506E-2</v>
      </c>
      <c r="BG71" s="11" t="str">
        <f t="shared" si="38"/>
        <v>NA</v>
      </c>
      <c r="BH71" s="11" t="str">
        <f t="shared" si="39"/>
        <v>NA</v>
      </c>
      <c r="BI71" s="11" t="str">
        <f t="shared" si="40"/>
        <v>NA</v>
      </c>
      <c r="BJ71" s="11">
        <f t="shared" si="41"/>
        <v>0.14274258219727345</v>
      </c>
      <c r="BK71" s="11" t="str">
        <f t="shared" si="42"/>
        <v>NA</v>
      </c>
      <c r="BL71" s="11">
        <f t="shared" si="43"/>
        <v>0.15629742033383917</v>
      </c>
      <c r="BM71" s="11">
        <f t="shared" si="44"/>
        <v>9.2564491654021239E-2</v>
      </c>
      <c r="BN71" s="11">
        <f t="shared" si="45"/>
        <v>0.64834082077118638</v>
      </c>
      <c r="BO71" s="11" t="str">
        <f t="shared" si="46"/>
        <v>NA</v>
      </c>
      <c r="BP71" s="11" t="str">
        <f t="shared" si="47"/>
        <v>NA</v>
      </c>
      <c r="BQ71" s="11">
        <f t="shared" si="48"/>
        <v>0.34939301972685893</v>
      </c>
      <c r="BR71" s="14">
        <v>1.96</v>
      </c>
      <c r="BS71" s="11" t="s">
        <v>88</v>
      </c>
      <c r="BT71" s="11" t="str">
        <f t="shared" si="32"/>
        <v>NA</v>
      </c>
      <c r="BU71" s="11">
        <v>0</v>
      </c>
      <c r="BV71" s="11" t="s">
        <v>88</v>
      </c>
      <c r="BW71" s="11">
        <v>0</v>
      </c>
      <c r="BX71" s="13">
        <v>0</v>
      </c>
      <c r="BY71" s="11">
        <v>0</v>
      </c>
      <c r="BZ71" s="11" t="str">
        <f t="shared" si="33"/>
        <v>NA</v>
      </c>
      <c r="CA71" s="11" t="str">
        <f t="shared" si="49"/>
        <v>NA</v>
      </c>
      <c r="CB71" s="11" t="str">
        <f t="shared" si="50"/>
        <v>NA</v>
      </c>
      <c r="CC71" s="11" t="str">
        <f t="shared" si="51"/>
        <v>NA</v>
      </c>
      <c r="CD71" s="11" t="str">
        <f t="shared" si="52"/>
        <v>NA</v>
      </c>
      <c r="CE71" s="11" t="str">
        <f t="shared" si="35"/>
        <v>NA</v>
      </c>
      <c r="CF71" s="11" t="str">
        <f t="shared" si="53"/>
        <v>NA</v>
      </c>
      <c r="CG71" s="11">
        <f t="shared" si="60"/>
        <v>0.3659525188187609</v>
      </c>
      <c r="CH71" s="11">
        <f t="shared" si="56"/>
        <v>0.54429646786334684</v>
      </c>
      <c r="CI71" s="11" t="str">
        <f t="shared" si="57"/>
        <v>NA</v>
      </c>
      <c r="CJ71" s="11" t="str">
        <f t="shared" si="58"/>
        <v>NA</v>
      </c>
      <c r="CK71" s="11" t="str">
        <f t="shared" si="54"/>
        <v>NA</v>
      </c>
      <c r="CL71" s="11" t="str">
        <f t="shared" si="59"/>
        <v>NA</v>
      </c>
    </row>
    <row r="72" spans="1:90" ht="17">
      <c r="A72" s="37" t="s">
        <v>86</v>
      </c>
      <c r="B72" s="59" t="s">
        <v>164</v>
      </c>
      <c r="C72" s="11" t="s">
        <v>177</v>
      </c>
      <c r="D72" s="11" t="s">
        <v>120</v>
      </c>
      <c r="E72" s="12">
        <v>27.4</v>
      </c>
      <c r="F72" s="12">
        <v>24.78</v>
      </c>
      <c r="G72" s="12" t="s">
        <v>88</v>
      </c>
      <c r="H72" s="12">
        <v>9.26</v>
      </c>
      <c r="I72" s="12" t="s">
        <v>88</v>
      </c>
      <c r="J72" s="12" t="s">
        <v>88</v>
      </c>
      <c r="K72" s="12">
        <v>11.7</v>
      </c>
      <c r="L72" s="12">
        <v>24.7</v>
      </c>
      <c r="M72" s="12">
        <v>14.94</v>
      </c>
      <c r="N72" s="12" t="s">
        <v>88</v>
      </c>
      <c r="O72" s="12" t="s">
        <v>88</v>
      </c>
      <c r="P72" s="12" t="s">
        <v>88</v>
      </c>
      <c r="Q72" s="12">
        <v>3.73</v>
      </c>
      <c r="R72" s="12">
        <v>2.75</v>
      </c>
      <c r="S72" s="12">
        <v>10.41</v>
      </c>
      <c r="T72" s="12">
        <v>7.57</v>
      </c>
      <c r="U72" s="12">
        <v>3.97</v>
      </c>
      <c r="V72" s="12" t="s">
        <v>88</v>
      </c>
      <c r="W72" s="12">
        <v>1.3</v>
      </c>
      <c r="X72" s="12">
        <v>2.39</v>
      </c>
      <c r="Y72" s="12">
        <v>0.83</v>
      </c>
      <c r="Z72" s="12">
        <v>7.27</v>
      </c>
      <c r="AA72" s="11" t="s">
        <v>89</v>
      </c>
      <c r="AB72" s="11" t="s">
        <v>90</v>
      </c>
      <c r="AC72" s="13" t="s">
        <v>89</v>
      </c>
      <c r="AD72" s="11" t="s">
        <v>128</v>
      </c>
      <c r="AE72" s="13" t="s">
        <v>89</v>
      </c>
      <c r="AF72" s="11" t="s">
        <v>128</v>
      </c>
      <c r="AG72" s="11" t="s">
        <v>89</v>
      </c>
      <c r="AH72" s="11">
        <v>2.39</v>
      </c>
      <c r="AI72" s="14">
        <v>2.39</v>
      </c>
      <c r="AJ72" s="14">
        <v>2.4900000000000002</v>
      </c>
      <c r="AK72" s="14">
        <v>0.75</v>
      </c>
      <c r="AL72" s="11">
        <v>0.13980000000000001</v>
      </c>
      <c r="AM72" s="11" t="s">
        <v>88</v>
      </c>
      <c r="AN72" s="12">
        <v>42.79</v>
      </c>
      <c r="AO72" s="12">
        <v>82.28</v>
      </c>
      <c r="AP72" s="12" t="s">
        <v>88</v>
      </c>
      <c r="AQ72" s="12">
        <v>15.71</v>
      </c>
      <c r="AR72" s="12">
        <v>3.25</v>
      </c>
      <c r="AS72" s="12">
        <v>5.46</v>
      </c>
      <c r="AT72" s="12">
        <v>8.16</v>
      </c>
      <c r="AU72" s="12">
        <v>16.07</v>
      </c>
      <c r="AV72" s="12">
        <v>1.43</v>
      </c>
      <c r="AW72" s="12">
        <v>1.77</v>
      </c>
      <c r="AX72" s="12">
        <v>7.63</v>
      </c>
      <c r="AY72" s="12">
        <v>6.41</v>
      </c>
      <c r="AZ72" s="12">
        <v>34.17</v>
      </c>
      <c r="BA72" s="12">
        <v>6.14</v>
      </c>
      <c r="BB72" s="12">
        <v>38.15</v>
      </c>
      <c r="BC72" s="11">
        <f t="shared" si="30"/>
        <v>0.3736884584342211</v>
      </c>
      <c r="BD72" s="11">
        <f t="shared" si="31"/>
        <v>0.42009685230024213</v>
      </c>
      <c r="BE72" s="13" t="str">
        <f t="shared" si="36"/>
        <v>NA</v>
      </c>
      <c r="BF72" s="13" t="str">
        <f t="shared" si="37"/>
        <v>NA</v>
      </c>
      <c r="BG72" s="11">
        <f t="shared" si="38"/>
        <v>0.42700729927007297</v>
      </c>
      <c r="BH72" s="11" t="str">
        <f t="shared" si="39"/>
        <v>NA</v>
      </c>
      <c r="BI72" s="11" t="str">
        <f t="shared" si="40"/>
        <v>NA</v>
      </c>
      <c r="BJ72" s="11" t="str">
        <f t="shared" si="41"/>
        <v>NA</v>
      </c>
      <c r="BK72" s="11">
        <f t="shared" si="42"/>
        <v>1.6152635525147529E-3</v>
      </c>
      <c r="BL72" s="11">
        <f t="shared" si="43"/>
        <v>0.15052461662631153</v>
      </c>
      <c r="BM72" s="11">
        <f t="shared" si="44"/>
        <v>0.11097659402744148</v>
      </c>
      <c r="BN72" s="11">
        <f t="shared" si="45"/>
        <v>0.73151693346299873</v>
      </c>
      <c r="BO72" s="11" t="str">
        <f t="shared" si="46"/>
        <v>NA</v>
      </c>
      <c r="BP72" s="11">
        <f t="shared" si="47"/>
        <v>5.2461662631154156E-2</v>
      </c>
      <c r="BQ72" s="11">
        <f t="shared" si="48"/>
        <v>0.29338175948345435</v>
      </c>
      <c r="BR72" s="14">
        <v>2.4900000000000002</v>
      </c>
      <c r="BS72" s="11">
        <v>0.13980000000000001</v>
      </c>
      <c r="BT72" s="11">
        <f t="shared" si="32"/>
        <v>1</v>
      </c>
      <c r="BU72" s="11">
        <v>0</v>
      </c>
      <c r="BV72" s="11">
        <v>1</v>
      </c>
      <c r="BW72" s="11">
        <v>0</v>
      </c>
      <c r="BX72" s="13">
        <v>0</v>
      </c>
      <c r="BY72" s="11">
        <v>0</v>
      </c>
      <c r="BZ72" s="11">
        <f t="shared" si="33"/>
        <v>0.33300923675255223</v>
      </c>
      <c r="CA72" s="11">
        <f t="shared" si="49"/>
        <v>0.30116674769081186</v>
      </c>
      <c r="CB72" s="11">
        <f t="shared" si="50"/>
        <v>0.52005347593582885</v>
      </c>
      <c r="CC72" s="11" t="str">
        <f t="shared" si="51"/>
        <v>NA</v>
      </c>
      <c r="CD72" s="11" t="str">
        <f t="shared" si="52"/>
        <v>NA</v>
      </c>
      <c r="CE72" s="11">
        <f t="shared" si="35"/>
        <v>0.97759800871188551</v>
      </c>
      <c r="CF72" s="11">
        <f t="shared" si="53"/>
        <v>0.64850686037126715</v>
      </c>
      <c r="CG72" s="11">
        <f t="shared" si="60"/>
        <v>0.34754933163590068</v>
      </c>
      <c r="CH72" s="11">
        <f t="shared" si="56"/>
        <v>0.51941438574156584</v>
      </c>
      <c r="CI72" s="11">
        <f t="shared" si="57"/>
        <v>0.11014312383322962</v>
      </c>
      <c r="CJ72" s="11">
        <f t="shared" si="58"/>
        <v>0.47479775980087119</v>
      </c>
      <c r="CK72" s="11">
        <f t="shared" si="54"/>
        <v>0.18759145449224465</v>
      </c>
      <c r="CL72" s="11">
        <f t="shared" si="59"/>
        <v>0.16094364351245086</v>
      </c>
    </row>
    <row r="73" spans="1:90" ht="17">
      <c r="A73" s="37" t="s">
        <v>86</v>
      </c>
      <c r="B73" s="59" t="s">
        <v>164</v>
      </c>
      <c r="C73" s="11" t="s">
        <v>178</v>
      </c>
      <c r="D73" s="11" t="s">
        <v>120</v>
      </c>
      <c r="E73" s="12">
        <v>28.9</v>
      </c>
      <c r="F73" s="12">
        <v>26.58</v>
      </c>
      <c r="G73" s="12">
        <v>8.36</v>
      </c>
      <c r="H73" s="12">
        <v>10.16</v>
      </c>
      <c r="I73" s="12">
        <v>3.53</v>
      </c>
      <c r="J73" s="12">
        <v>1.35</v>
      </c>
      <c r="K73" s="12">
        <v>11.92</v>
      </c>
      <c r="L73" s="12">
        <v>26.37</v>
      </c>
      <c r="M73" s="12">
        <v>15.53</v>
      </c>
      <c r="N73" s="12" t="s">
        <v>88</v>
      </c>
      <c r="O73" s="12" t="s">
        <v>88</v>
      </c>
      <c r="P73" s="12" t="s">
        <v>88</v>
      </c>
      <c r="Q73" s="12">
        <v>4.8099999999999996</v>
      </c>
      <c r="R73" s="12" t="s">
        <v>88</v>
      </c>
      <c r="S73" s="12">
        <v>10.35</v>
      </c>
      <c r="T73" s="12">
        <v>7.68</v>
      </c>
      <c r="U73" s="12">
        <v>4.8899999999999997</v>
      </c>
      <c r="V73" s="12" t="s">
        <v>88</v>
      </c>
      <c r="W73" s="12" t="s">
        <v>88</v>
      </c>
      <c r="X73" s="12">
        <v>2.25</v>
      </c>
      <c r="Y73" s="12">
        <v>1.38</v>
      </c>
      <c r="Z73" s="12">
        <v>8.83</v>
      </c>
      <c r="AA73" s="11" t="s">
        <v>89</v>
      </c>
      <c r="AB73" s="11" t="s">
        <v>90</v>
      </c>
      <c r="AC73" s="13" t="s">
        <v>89</v>
      </c>
      <c r="AD73" s="11" t="s">
        <v>89</v>
      </c>
      <c r="AE73" s="13" t="s">
        <v>89</v>
      </c>
      <c r="AF73" s="11" t="s">
        <v>89</v>
      </c>
      <c r="AG73" s="11" t="s">
        <v>89</v>
      </c>
      <c r="AH73" s="11" t="s">
        <v>88</v>
      </c>
      <c r="AI73" s="14" t="s">
        <v>88</v>
      </c>
      <c r="AJ73" s="14" t="s">
        <v>88</v>
      </c>
      <c r="AK73" s="14" t="s">
        <v>88</v>
      </c>
      <c r="AL73" s="11">
        <v>0.33810000000000001</v>
      </c>
      <c r="AM73" s="11">
        <v>307.74</v>
      </c>
      <c r="AN73" s="12">
        <v>44.81</v>
      </c>
      <c r="AO73" s="12">
        <v>83.25</v>
      </c>
      <c r="AP73" s="12">
        <v>149.51</v>
      </c>
      <c r="AQ73" s="12">
        <v>17.34</v>
      </c>
      <c r="AR73" s="12">
        <v>2.64</v>
      </c>
      <c r="AS73" s="12">
        <v>6.55</v>
      </c>
      <c r="AT73" s="12">
        <v>9.48</v>
      </c>
      <c r="AU73" s="12">
        <v>17.3</v>
      </c>
      <c r="AV73" s="12">
        <v>1.63</v>
      </c>
      <c r="AW73" s="12">
        <v>2.4</v>
      </c>
      <c r="AX73" s="12" t="s">
        <v>88</v>
      </c>
      <c r="AY73" s="12">
        <v>6.44</v>
      </c>
      <c r="AZ73" s="12">
        <v>37.92</v>
      </c>
      <c r="BA73" s="12" t="s">
        <v>88</v>
      </c>
      <c r="BB73" s="12" t="s">
        <v>88</v>
      </c>
      <c r="BC73" s="11">
        <f t="shared" si="30"/>
        <v>0.38224228743416105</v>
      </c>
      <c r="BD73" s="11">
        <f t="shared" si="31"/>
        <v>0.38939051918735895</v>
      </c>
      <c r="BE73" s="13" t="str">
        <f t="shared" si="36"/>
        <v>NA</v>
      </c>
      <c r="BF73" s="13">
        <f t="shared" si="37"/>
        <v>4.6712802768166098E-2</v>
      </c>
      <c r="BG73" s="11">
        <f t="shared" si="38"/>
        <v>0.41245674740484428</v>
      </c>
      <c r="BH73" s="11" t="str">
        <f t="shared" si="39"/>
        <v>NA</v>
      </c>
      <c r="BI73" s="11" t="str">
        <f t="shared" si="40"/>
        <v>NA</v>
      </c>
      <c r="BJ73" s="11">
        <f t="shared" si="41"/>
        <v>0.13386423966628744</v>
      </c>
      <c r="BK73" s="11">
        <f t="shared" si="42"/>
        <v>2.1974634265652308E-3</v>
      </c>
      <c r="BL73" s="11">
        <f t="shared" si="43"/>
        <v>0.18096313017306245</v>
      </c>
      <c r="BM73" s="11" t="str">
        <f t="shared" si="44"/>
        <v>NA</v>
      </c>
      <c r="BN73" s="11">
        <f t="shared" si="45"/>
        <v>0.74284837576417795</v>
      </c>
      <c r="BO73" s="11" t="str">
        <f t="shared" si="46"/>
        <v>NA</v>
      </c>
      <c r="BP73" s="11" t="str">
        <f t="shared" si="47"/>
        <v>NA</v>
      </c>
      <c r="BQ73" s="11">
        <f t="shared" si="48"/>
        <v>0.33220466516177577</v>
      </c>
      <c r="BR73" s="14" t="s">
        <v>88</v>
      </c>
      <c r="BS73" s="11">
        <v>0.33810000000000001</v>
      </c>
      <c r="BT73" s="11" t="str">
        <f t="shared" si="32"/>
        <v>NA</v>
      </c>
      <c r="BU73" s="11">
        <v>0</v>
      </c>
      <c r="BV73" s="11">
        <v>1</v>
      </c>
      <c r="BW73" s="11">
        <v>0</v>
      </c>
      <c r="BX73" s="13">
        <v>0</v>
      </c>
      <c r="BY73" s="11">
        <v>0</v>
      </c>
      <c r="BZ73" s="11">
        <f t="shared" si="33"/>
        <v>0.34714714714714712</v>
      </c>
      <c r="CA73" s="11">
        <f t="shared" si="49"/>
        <v>0.31927927927927924</v>
      </c>
      <c r="CB73" s="11">
        <f t="shared" si="50"/>
        <v>0.53825825825825824</v>
      </c>
      <c r="CC73" s="11">
        <f t="shared" si="51"/>
        <v>0.27052056931175666</v>
      </c>
      <c r="CD73" s="11">
        <f t="shared" si="52"/>
        <v>0.48583219600961847</v>
      </c>
      <c r="CE73" s="11">
        <f t="shared" si="35"/>
        <v>1.0023121387283236</v>
      </c>
      <c r="CF73" s="11">
        <f t="shared" si="53"/>
        <v>0.65086531226486088</v>
      </c>
      <c r="CG73" s="11">
        <f t="shared" si="60"/>
        <v>0.37773933102652824</v>
      </c>
      <c r="CH73" s="11">
        <f t="shared" si="56"/>
        <v>0.54671280276816614</v>
      </c>
      <c r="CI73" s="11">
        <f t="shared" si="57"/>
        <v>0.13872832369942195</v>
      </c>
      <c r="CJ73" s="11" t="str">
        <f t="shared" si="58"/>
        <v>NA</v>
      </c>
      <c r="CK73" s="11">
        <f t="shared" si="54"/>
        <v>0.16983122362869199</v>
      </c>
      <c r="CL73" s="11" t="str">
        <f t="shared" si="59"/>
        <v>NA</v>
      </c>
    </row>
    <row r="74" spans="1:90" ht="17">
      <c r="A74" s="37" t="s">
        <v>86</v>
      </c>
      <c r="B74" s="59" t="s">
        <v>164</v>
      </c>
      <c r="C74" s="11" t="s">
        <v>179</v>
      </c>
      <c r="D74" s="11" t="s">
        <v>120</v>
      </c>
      <c r="E74" s="12">
        <v>31.4</v>
      </c>
      <c r="F74" s="12">
        <v>29.15</v>
      </c>
      <c r="G74" s="12">
        <v>8.6029999999999998</v>
      </c>
      <c r="H74" s="12">
        <v>10.75</v>
      </c>
      <c r="I74" s="12">
        <v>3.93</v>
      </c>
      <c r="J74" s="12">
        <v>1.38</v>
      </c>
      <c r="K74" s="12">
        <v>13.89</v>
      </c>
      <c r="L74" s="12">
        <v>28.68</v>
      </c>
      <c r="M74" s="12">
        <v>15.4</v>
      </c>
      <c r="N74" s="12" t="s">
        <v>88</v>
      </c>
      <c r="O74" s="12" t="s">
        <v>88</v>
      </c>
      <c r="P74" s="12" t="s">
        <v>88</v>
      </c>
      <c r="Q74" s="12">
        <v>5.33</v>
      </c>
      <c r="R74" s="12">
        <v>2.66</v>
      </c>
      <c r="S74" s="12">
        <v>10.57</v>
      </c>
      <c r="T74" s="12">
        <v>8.18</v>
      </c>
      <c r="U74" s="12">
        <v>4.2699999999999996</v>
      </c>
      <c r="V74" s="12" t="s">
        <v>88</v>
      </c>
      <c r="W74" s="12" t="s">
        <v>88</v>
      </c>
      <c r="X74" s="12">
        <v>2.08</v>
      </c>
      <c r="Y74" s="12">
        <v>1.47</v>
      </c>
      <c r="Z74" s="12">
        <v>9.16</v>
      </c>
      <c r="AA74" s="11" t="s">
        <v>89</v>
      </c>
      <c r="AB74" s="11" t="s">
        <v>90</v>
      </c>
      <c r="AC74" s="13" t="s">
        <v>89</v>
      </c>
      <c r="AD74" s="11" t="s">
        <v>89</v>
      </c>
      <c r="AE74" s="13" t="s">
        <v>89</v>
      </c>
      <c r="AF74" s="11" t="s">
        <v>89</v>
      </c>
      <c r="AG74" s="11" t="s">
        <v>89</v>
      </c>
      <c r="AH74" s="11">
        <v>2.9</v>
      </c>
      <c r="AI74" s="14">
        <v>2.78</v>
      </c>
      <c r="AJ74" s="14">
        <v>2.11</v>
      </c>
      <c r="AK74" s="14">
        <v>0.73</v>
      </c>
      <c r="AL74" s="11">
        <v>0.3896</v>
      </c>
      <c r="AM74" s="11">
        <v>337.61</v>
      </c>
      <c r="AN74" s="12">
        <v>51.99</v>
      </c>
      <c r="AO74" s="12">
        <v>89.98</v>
      </c>
      <c r="AP74" s="12">
        <v>167.52</v>
      </c>
      <c r="AQ74" s="12">
        <v>21.88</v>
      </c>
      <c r="AR74" s="12">
        <v>4.1500000000000004</v>
      </c>
      <c r="AS74" s="12">
        <v>7.56</v>
      </c>
      <c r="AT74" s="12">
        <v>10.581</v>
      </c>
      <c r="AU74" s="12">
        <v>20.23</v>
      </c>
      <c r="AV74" s="12">
        <v>2.23</v>
      </c>
      <c r="AW74" s="12">
        <v>3.56</v>
      </c>
      <c r="AX74" s="12">
        <v>10.3</v>
      </c>
      <c r="AY74" s="12" t="s">
        <v>88</v>
      </c>
      <c r="AZ74" s="12" t="s">
        <v>88</v>
      </c>
      <c r="BA74" s="12" t="s">
        <v>88</v>
      </c>
      <c r="BB74" s="12" t="s">
        <v>88</v>
      </c>
      <c r="BC74" s="11">
        <f t="shared" si="30"/>
        <v>0.36878216123499147</v>
      </c>
      <c r="BD74" s="11">
        <f t="shared" si="31"/>
        <v>0.3626072041166381</v>
      </c>
      <c r="BE74" s="13" t="str">
        <f t="shared" si="36"/>
        <v>NA</v>
      </c>
      <c r="BF74" s="13">
        <f t="shared" si="37"/>
        <v>4.3949044585987258E-2</v>
      </c>
      <c r="BG74" s="11">
        <f t="shared" si="38"/>
        <v>0.44235668789808918</v>
      </c>
      <c r="BH74" s="11" t="str">
        <f t="shared" si="39"/>
        <v>NA</v>
      </c>
      <c r="BI74" s="11" t="str">
        <f t="shared" si="40"/>
        <v>NA</v>
      </c>
      <c r="BJ74" s="11">
        <f t="shared" si="41"/>
        <v>0.13702928870292888</v>
      </c>
      <c r="BK74" s="11">
        <f t="shared" si="42"/>
        <v>1.7991756132149025E-3</v>
      </c>
      <c r="BL74" s="11">
        <f t="shared" si="43"/>
        <v>0.18284734133790739</v>
      </c>
      <c r="BM74" s="11">
        <f t="shared" si="44"/>
        <v>9.1252144082332773E-2</v>
      </c>
      <c r="BN74" s="11">
        <f t="shared" si="45"/>
        <v>0.6708889972074259</v>
      </c>
      <c r="BO74" s="11" t="str">
        <f t="shared" si="46"/>
        <v>NA</v>
      </c>
      <c r="BP74" s="11" t="str">
        <f t="shared" si="47"/>
        <v>NA</v>
      </c>
      <c r="BQ74" s="11">
        <f t="shared" si="48"/>
        <v>0.3142367066895369</v>
      </c>
      <c r="BR74" s="14">
        <v>2.11</v>
      </c>
      <c r="BS74" s="11">
        <v>0.3896</v>
      </c>
      <c r="BT74" s="11">
        <f t="shared" si="32"/>
        <v>1.0431654676258992</v>
      </c>
      <c r="BU74" s="11">
        <v>0</v>
      </c>
      <c r="BV74" s="11">
        <v>1</v>
      </c>
      <c r="BW74" s="11">
        <v>0</v>
      </c>
      <c r="BX74" s="13">
        <v>0</v>
      </c>
      <c r="BY74" s="11">
        <v>0</v>
      </c>
      <c r="BZ74" s="11">
        <f t="shared" si="33"/>
        <v>0.34896643698599683</v>
      </c>
      <c r="CA74" s="11">
        <f t="shared" si="49"/>
        <v>0.32396088019559899</v>
      </c>
      <c r="CB74" s="11">
        <f t="shared" si="50"/>
        <v>0.57779506557012672</v>
      </c>
      <c r="CC74" s="11">
        <f t="shared" si="51"/>
        <v>0.26652054145315601</v>
      </c>
      <c r="CD74" s="11">
        <f t="shared" si="52"/>
        <v>0.49619383312105686</v>
      </c>
      <c r="CE74" s="11">
        <f t="shared" si="35"/>
        <v>1.0815620365793375</v>
      </c>
      <c r="CF74" s="11">
        <f t="shared" si="53"/>
        <v>0.6939965694682676</v>
      </c>
      <c r="CG74" s="11">
        <f t="shared" si="60"/>
        <v>0.34552102376599636</v>
      </c>
      <c r="CH74" s="11">
        <f t="shared" si="56"/>
        <v>0.48359232175502742</v>
      </c>
      <c r="CI74" s="11">
        <f t="shared" si="57"/>
        <v>0.175976272862086</v>
      </c>
      <c r="CJ74" s="11">
        <f t="shared" si="58"/>
        <v>0.50914483440434999</v>
      </c>
      <c r="CK74" s="11" t="str">
        <f t="shared" si="54"/>
        <v>NA</v>
      </c>
      <c r="CL74" s="11" t="str">
        <f t="shared" si="59"/>
        <v>NA</v>
      </c>
    </row>
    <row r="75" spans="1:90" ht="17">
      <c r="A75" s="37" t="s">
        <v>86</v>
      </c>
      <c r="B75" s="59" t="s">
        <v>164</v>
      </c>
      <c r="C75" s="11" t="s">
        <v>180</v>
      </c>
      <c r="D75" s="11" t="s">
        <v>120</v>
      </c>
      <c r="E75" s="12" t="s">
        <v>88</v>
      </c>
      <c r="F75" s="12">
        <v>26.5</v>
      </c>
      <c r="G75" s="12" t="s">
        <v>88</v>
      </c>
      <c r="H75" s="12">
        <v>9.5399999999999991</v>
      </c>
      <c r="I75" s="12">
        <v>3.69</v>
      </c>
      <c r="J75" s="12">
        <v>1.3</v>
      </c>
      <c r="K75" s="12">
        <v>13.69</v>
      </c>
      <c r="L75" s="12">
        <v>26.96</v>
      </c>
      <c r="M75" s="12">
        <v>14.88</v>
      </c>
      <c r="N75" s="12" t="s">
        <v>88</v>
      </c>
      <c r="O75" s="12" t="s">
        <v>88</v>
      </c>
      <c r="P75" s="12" t="s">
        <v>88</v>
      </c>
      <c r="Q75" s="12">
        <v>3.97</v>
      </c>
      <c r="R75" s="12">
        <v>2.64</v>
      </c>
      <c r="S75" s="12" t="s">
        <v>88</v>
      </c>
      <c r="T75" s="12" t="s">
        <v>88</v>
      </c>
      <c r="U75" s="12" t="s">
        <v>88</v>
      </c>
      <c r="V75" s="12" t="s">
        <v>88</v>
      </c>
      <c r="W75" s="12" t="s">
        <v>88</v>
      </c>
      <c r="X75" s="12">
        <v>2.39</v>
      </c>
      <c r="Y75" s="12">
        <v>1.54</v>
      </c>
      <c r="Z75" s="12" t="s">
        <v>88</v>
      </c>
      <c r="AA75" s="11" t="s">
        <v>89</v>
      </c>
      <c r="AB75" s="11" t="s">
        <v>88</v>
      </c>
      <c r="AC75" s="13" t="s">
        <v>89</v>
      </c>
      <c r="AD75" s="11" t="s">
        <v>89</v>
      </c>
      <c r="AE75" s="13" t="s">
        <v>89</v>
      </c>
      <c r="AF75" s="11" t="s">
        <v>89</v>
      </c>
      <c r="AG75" s="11" t="s">
        <v>89</v>
      </c>
      <c r="AH75" s="11">
        <v>3.04</v>
      </c>
      <c r="AI75" s="14">
        <v>2.06</v>
      </c>
      <c r="AJ75" s="14">
        <v>3.06</v>
      </c>
      <c r="AK75" s="12">
        <v>0.7</v>
      </c>
      <c r="AL75" s="11" t="s">
        <v>88</v>
      </c>
      <c r="AM75" s="11" t="s">
        <v>88</v>
      </c>
      <c r="AN75" s="12">
        <v>44.95</v>
      </c>
      <c r="AO75" s="12">
        <v>94.04</v>
      </c>
      <c r="AP75" s="12" t="s">
        <v>88</v>
      </c>
      <c r="AQ75" s="12">
        <v>16.95</v>
      </c>
      <c r="AR75" s="12">
        <v>3.64</v>
      </c>
      <c r="AS75" s="12">
        <v>5.55</v>
      </c>
      <c r="AT75" s="12">
        <v>9.35</v>
      </c>
      <c r="AU75" s="12">
        <v>18.21</v>
      </c>
      <c r="AV75" s="12">
        <v>1.45</v>
      </c>
      <c r="AW75" s="12">
        <v>2.2999999999999998</v>
      </c>
      <c r="AX75" s="12">
        <v>9.11</v>
      </c>
      <c r="AY75" s="12">
        <v>5.41</v>
      </c>
      <c r="AZ75" s="12" t="s">
        <v>88</v>
      </c>
      <c r="BA75" s="12">
        <v>6.12</v>
      </c>
      <c r="BB75" s="12">
        <v>44.48</v>
      </c>
      <c r="BC75" s="11">
        <f t="shared" si="30"/>
        <v>0.36</v>
      </c>
      <c r="BD75" s="11" t="str">
        <f t="shared" si="31"/>
        <v>NA</v>
      </c>
      <c r="BE75" s="13" t="str">
        <f t="shared" si="36"/>
        <v>NA</v>
      </c>
      <c r="BF75" s="13" t="str">
        <f t="shared" si="37"/>
        <v>NA</v>
      </c>
      <c r="BG75" s="11" t="str">
        <f t="shared" si="38"/>
        <v>NA</v>
      </c>
      <c r="BH75" s="11" t="str">
        <f t="shared" si="39"/>
        <v>NA</v>
      </c>
      <c r="BI75" s="11" t="str">
        <f t="shared" si="40"/>
        <v>NA</v>
      </c>
      <c r="BJ75" s="11">
        <f t="shared" si="41"/>
        <v>0.13686943620178041</v>
      </c>
      <c r="BK75" s="11">
        <f t="shared" si="42"/>
        <v>2.6205767176931292E-3</v>
      </c>
      <c r="BL75" s="11">
        <f t="shared" si="43"/>
        <v>0.14981132075471698</v>
      </c>
      <c r="BM75" s="11">
        <f t="shared" si="44"/>
        <v>9.9622641509433965E-2</v>
      </c>
      <c r="BN75" s="11" t="str">
        <f t="shared" si="45"/>
        <v>NA</v>
      </c>
      <c r="BO75" s="11" t="str">
        <f t="shared" si="46"/>
        <v>NA</v>
      </c>
      <c r="BP75" s="11" t="str">
        <f t="shared" si="47"/>
        <v>NA</v>
      </c>
      <c r="BQ75" s="11" t="str">
        <f t="shared" si="48"/>
        <v>NA</v>
      </c>
      <c r="BR75" s="14">
        <v>3.06</v>
      </c>
      <c r="BS75" s="11" t="s">
        <v>88</v>
      </c>
      <c r="BT75" s="11">
        <f t="shared" si="32"/>
        <v>1.4757281553398058</v>
      </c>
      <c r="BU75" s="11">
        <v>0</v>
      </c>
      <c r="BV75" s="11" t="s">
        <v>88</v>
      </c>
      <c r="BW75" s="11">
        <v>0</v>
      </c>
      <c r="BX75" s="13">
        <v>0</v>
      </c>
      <c r="BY75" s="11">
        <v>0</v>
      </c>
      <c r="BZ75" s="11" t="str">
        <f t="shared" si="33"/>
        <v>NA</v>
      </c>
      <c r="CA75" s="11">
        <f>IF(F75="NA", "NA", IF(AO75="NA","NA", F75/AO75))</f>
        <v>0.28179498085920884</v>
      </c>
      <c r="CB75" s="11">
        <f t="shared" si="50"/>
        <v>0.47798809017439386</v>
      </c>
      <c r="CC75" s="11" t="str">
        <f t="shared" si="51"/>
        <v>NA</v>
      </c>
      <c r="CD75" s="11" t="str">
        <f t="shared" si="52"/>
        <v>NA</v>
      </c>
      <c r="CE75" s="11">
        <f t="shared" si="35"/>
        <v>0.93080724876441512</v>
      </c>
      <c r="CF75" s="11">
        <f t="shared" si="53"/>
        <v>0.68716981132075472</v>
      </c>
      <c r="CG75" s="11">
        <f t="shared" si="60"/>
        <v>0.32743362831858408</v>
      </c>
      <c r="CH75" s="11">
        <f t="shared" si="56"/>
        <v>0.55162241887905605</v>
      </c>
      <c r="CI75" s="11">
        <f t="shared" si="57"/>
        <v>0.12630422844590883</v>
      </c>
      <c r="CJ75" s="11">
        <f t="shared" si="58"/>
        <v>0.50027457440966494</v>
      </c>
      <c r="CK75" s="11" t="str">
        <f t="shared" si="54"/>
        <v>NA</v>
      </c>
      <c r="CL75" s="11">
        <f t="shared" si="59"/>
        <v>0.13758992805755396</v>
      </c>
    </row>
    <row r="76" spans="1:90" ht="17">
      <c r="A76" s="37" t="s">
        <v>86</v>
      </c>
      <c r="B76" s="59" t="s">
        <v>164</v>
      </c>
      <c r="C76" s="11" t="s">
        <v>181</v>
      </c>
      <c r="D76" s="11" t="s">
        <v>120</v>
      </c>
      <c r="E76" s="12">
        <v>24.9</v>
      </c>
      <c r="F76" s="12">
        <v>22.58</v>
      </c>
      <c r="G76" s="12">
        <v>6.6</v>
      </c>
      <c r="H76" s="12">
        <v>9.56</v>
      </c>
      <c r="I76" s="12">
        <v>3.13</v>
      </c>
      <c r="J76" s="12" t="s">
        <v>88</v>
      </c>
      <c r="K76" s="12">
        <v>11.27</v>
      </c>
      <c r="L76" s="12">
        <v>23.67</v>
      </c>
      <c r="M76" s="12">
        <v>14.93</v>
      </c>
      <c r="N76" s="12" t="s">
        <v>88</v>
      </c>
      <c r="O76" s="12" t="s">
        <v>88</v>
      </c>
      <c r="P76" s="12" t="s">
        <v>88</v>
      </c>
      <c r="Q76" s="12">
        <v>3.23</v>
      </c>
      <c r="R76" s="12">
        <v>2.56</v>
      </c>
      <c r="S76" s="12">
        <v>10.08</v>
      </c>
      <c r="T76" s="12">
        <v>5.49</v>
      </c>
      <c r="U76" s="12">
        <v>4.53</v>
      </c>
      <c r="V76" s="12" t="s">
        <v>88</v>
      </c>
      <c r="W76" s="12">
        <v>1.07</v>
      </c>
      <c r="X76" s="12">
        <v>1.85</v>
      </c>
      <c r="Y76" s="12">
        <v>1.1200000000000001</v>
      </c>
      <c r="Z76" s="12">
        <v>8.32</v>
      </c>
      <c r="AA76" s="11" t="s">
        <v>89</v>
      </c>
      <c r="AB76" s="11" t="s">
        <v>88</v>
      </c>
      <c r="AC76" s="13" t="s">
        <v>89</v>
      </c>
      <c r="AD76" s="11" t="s">
        <v>89</v>
      </c>
      <c r="AE76" s="13" t="s">
        <v>89</v>
      </c>
      <c r="AF76" s="11" t="s">
        <v>89</v>
      </c>
      <c r="AG76" s="11" t="s">
        <v>89</v>
      </c>
      <c r="AH76" s="11" t="s">
        <v>88</v>
      </c>
      <c r="AI76" s="14" t="s">
        <v>88</v>
      </c>
      <c r="AJ76" s="14">
        <v>1.85</v>
      </c>
      <c r="AK76" s="14">
        <v>0.74</v>
      </c>
      <c r="AL76" s="11" t="s">
        <v>88</v>
      </c>
      <c r="AM76" s="11" t="s">
        <v>88</v>
      </c>
      <c r="AN76" s="12">
        <v>41.12</v>
      </c>
      <c r="AO76" s="12">
        <v>76.91</v>
      </c>
      <c r="AP76" s="12" t="s">
        <v>88</v>
      </c>
      <c r="AQ76" s="12">
        <v>17.27</v>
      </c>
      <c r="AR76" s="12">
        <v>3.24</v>
      </c>
      <c r="AS76" s="12">
        <v>6.16</v>
      </c>
      <c r="AT76" s="12">
        <v>9.32</v>
      </c>
      <c r="AU76" s="12">
        <v>17.39</v>
      </c>
      <c r="AV76" s="12">
        <v>1.69</v>
      </c>
      <c r="AW76" s="12">
        <v>2.3199999999999998</v>
      </c>
      <c r="AX76" s="12">
        <v>8.1999999999999993</v>
      </c>
      <c r="AY76" s="12">
        <v>6.45</v>
      </c>
      <c r="AZ76" s="12">
        <v>35.75</v>
      </c>
      <c r="BA76" s="12">
        <v>6.8</v>
      </c>
      <c r="BB76" s="12">
        <v>40.92</v>
      </c>
      <c r="BC76" s="11">
        <f t="shared" si="30"/>
        <v>0.42338352524357842</v>
      </c>
      <c r="BD76" s="11">
        <f t="shared" si="31"/>
        <v>0.44641275465013291</v>
      </c>
      <c r="BE76" s="13" t="str">
        <f t="shared" si="36"/>
        <v>NA</v>
      </c>
      <c r="BF76" s="13" t="str">
        <f t="shared" si="37"/>
        <v>NA</v>
      </c>
      <c r="BG76" s="11">
        <f t="shared" si="38"/>
        <v>0.45261044176706827</v>
      </c>
      <c r="BH76" s="11" t="str">
        <f t="shared" si="39"/>
        <v>NA</v>
      </c>
      <c r="BI76" s="11" t="str">
        <f t="shared" si="40"/>
        <v>NA</v>
      </c>
      <c r="BJ76" s="11">
        <f t="shared" si="41"/>
        <v>0.1322348964934516</v>
      </c>
      <c r="BK76" s="11">
        <f t="shared" si="42"/>
        <v>2.0319446808944644E-3</v>
      </c>
      <c r="BL76" s="11">
        <f t="shared" si="43"/>
        <v>0.14304694419840569</v>
      </c>
      <c r="BM76" s="11">
        <f t="shared" si="44"/>
        <v>0.11337466784765281</v>
      </c>
      <c r="BN76" s="11">
        <f t="shared" si="45"/>
        <v>0.69704956574335097</v>
      </c>
      <c r="BO76" s="11" t="str">
        <f t="shared" si="46"/>
        <v>NA</v>
      </c>
      <c r="BP76" s="11">
        <f t="shared" si="47"/>
        <v>4.7387068201948636E-2</v>
      </c>
      <c r="BQ76" s="11">
        <f t="shared" si="48"/>
        <v>0.36846767050487161</v>
      </c>
      <c r="BR76" s="14">
        <v>1.85</v>
      </c>
      <c r="BS76" s="11" t="s">
        <v>88</v>
      </c>
      <c r="BT76" s="11" t="str">
        <f t="shared" si="32"/>
        <v>NA</v>
      </c>
      <c r="BU76" s="11">
        <v>0</v>
      </c>
      <c r="BV76" s="11" t="s">
        <v>88</v>
      </c>
      <c r="BW76" s="11">
        <v>0</v>
      </c>
      <c r="BX76" s="13">
        <v>0</v>
      </c>
      <c r="BY76" s="11">
        <v>0</v>
      </c>
      <c r="BZ76" s="11">
        <f t="shared" si="33"/>
        <v>0.32375503835652059</v>
      </c>
      <c r="CA76" s="11">
        <f t="shared" si="49"/>
        <v>0.2935899102847484</v>
      </c>
      <c r="CB76" s="11">
        <f t="shared" si="50"/>
        <v>0.53465089065141069</v>
      </c>
      <c r="CC76" s="11" t="str">
        <f t="shared" si="51"/>
        <v>NA</v>
      </c>
      <c r="CD76" s="11" t="str">
        <f t="shared" si="52"/>
        <v>NA</v>
      </c>
      <c r="CE76" s="11">
        <f t="shared" si="35"/>
        <v>0.99309948246118451</v>
      </c>
      <c r="CF76" s="11">
        <f t="shared" si="53"/>
        <v>0.7701505757307352</v>
      </c>
      <c r="CG76" s="11">
        <f t="shared" si="60"/>
        <v>0.35668789808917201</v>
      </c>
      <c r="CH76" s="11">
        <f>IF(AQ76="NA","NA", IF(AT76="NA","NA", AT76/AQ76))</f>
        <v>0.53966415749855245</v>
      </c>
      <c r="CI76" s="11">
        <f t="shared" si="57"/>
        <v>0.13341000575043127</v>
      </c>
      <c r="CJ76" s="11">
        <f t="shared" si="58"/>
        <v>0.47153536515238637</v>
      </c>
      <c r="CK76" s="11">
        <f t="shared" si="54"/>
        <v>0.18041958041958042</v>
      </c>
      <c r="CL76" s="11">
        <f t="shared" si="59"/>
        <v>0.16617790811339198</v>
      </c>
    </row>
    <row r="77" spans="1:90" ht="17">
      <c r="A77" s="37" t="s">
        <v>86</v>
      </c>
      <c r="B77" s="59" t="s">
        <v>164</v>
      </c>
      <c r="C77" s="11" t="s">
        <v>182</v>
      </c>
      <c r="D77" s="11" t="s">
        <v>120</v>
      </c>
      <c r="E77" s="12">
        <v>26.7</v>
      </c>
      <c r="F77" s="12">
        <v>24.9</v>
      </c>
      <c r="G77" s="12">
        <v>6.27</v>
      </c>
      <c r="H77" s="12">
        <v>8.6300000000000008</v>
      </c>
      <c r="I77" s="12">
        <v>2.96</v>
      </c>
      <c r="J77" s="12" t="s">
        <v>88</v>
      </c>
      <c r="K77" s="12">
        <v>11.97</v>
      </c>
      <c r="L77" s="12">
        <v>24.79</v>
      </c>
      <c r="M77" s="12">
        <v>13.59</v>
      </c>
      <c r="N77" s="12" t="s">
        <v>88</v>
      </c>
      <c r="O77" s="12" t="s">
        <v>88</v>
      </c>
      <c r="P77" s="12" t="s">
        <v>88</v>
      </c>
      <c r="Q77" s="12">
        <v>3.35</v>
      </c>
      <c r="R77" s="12">
        <v>2.2000000000000002</v>
      </c>
      <c r="S77" s="12">
        <v>9.48</v>
      </c>
      <c r="T77" s="12">
        <v>7.25</v>
      </c>
      <c r="U77" s="12">
        <v>4.74</v>
      </c>
      <c r="V77" s="12" t="s">
        <v>88</v>
      </c>
      <c r="W77" s="12">
        <v>1.33</v>
      </c>
      <c r="X77" s="12">
        <v>1.62</v>
      </c>
      <c r="Y77" s="12">
        <v>0.51</v>
      </c>
      <c r="Z77" s="12">
        <v>9.4</v>
      </c>
      <c r="AA77" s="11" t="s">
        <v>89</v>
      </c>
      <c r="AB77" s="11" t="s">
        <v>90</v>
      </c>
      <c r="AC77" s="13" t="s">
        <v>89</v>
      </c>
      <c r="AD77" s="11" t="s">
        <v>89</v>
      </c>
      <c r="AE77" s="13" t="s">
        <v>89</v>
      </c>
      <c r="AF77" s="11" t="s">
        <v>89</v>
      </c>
      <c r="AG77" s="11" t="s">
        <v>89</v>
      </c>
      <c r="AH77" s="11">
        <v>3.39</v>
      </c>
      <c r="AI77" s="14">
        <v>1.95</v>
      </c>
      <c r="AJ77" s="14">
        <v>1.84</v>
      </c>
      <c r="AK77" s="14">
        <v>0.69</v>
      </c>
      <c r="AL77" s="11">
        <v>0.2666</v>
      </c>
      <c r="AM77" s="11" t="s">
        <v>88</v>
      </c>
      <c r="AN77" s="12">
        <v>42.78</v>
      </c>
      <c r="AO77" s="12">
        <v>87.37</v>
      </c>
      <c r="AP77" s="12" t="s">
        <v>88</v>
      </c>
      <c r="AQ77" s="12">
        <v>16.5</v>
      </c>
      <c r="AR77" s="12">
        <v>3.33</v>
      </c>
      <c r="AS77" s="12" t="s">
        <v>183</v>
      </c>
      <c r="AT77" s="12">
        <v>8.86</v>
      </c>
      <c r="AU77" s="12">
        <v>15.71</v>
      </c>
      <c r="AV77" s="12">
        <v>1.62</v>
      </c>
      <c r="AW77" s="12">
        <v>2.5499999999999998</v>
      </c>
      <c r="AX77" s="12">
        <v>8.67</v>
      </c>
      <c r="AY77" s="12">
        <v>5.77</v>
      </c>
      <c r="AZ77" s="12">
        <v>36.270000000000003</v>
      </c>
      <c r="BA77" s="12">
        <v>5.74</v>
      </c>
      <c r="BB77" s="12">
        <v>39.72</v>
      </c>
      <c r="BC77" s="11">
        <f t="shared" si="30"/>
        <v>0.34658634538152616</v>
      </c>
      <c r="BD77" s="11">
        <f t="shared" si="31"/>
        <v>0.3807228915662651</v>
      </c>
      <c r="BE77" s="13" t="str">
        <f t="shared" si="36"/>
        <v>NA</v>
      </c>
      <c r="BF77" s="13" t="str">
        <f t="shared" si="37"/>
        <v>NA</v>
      </c>
      <c r="BG77" s="11">
        <f t="shared" si="38"/>
        <v>0.44831460674157309</v>
      </c>
      <c r="BH77" s="11" t="str">
        <f t="shared" si="39"/>
        <v>NA</v>
      </c>
      <c r="BI77" s="11" t="str">
        <f t="shared" si="40"/>
        <v>NA</v>
      </c>
      <c r="BJ77" s="11">
        <f t="shared" si="41"/>
        <v>0.11940298507462686</v>
      </c>
      <c r="BK77" s="11">
        <f t="shared" si="42"/>
        <v>6.6627957613586892E-4</v>
      </c>
      <c r="BL77" s="11">
        <f t="shared" si="43"/>
        <v>0.13453815261044177</v>
      </c>
      <c r="BM77" s="11">
        <f t="shared" si="44"/>
        <v>8.835341365461849E-2</v>
      </c>
      <c r="BN77" s="11">
        <f t="shared" si="45"/>
        <v>0.75637943607513292</v>
      </c>
      <c r="BO77" s="11" t="str">
        <f t="shared" si="46"/>
        <v>NA</v>
      </c>
      <c r="BP77" s="11">
        <f t="shared" si="47"/>
        <v>5.3413654618473902E-2</v>
      </c>
      <c r="BQ77" s="11">
        <f t="shared" si="48"/>
        <v>0.3775100401606426</v>
      </c>
      <c r="BR77" s="14">
        <v>1.84</v>
      </c>
      <c r="BS77" s="11">
        <v>0.2666</v>
      </c>
      <c r="BT77" s="11">
        <f t="shared" si="32"/>
        <v>1.7384615384615385</v>
      </c>
      <c r="BU77" s="11">
        <v>0</v>
      </c>
      <c r="BV77" s="11">
        <v>1</v>
      </c>
      <c r="BW77" s="11">
        <v>0</v>
      </c>
      <c r="BX77" s="13">
        <v>0</v>
      </c>
      <c r="BY77" s="11">
        <v>0</v>
      </c>
      <c r="BZ77" s="11">
        <f t="shared" si="33"/>
        <v>0.30559688680325053</v>
      </c>
      <c r="CA77" s="11">
        <f t="shared" si="49"/>
        <v>0.28499484949067183</v>
      </c>
      <c r="CB77" s="11">
        <f t="shared" si="50"/>
        <v>0.48964175346228683</v>
      </c>
      <c r="CC77" s="11" t="str">
        <f t="shared" si="51"/>
        <v>NA</v>
      </c>
      <c r="CD77" s="11" t="str">
        <f>IF(AM77="NA","NA",IF(AP77="NA", "NA", AP77/AM77))</f>
        <v>NA</v>
      </c>
      <c r="CE77" s="11">
        <f t="shared" si="35"/>
        <v>1.0502864417568427</v>
      </c>
      <c r="CF77" s="11">
        <f t="shared" si="53"/>
        <v>0.63092369477911658</v>
      </c>
      <c r="CG77" s="11" t="s">
        <v>88</v>
      </c>
      <c r="CH77" s="11">
        <f t="shared" si="56"/>
        <v>0.53696969696969699</v>
      </c>
      <c r="CI77" s="11">
        <f>IF(AU77="NA","NA", IF(AW77="NA","NA", AW77/AU77))</f>
        <v>0.16231699554423931</v>
      </c>
      <c r="CJ77" s="11">
        <f t="shared" si="58"/>
        <v>0.55187778485041372</v>
      </c>
      <c r="CK77" s="11">
        <f t="shared" si="54"/>
        <v>0.15908464295561067</v>
      </c>
      <c r="CL77" s="11">
        <f t="shared" si="59"/>
        <v>0.14451158106747231</v>
      </c>
    </row>
    <row r="78" spans="1:90" ht="17">
      <c r="A78" s="37" t="s">
        <v>86</v>
      </c>
      <c r="B78" s="59" t="s">
        <v>164</v>
      </c>
      <c r="C78" s="11" t="s">
        <v>184</v>
      </c>
      <c r="D78" s="11" t="s">
        <v>120</v>
      </c>
      <c r="E78" s="12">
        <v>26.6</v>
      </c>
      <c r="F78" s="12">
        <v>23.86</v>
      </c>
      <c r="G78" s="12">
        <v>6.94</v>
      </c>
      <c r="H78" s="12">
        <v>9.66</v>
      </c>
      <c r="I78" s="12">
        <v>3.45</v>
      </c>
      <c r="J78" s="12" t="s">
        <v>88</v>
      </c>
      <c r="K78" s="12">
        <v>12.51</v>
      </c>
      <c r="L78" s="12">
        <v>23.93</v>
      </c>
      <c r="M78" s="12">
        <v>12.7</v>
      </c>
      <c r="N78" s="12">
        <v>2.8</v>
      </c>
      <c r="O78" s="12" t="s">
        <v>88</v>
      </c>
      <c r="P78" s="12" t="s">
        <v>88</v>
      </c>
      <c r="Q78" s="12">
        <v>3.42</v>
      </c>
      <c r="R78" s="12">
        <v>2.96</v>
      </c>
      <c r="S78" s="12">
        <v>10.45</v>
      </c>
      <c r="T78" s="12">
        <v>5.67</v>
      </c>
      <c r="U78" s="12">
        <v>4.75</v>
      </c>
      <c r="V78" s="12" t="s">
        <v>88</v>
      </c>
      <c r="W78" s="12">
        <v>1.81</v>
      </c>
      <c r="X78" s="12" t="s">
        <v>88</v>
      </c>
      <c r="Y78" s="12" t="s">
        <v>88</v>
      </c>
      <c r="Z78" s="12">
        <v>8.35</v>
      </c>
      <c r="AA78" s="11" t="s">
        <v>89</v>
      </c>
      <c r="AB78" s="11" t="s">
        <v>88</v>
      </c>
      <c r="AC78" s="13" t="s">
        <v>89</v>
      </c>
      <c r="AD78" s="11" t="s">
        <v>89</v>
      </c>
      <c r="AE78" s="13" t="s">
        <v>89</v>
      </c>
      <c r="AF78" s="11" t="s">
        <v>89</v>
      </c>
      <c r="AG78" s="11" t="s">
        <v>89</v>
      </c>
      <c r="AH78" s="11">
        <v>3.84</v>
      </c>
      <c r="AI78" s="14">
        <v>2.87</v>
      </c>
      <c r="AJ78" s="14">
        <v>2.41</v>
      </c>
      <c r="AK78" s="14">
        <v>0.69</v>
      </c>
      <c r="AL78" s="11" t="s">
        <v>88</v>
      </c>
      <c r="AM78" s="11">
        <v>289.56</v>
      </c>
      <c r="AN78" s="12">
        <v>43.15</v>
      </c>
      <c r="AO78" s="12">
        <v>75.78</v>
      </c>
      <c r="AP78" s="12">
        <v>136.87</v>
      </c>
      <c r="AQ78" s="12">
        <v>18.18</v>
      </c>
      <c r="AR78" s="12">
        <v>3.68</v>
      </c>
      <c r="AS78" s="12">
        <v>5.99</v>
      </c>
      <c r="AT78" s="12">
        <v>6.27</v>
      </c>
      <c r="AU78" s="12" t="s">
        <v>88</v>
      </c>
      <c r="AV78" s="12" t="s">
        <v>88</v>
      </c>
      <c r="AW78" s="12" t="s">
        <v>88</v>
      </c>
      <c r="AX78" s="12">
        <v>6.27</v>
      </c>
      <c r="AY78" s="12" t="s">
        <v>88</v>
      </c>
      <c r="AZ78" s="12" t="s">
        <v>88</v>
      </c>
      <c r="BA78" s="12" t="s">
        <v>88</v>
      </c>
      <c r="BB78" s="12" t="s">
        <v>88</v>
      </c>
      <c r="BC78" s="11">
        <f t="shared" ref="BC78:BC141" si="61">IF(H78="NA", "NA", IF(F78="NA", "NA",H78 /F78))</f>
        <v>0.404861693210394</v>
      </c>
      <c r="BD78" s="11">
        <f t="shared" ref="BD78:BD122" si="62">IF(S78="NA", "NA", IF(F78="NA","NA",S78/F78))</f>
        <v>0.43797150041911148</v>
      </c>
      <c r="BE78" s="13" t="str">
        <f t="shared" si="36"/>
        <v>NA</v>
      </c>
      <c r="BF78" s="13" t="str">
        <f t="shared" si="37"/>
        <v>NA</v>
      </c>
      <c r="BG78" s="11">
        <f t="shared" si="38"/>
        <v>0.47030075187969922</v>
      </c>
      <c r="BH78" s="11">
        <f t="shared" si="39"/>
        <v>0.11700793982448808</v>
      </c>
      <c r="BI78" s="11">
        <f t="shared" si="40"/>
        <v>0.22047244094488189</v>
      </c>
      <c r="BJ78" s="11">
        <f t="shared" si="41"/>
        <v>0.14417049728374426</v>
      </c>
      <c r="BK78" s="11" t="str">
        <f t="shared" si="42"/>
        <v>NA</v>
      </c>
      <c r="BL78" s="11">
        <f t="shared" si="43"/>
        <v>0.14333612740989102</v>
      </c>
      <c r="BM78" s="11">
        <f t="shared" si="44"/>
        <v>0.12405699916177704</v>
      </c>
      <c r="BN78" s="11">
        <f t="shared" si="45"/>
        <v>0.68598900776206306</v>
      </c>
      <c r="BO78" s="11" t="str">
        <f t="shared" si="46"/>
        <v>NA</v>
      </c>
      <c r="BP78" s="11">
        <f t="shared" si="47"/>
        <v>7.5859178541492045E-2</v>
      </c>
      <c r="BQ78" s="11">
        <f t="shared" si="48"/>
        <v>0.34995808885163454</v>
      </c>
      <c r="BR78" s="14">
        <v>2.41</v>
      </c>
      <c r="BS78" s="11" t="s">
        <v>88</v>
      </c>
      <c r="BT78" s="11">
        <f t="shared" si="32"/>
        <v>1.3379790940766549</v>
      </c>
      <c r="BU78" s="11">
        <v>0</v>
      </c>
      <c r="BV78" s="11" t="s">
        <v>88</v>
      </c>
      <c r="BW78" s="11">
        <v>0</v>
      </c>
      <c r="BX78" s="13">
        <v>0</v>
      </c>
      <c r="BY78" s="11">
        <v>0</v>
      </c>
      <c r="BZ78" s="11">
        <f t="shared" si="33"/>
        <v>0.35101609923462657</v>
      </c>
      <c r="CA78" s="11">
        <f t="shared" si="49"/>
        <v>0.31485880179466874</v>
      </c>
      <c r="CB78" s="11">
        <f t="shared" si="50"/>
        <v>0.56941145420955397</v>
      </c>
      <c r="CC78" s="11">
        <f t="shared" si="51"/>
        <v>0.26170741815167842</v>
      </c>
      <c r="CD78" s="11">
        <f t="shared" si="52"/>
        <v>0.47268269097941706</v>
      </c>
      <c r="CE78" s="11" t="str">
        <f t="shared" si="35"/>
        <v>NA</v>
      </c>
      <c r="CF78" s="11" t="str">
        <f t="shared" si="53"/>
        <v>NA</v>
      </c>
      <c r="CG78" s="11">
        <f t="shared" si="60"/>
        <v>0.32948294829482949</v>
      </c>
      <c r="CH78" s="11">
        <f t="shared" si="56"/>
        <v>0.34488448844884484</v>
      </c>
      <c r="CI78" s="11" t="str">
        <f t="shared" ref="CI78:CI103" si="63">IF(AU78="NA","NA", IF(AW78="NA","NA", AW78/AU78))</f>
        <v>NA</v>
      </c>
      <c r="CJ78" s="11" t="str">
        <f t="shared" si="58"/>
        <v>NA</v>
      </c>
      <c r="CK78" s="11" t="str">
        <f t="shared" si="54"/>
        <v>NA</v>
      </c>
      <c r="CL78" s="11" t="str">
        <f t="shared" si="59"/>
        <v>NA</v>
      </c>
    </row>
    <row r="79" spans="1:90" ht="17">
      <c r="A79" s="37" t="s">
        <v>86</v>
      </c>
      <c r="B79" s="59" t="s">
        <v>164</v>
      </c>
      <c r="C79" s="11" t="s">
        <v>185</v>
      </c>
      <c r="D79" s="11" t="s">
        <v>120</v>
      </c>
      <c r="E79" s="12">
        <v>28.3</v>
      </c>
      <c r="F79" s="12">
        <v>26.04</v>
      </c>
      <c r="G79" s="12" t="s">
        <v>88</v>
      </c>
      <c r="H79" s="12">
        <v>10.119999999999999</v>
      </c>
      <c r="I79" s="12">
        <v>2.66</v>
      </c>
      <c r="J79" s="12">
        <v>1.34</v>
      </c>
      <c r="K79" s="12" t="s">
        <v>88</v>
      </c>
      <c r="L79" s="12">
        <v>25.63</v>
      </c>
      <c r="M79" s="12" t="s">
        <v>88</v>
      </c>
      <c r="N79" s="12" t="s">
        <v>88</v>
      </c>
      <c r="O79" s="12" t="s">
        <v>88</v>
      </c>
      <c r="P79" s="12" t="s">
        <v>88</v>
      </c>
      <c r="Q79" s="12">
        <v>3.95</v>
      </c>
      <c r="R79" s="12" t="s">
        <v>88</v>
      </c>
      <c r="S79" s="12" t="s">
        <v>88</v>
      </c>
      <c r="T79" s="12">
        <v>6.54</v>
      </c>
      <c r="U79" s="12">
        <v>4.33</v>
      </c>
      <c r="V79" s="12" t="s">
        <v>88</v>
      </c>
      <c r="W79" s="12" t="s">
        <v>88</v>
      </c>
      <c r="X79" s="12">
        <v>2.37</v>
      </c>
      <c r="Y79" s="12">
        <v>1.77</v>
      </c>
      <c r="Z79" s="12">
        <v>8.8699999999999992</v>
      </c>
      <c r="AA79" s="11" t="s">
        <v>89</v>
      </c>
      <c r="AB79" s="11" t="s">
        <v>88</v>
      </c>
      <c r="AC79" s="13" t="s">
        <v>89</v>
      </c>
      <c r="AD79" s="11" t="s">
        <v>89</v>
      </c>
      <c r="AE79" s="13" t="s">
        <v>89</v>
      </c>
      <c r="AF79" s="11" t="s">
        <v>89</v>
      </c>
      <c r="AG79" s="11" t="s">
        <v>89</v>
      </c>
      <c r="AH79" s="24" t="s">
        <v>88</v>
      </c>
      <c r="AI79" s="14" t="s">
        <v>88</v>
      </c>
      <c r="AJ79" s="14" t="s">
        <v>88</v>
      </c>
      <c r="AK79" s="14" t="s">
        <v>88</v>
      </c>
      <c r="AL79" s="11" t="s">
        <v>88</v>
      </c>
      <c r="AM79" s="11">
        <v>294.08999999999997</v>
      </c>
      <c r="AN79" s="12">
        <v>42.96</v>
      </c>
      <c r="AO79" s="12">
        <v>76.92</v>
      </c>
      <c r="AP79" s="12">
        <v>146.57</v>
      </c>
      <c r="AQ79" s="12">
        <v>17.28</v>
      </c>
      <c r="AR79" s="12">
        <v>3.46</v>
      </c>
      <c r="AS79" s="12">
        <v>6.3</v>
      </c>
      <c r="AT79" s="12" t="s">
        <v>88</v>
      </c>
      <c r="AU79" s="12">
        <v>16.579999999999998</v>
      </c>
      <c r="AV79" s="12">
        <v>1.58</v>
      </c>
      <c r="AW79" s="12">
        <v>1.9</v>
      </c>
      <c r="AX79" s="12">
        <v>8</v>
      </c>
      <c r="AY79" s="12" t="s">
        <v>88</v>
      </c>
      <c r="AZ79" s="12" t="s">
        <v>88</v>
      </c>
      <c r="BA79" s="12">
        <v>5.24</v>
      </c>
      <c r="BB79" s="12">
        <v>42.61</v>
      </c>
      <c r="BC79" s="11">
        <f t="shared" si="61"/>
        <v>0.38863287250384021</v>
      </c>
      <c r="BD79" s="11" t="str">
        <f t="shared" si="62"/>
        <v>NA</v>
      </c>
      <c r="BE79" s="13" t="str">
        <f t="shared" si="36"/>
        <v>NA</v>
      </c>
      <c r="BF79" s="13">
        <f t="shared" si="37"/>
        <v>4.7349823321554775E-2</v>
      </c>
      <c r="BG79" s="11" t="str">
        <f t="shared" si="38"/>
        <v>NA</v>
      </c>
      <c r="BH79" s="11" t="str">
        <f t="shared" si="39"/>
        <v>NA</v>
      </c>
      <c r="BI79" s="11" t="str">
        <f t="shared" si="40"/>
        <v>NA</v>
      </c>
      <c r="BJ79" s="11">
        <f t="shared" si="41"/>
        <v>0.10378462738977762</v>
      </c>
      <c r="BK79" s="11">
        <f t="shared" si="42"/>
        <v>3.0932117904393813E-3</v>
      </c>
      <c r="BL79" s="11">
        <f t="shared" si="43"/>
        <v>0.15168970814132104</v>
      </c>
      <c r="BM79" s="11" t="str">
        <f t="shared" si="44"/>
        <v>NA</v>
      </c>
      <c r="BN79" s="11">
        <f t="shared" si="45"/>
        <v>0.65570491828957478</v>
      </c>
      <c r="BO79" s="11" t="str">
        <f t="shared" si="46"/>
        <v>NA</v>
      </c>
      <c r="BP79" s="11" t="str">
        <f t="shared" si="47"/>
        <v>NA</v>
      </c>
      <c r="BQ79" s="11">
        <f t="shared" si="48"/>
        <v>0.34062980030721962</v>
      </c>
      <c r="BR79" s="14" t="s">
        <v>88</v>
      </c>
      <c r="BS79" s="11" t="s">
        <v>88</v>
      </c>
      <c r="BT79" s="11" t="str">
        <f t="shared" si="32"/>
        <v>NA</v>
      </c>
      <c r="BU79" s="11">
        <v>0</v>
      </c>
      <c r="BV79" s="11" t="s">
        <v>88</v>
      </c>
      <c r="BW79" s="11">
        <v>0</v>
      </c>
      <c r="BX79" s="13">
        <v>0</v>
      </c>
      <c r="BY79" s="11">
        <v>0</v>
      </c>
      <c r="BZ79" s="11">
        <f t="shared" ref="BZ79:BZ142" si="64">IF(E79="NA", "NA", IF(AO79="NA","NA", E79/AO79))</f>
        <v>0.36791471658866354</v>
      </c>
      <c r="CA79" s="11">
        <f t="shared" si="49"/>
        <v>0.33853354134165364</v>
      </c>
      <c r="CB79" s="11">
        <f t="shared" si="50"/>
        <v>0.55850234009360378</v>
      </c>
      <c r="CC79" s="11">
        <f t="shared" si="51"/>
        <v>0.26155258594307867</v>
      </c>
      <c r="CD79" s="11">
        <f t="shared" si="52"/>
        <v>0.49838484817572853</v>
      </c>
      <c r="CE79" s="11">
        <f t="shared" si="35"/>
        <v>1.0422195416164055</v>
      </c>
      <c r="CF79" s="11">
        <f t="shared" si="53"/>
        <v>0.63671274961597535</v>
      </c>
      <c r="CG79" s="11">
        <f t="shared" si="60"/>
        <v>0.36458333333333331</v>
      </c>
      <c r="CH79" s="11" t="str">
        <f>IF(AQ79="NA","NA", IF(AT79="NA","NA", AT79/AQ79))</f>
        <v>NA</v>
      </c>
      <c r="CI79" s="11">
        <f t="shared" si="63"/>
        <v>0.11459589867310013</v>
      </c>
      <c r="CJ79" s="11">
        <f t="shared" si="58"/>
        <v>0.48250904704463216</v>
      </c>
      <c r="CK79" s="11" t="str">
        <f t="shared" si="54"/>
        <v>NA</v>
      </c>
      <c r="CL79" s="11">
        <f t="shared" si="59"/>
        <v>0.12297582727059377</v>
      </c>
    </row>
    <row r="80" spans="1:90" ht="17">
      <c r="A80" s="37" t="s">
        <v>86</v>
      </c>
      <c r="B80" s="59" t="s">
        <v>164</v>
      </c>
      <c r="C80" s="11" t="s">
        <v>186</v>
      </c>
      <c r="D80" s="11" t="s">
        <v>120</v>
      </c>
      <c r="E80" s="12">
        <v>27.9</v>
      </c>
      <c r="F80" s="12">
        <v>25.6</v>
      </c>
      <c r="G80" s="12">
        <v>6.26</v>
      </c>
      <c r="H80" s="12">
        <v>10.37</v>
      </c>
      <c r="I80" s="12">
        <v>3.23</v>
      </c>
      <c r="J80" s="12" t="s">
        <v>88</v>
      </c>
      <c r="K80" s="12" t="s">
        <v>88</v>
      </c>
      <c r="L80" s="12">
        <v>26.25</v>
      </c>
      <c r="M80" s="12" t="s">
        <v>88</v>
      </c>
      <c r="N80" s="12" t="s">
        <v>88</v>
      </c>
      <c r="O80" s="12" t="s">
        <v>88</v>
      </c>
      <c r="P80" s="12" t="s">
        <v>88</v>
      </c>
      <c r="Q80" s="12">
        <v>3.56</v>
      </c>
      <c r="R80" s="12" t="s">
        <v>88</v>
      </c>
      <c r="S80" s="12">
        <v>10.59</v>
      </c>
      <c r="T80" s="12">
        <v>6.34</v>
      </c>
      <c r="U80" s="12">
        <v>4.5599999999999996</v>
      </c>
      <c r="V80" s="12">
        <v>2.41</v>
      </c>
      <c r="W80" s="12" t="s">
        <v>88</v>
      </c>
      <c r="X80" s="12">
        <v>1.66</v>
      </c>
      <c r="Y80" s="12">
        <v>0.91</v>
      </c>
      <c r="Z80" s="12">
        <v>9.5500000000000007</v>
      </c>
      <c r="AA80" s="11" t="s">
        <v>89</v>
      </c>
      <c r="AB80" s="11" t="s">
        <v>88</v>
      </c>
      <c r="AC80" s="13" t="s">
        <v>89</v>
      </c>
      <c r="AD80" s="11" t="s">
        <v>89</v>
      </c>
      <c r="AE80" s="13" t="s">
        <v>89</v>
      </c>
      <c r="AF80" s="11" t="s">
        <v>89</v>
      </c>
      <c r="AG80" s="11" t="s">
        <v>89</v>
      </c>
      <c r="AH80" s="11">
        <v>2.93</v>
      </c>
      <c r="AI80" s="14">
        <v>3.03</v>
      </c>
      <c r="AJ80" s="14">
        <v>2.82</v>
      </c>
      <c r="AK80" s="14">
        <v>0.61</v>
      </c>
      <c r="AL80" s="11" t="s">
        <v>88</v>
      </c>
      <c r="AM80" s="11" t="s">
        <v>88</v>
      </c>
      <c r="AN80" s="12">
        <v>40.159999999999997</v>
      </c>
      <c r="AO80" s="12">
        <v>68.86</v>
      </c>
      <c r="AP80" s="12" t="s">
        <v>88</v>
      </c>
      <c r="AQ80" s="12">
        <v>16.14</v>
      </c>
      <c r="AR80" s="12">
        <v>3.21</v>
      </c>
      <c r="AS80" s="12">
        <v>5.74</v>
      </c>
      <c r="AT80" s="12" t="s">
        <v>88</v>
      </c>
      <c r="AU80" s="12">
        <v>15.29</v>
      </c>
      <c r="AV80" s="12">
        <v>1.91</v>
      </c>
      <c r="AW80" s="12">
        <v>2.5299999999999998</v>
      </c>
      <c r="AX80" s="12">
        <v>7.4</v>
      </c>
      <c r="AY80" s="12" t="s">
        <v>88</v>
      </c>
      <c r="AZ80" s="12" t="s">
        <v>88</v>
      </c>
      <c r="BA80" s="12" t="s">
        <v>88</v>
      </c>
      <c r="BB80" s="12" t="s">
        <v>88</v>
      </c>
      <c r="BC80" s="11">
        <f t="shared" si="61"/>
        <v>0.40507812499999996</v>
      </c>
      <c r="BD80" s="11">
        <f t="shared" si="62"/>
        <v>0.41367187499999997</v>
      </c>
      <c r="BE80" s="13" t="str">
        <f t="shared" si="36"/>
        <v>NA</v>
      </c>
      <c r="BF80" s="13" t="str">
        <f t="shared" si="37"/>
        <v>NA</v>
      </c>
      <c r="BG80" s="11" t="str">
        <f t="shared" si="38"/>
        <v>NA</v>
      </c>
      <c r="BH80" s="11" t="str">
        <f t="shared" si="39"/>
        <v>NA</v>
      </c>
      <c r="BI80" s="11" t="str">
        <f t="shared" si="40"/>
        <v>NA</v>
      </c>
      <c r="BJ80" s="11">
        <f t="shared" si="41"/>
        <v>0.12304761904761904</v>
      </c>
      <c r="BK80" s="11">
        <f t="shared" si="42"/>
        <v>1.1524963378906248E-3</v>
      </c>
      <c r="BL80" s="11">
        <f t="shared" si="43"/>
        <v>0.13906250000000001</v>
      </c>
      <c r="BM80" s="11" t="str">
        <f t="shared" si="44"/>
        <v>NA</v>
      </c>
      <c r="BN80" s="11">
        <f t="shared" si="45"/>
        <v>0.66881562351813939</v>
      </c>
      <c r="BO80" s="11">
        <f t="shared" si="46"/>
        <v>9.4140625000000006E-2</v>
      </c>
      <c r="BP80" s="11" t="str">
        <f t="shared" si="47"/>
        <v>NA</v>
      </c>
      <c r="BQ80" s="11">
        <f t="shared" si="48"/>
        <v>0.373046875</v>
      </c>
      <c r="BR80" s="14">
        <v>2.82</v>
      </c>
      <c r="BS80" s="11" t="s">
        <v>88</v>
      </c>
      <c r="BT80" s="11">
        <f t="shared" si="32"/>
        <v>0.96699669966996715</v>
      </c>
      <c r="BU80" s="11">
        <v>0</v>
      </c>
      <c r="BV80" s="11" t="s">
        <v>88</v>
      </c>
      <c r="BW80" s="11">
        <v>0</v>
      </c>
      <c r="BX80" s="13">
        <v>0</v>
      </c>
      <c r="BY80" s="11">
        <v>0</v>
      </c>
      <c r="BZ80" s="11">
        <f t="shared" si="64"/>
        <v>0.40516990996224223</v>
      </c>
      <c r="CA80" s="11">
        <f t="shared" si="49"/>
        <v>0.37176880627359865</v>
      </c>
      <c r="CB80" s="11">
        <f t="shared" si="50"/>
        <v>0.58321231484170777</v>
      </c>
      <c r="CC80" s="11" t="str">
        <f t="shared" si="51"/>
        <v>NA</v>
      </c>
      <c r="CD80" s="11" t="str">
        <f t="shared" si="52"/>
        <v>NA</v>
      </c>
      <c r="CE80" s="11">
        <f t="shared" si="35"/>
        <v>1.0555918901242642</v>
      </c>
      <c r="CF80" s="11">
        <f t="shared" si="53"/>
        <v>0.59726562499999991</v>
      </c>
      <c r="CG80" s="11">
        <f t="shared" si="60"/>
        <v>0.35563816604708798</v>
      </c>
      <c r="CH80" s="11" t="str">
        <f t="shared" ref="CH80:CH103" si="65">IF(AQ80="NA","NA", IF(AT80="NA","NA", AT80/AQ80))</f>
        <v>NA</v>
      </c>
      <c r="CI80" s="11">
        <f t="shared" si="63"/>
        <v>0.16546762589928057</v>
      </c>
      <c r="CJ80" s="11">
        <f t="shared" si="58"/>
        <v>0.48397645519947685</v>
      </c>
      <c r="CK80" s="11" t="str">
        <f t="shared" si="54"/>
        <v>NA</v>
      </c>
      <c r="CL80" s="11" t="str">
        <f t="shared" si="59"/>
        <v>NA</v>
      </c>
    </row>
    <row r="81" spans="1:90" ht="17">
      <c r="A81" s="37" t="s">
        <v>86</v>
      </c>
      <c r="B81" s="59" t="s">
        <v>164</v>
      </c>
      <c r="C81" s="11" t="s">
        <v>187</v>
      </c>
      <c r="D81" s="11" t="s">
        <v>120</v>
      </c>
      <c r="E81" s="12" t="s">
        <v>88</v>
      </c>
      <c r="F81" s="12">
        <v>25.92</v>
      </c>
      <c r="G81" s="12" t="s">
        <v>88</v>
      </c>
      <c r="H81" s="12">
        <v>9.6199999999999992</v>
      </c>
      <c r="I81" s="12">
        <v>3.46</v>
      </c>
      <c r="J81" s="12" t="s">
        <v>88</v>
      </c>
      <c r="K81" s="12">
        <v>14.28</v>
      </c>
      <c r="L81" s="12">
        <v>26.56</v>
      </c>
      <c r="M81" s="12" t="s">
        <v>88</v>
      </c>
      <c r="N81" s="12" t="s">
        <v>88</v>
      </c>
      <c r="O81" s="12" t="s">
        <v>88</v>
      </c>
      <c r="P81" s="12">
        <v>2.1800000000000002</v>
      </c>
      <c r="Q81" s="12">
        <v>3.62</v>
      </c>
      <c r="R81" s="12">
        <v>2.5499999999999998</v>
      </c>
      <c r="S81" s="12" t="s">
        <v>88</v>
      </c>
      <c r="T81" s="12">
        <v>5.69</v>
      </c>
      <c r="U81" s="12">
        <v>4.42</v>
      </c>
      <c r="V81" s="12" t="s">
        <v>88</v>
      </c>
      <c r="W81" s="12">
        <v>1.5</v>
      </c>
      <c r="X81" s="12">
        <v>1.81</v>
      </c>
      <c r="Y81" s="12">
        <v>0.92</v>
      </c>
      <c r="Z81" s="12">
        <v>8.1999999999999993</v>
      </c>
      <c r="AA81" s="11" t="s">
        <v>89</v>
      </c>
      <c r="AB81" s="11" t="s">
        <v>88</v>
      </c>
      <c r="AC81" s="13" t="s">
        <v>89</v>
      </c>
      <c r="AD81" s="11" t="s">
        <v>89</v>
      </c>
      <c r="AE81" s="13" t="s">
        <v>89</v>
      </c>
      <c r="AF81" s="11" t="s">
        <v>89</v>
      </c>
      <c r="AG81" s="11" t="s">
        <v>89</v>
      </c>
      <c r="AH81" s="11">
        <v>3.18</v>
      </c>
      <c r="AI81" s="14">
        <v>2.2999999999999998</v>
      </c>
      <c r="AJ81" s="14">
        <v>2.25</v>
      </c>
      <c r="AK81" s="14">
        <v>0.73</v>
      </c>
      <c r="AL81" s="11" t="s">
        <v>88</v>
      </c>
      <c r="AM81" s="11" t="s">
        <v>88</v>
      </c>
      <c r="AN81" s="12">
        <v>45.52</v>
      </c>
      <c r="AO81" s="12">
        <v>98.34</v>
      </c>
      <c r="AP81" s="12" t="s">
        <v>88</v>
      </c>
      <c r="AQ81" s="12">
        <v>21.78</v>
      </c>
      <c r="AR81" s="12">
        <v>3.34</v>
      </c>
      <c r="AS81" s="12">
        <v>7.51</v>
      </c>
      <c r="AT81" s="12">
        <v>12.08</v>
      </c>
      <c r="AU81" s="12">
        <v>18.97</v>
      </c>
      <c r="AV81" s="12">
        <v>1.74</v>
      </c>
      <c r="AW81" s="12">
        <v>3.0329999999999999</v>
      </c>
      <c r="AX81" s="12">
        <v>9.67</v>
      </c>
      <c r="AY81" s="12">
        <v>7.48</v>
      </c>
      <c r="AZ81" s="12">
        <v>42.71</v>
      </c>
      <c r="BA81" s="12">
        <v>5.67</v>
      </c>
      <c r="BB81" s="12">
        <v>43.78</v>
      </c>
      <c r="BC81" s="11">
        <f t="shared" si="61"/>
        <v>0.3711419753086419</v>
      </c>
      <c r="BD81" s="11" t="str">
        <f t="shared" si="62"/>
        <v>NA</v>
      </c>
      <c r="BE81" s="13" t="str">
        <f t="shared" si="36"/>
        <v>NA</v>
      </c>
      <c r="BF81" s="13" t="str">
        <f t="shared" si="37"/>
        <v>NA</v>
      </c>
      <c r="BG81" s="11" t="str">
        <f t="shared" si="38"/>
        <v>NA</v>
      </c>
      <c r="BH81" s="11" t="str">
        <f t="shared" si="39"/>
        <v>NA</v>
      </c>
      <c r="BI81" s="11" t="str">
        <f t="shared" si="40"/>
        <v>NA</v>
      </c>
      <c r="BJ81" s="11">
        <f t="shared" si="41"/>
        <v>0.13027108433734941</v>
      </c>
      <c r="BK81" s="11">
        <f t="shared" si="42"/>
        <v>1.2392713572626122E-3</v>
      </c>
      <c r="BL81" s="11">
        <f t="shared" si="43"/>
        <v>0.13966049382716048</v>
      </c>
      <c r="BM81" s="11">
        <f t="shared" si="44"/>
        <v>9.8379629629629622E-2</v>
      </c>
      <c r="BN81" s="11">
        <f t="shared" si="45"/>
        <v>0.6126832895021761</v>
      </c>
      <c r="BO81" s="11" t="str">
        <f t="shared" si="46"/>
        <v>NA</v>
      </c>
      <c r="BP81" s="11">
        <f t="shared" si="47"/>
        <v>5.7870370370370364E-2</v>
      </c>
      <c r="BQ81" s="11">
        <f t="shared" si="48"/>
        <v>0.31635802469135799</v>
      </c>
      <c r="BR81" s="14">
        <v>2.25</v>
      </c>
      <c r="BS81" s="11" t="s">
        <v>88</v>
      </c>
      <c r="BT81" s="11">
        <f t="shared" si="32"/>
        <v>1.3826086956521741</v>
      </c>
      <c r="BU81" s="11">
        <v>0</v>
      </c>
      <c r="BV81" s="11" t="s">
        <v>88</v>
      </c>
      <c r="BW81" s="11">
        <v>0</v>
      </c>
      <c r="BX81" s="13">
        <v>0</v>
      </c>
      <c r="BY81" s="11">
        <v>0</v>
      </c>
      <c r="BZ81" s="11" t="str">
        <f t="shared" si="64"/>
        <v>NA</v>
      </c>
      <c r="CA81" s="11">
        <f t="shared" si="49"/>
        <v>0.263575350823673</v>
      </c>
      <c r="CB81" s="11">
        <f t="shared" si="50"/>
        <v>0.46288387227984545</v>
      </c>
      <c r="CC81" s="11" t="str">
        <f t="shared" si="51"/>
        <v>NA</v>
      </c>
      <c r="CD81" s="11" t="str">
        <f t="shared" si="52"/>
        <v>NA</v>
      </c>
      <c r="CE81" s="11">
        <f t="shared" si="35"/>
        <v>1.1481286241433843</v>
      </c>
      <c r="CF81" s="11">
        <f t="shared" si="53"/>
        <v>0.73186728395061718</v>
      </c>
      <c r="CG81" s="11">
        <f t="shared" si="60"/>
        <v>0.34481175390266294</v>
      </c>
      <c r="CH81" s="11">
        <f t="shared" si="65"/>
        <v>0.55463728191000916</v>
      </c>
      <c r="CI81" s="11">
        <f t="shared" si="63"/>
        <v>0.15988402741170268</v>
      </c>
      <c r="CJ81" s="11">
        <f t="shared" si="58"/>
        <v>0.50975224037954669</v>
      </c>
      <c r="CK81" s="11">
        <f t="shared" si="54"/>
        <v>0.17513462889253104</v>
      </c>
      <c r="CL81" s="11">
        <f t="shared" si="59"/>
        <v>0.12951119232526268</v>
      </c>
    </row>
    <row r="82" spans="1:90" ht="17">
      <c r="A82" s="37" t="s">
        <v>86</v>
      </c>
      <c r="B82" s="59" t="s">
        <v>164</v>
      </c>
      <c r="C82" s="11" t="s">
        <v>188</v>
      </c>
      <c r="D82" s="11" t="s">
        <v>120</v>
      </c>
      <c r="E82" s="12" t="s">
        <v>88</v>
      </c>
      <c r="F82" s="12">
        <v>25.84</v>
      </c>
      <c r="G82" s="12" t="s">
        <v>88</v>
      </c>
      <c r="H82" s="12">
        <v>10.09</v>
      </c>
      <c r="I82" s="12" t="s">
        <v>88</v>
      </c>
      <c r="J82" s="12">
        <v>1.33</v>
      </c>
      <c r="K82" s="12">
        <v>12.05</v>
      </c>
      <c r="L82" s="12">
        <v>25.53</v>
      </c>
      <c r="M82" s="12" t="s">
        <v>88</v>
      </c>
      <c r="N82" s="12" t="s">
        <v>88</v>
      </c>
      <c r="O82" s="12">
        <v>1.143</v>
      </c>
      <c r="P82" s="12" t="s">
        <v>88</v>
      </c>
      <c r="Q82" s="12" t="s">
        <v>88</v>
      </c>
      <c r="R82" s="12" t="s">
        <v>88</v>
      </c>
      <c r="S82" s="12" t="s">
        <v>88</v>
      </c>
      <c r="T82" s="12">
        <v>7.31</v>
      </c>
      <c r="U82" s="12">
        <v>4.71</v>
      </c>
      <c r="V82" s="12" t="s">
        <v>88</v>
      </c>
      <c r="W82" s="12" t="s">
        <v>88</v>
      </c>
      <c r="X82" s="12" t="s">
        <v>88</v>
      </c>
      <c r="Y82" s="12" t="s">
        <v>88</v>
      </c>
      <c r="Z82" s="12">
        <v>8.5500000000000007</v>
      </c>
      <c r="AA82" s="11" t="s">
        <v>89</v>
      </c>
      <c r="AB82" s="11" t="s">
        <v>88</v>
      </c>
      <c r="AC82" s="13" t="s">
        <v>89</v>
      </c>
      <c r="AD82" s="11" t="s">
        <v>89</v>
      </c>
      <c r="AE82" s="13" t="s">
        <v>89</v>
      </c>
      <c r="AF82" s="11" t="s">
        <v>89</v>
      </c>
      <c r="AG82" s="11" t="s">
        <v>89</v>
      </c>
      <c r="AH82" s="11">
        <v>3.57</v>
      </c>
      <c r="AI82" s="14">
        <v>3.07</v>
      </c>
      <c r="AJ82" s="14">
        <v>2.63</v>
      </c>
      <c r="AK82" s="14">
        <v>0.79</v>
      </c>
      <c r="AL82" s="11" t="s">
        <v>88</v>
      </c>
      <c r="AM82" s="11" t="s">
        <v>88</v>
      </c>
      <c r="AN82" s="12">
        <v>43.34</v>
      </c>
      <c r="AO82" s="12">
        <v>91.55</v>
      </c>
      <c r="AP82" s="12" t="s">
        <v>88</v>
      </c>
      <c r="AQ82" s="12">
        <v>16.32</v>
      </c>
      <c r="AR82" s="12">
        <v>3.72</v>
      </c>
      <c r="AS82" s="12">
        <v>5.54</v>
      </c>
      <c r="AT82" s="12">
        <v>8.8260000000000005</v>
      </c>
      <c r="AU82" s="12">
        <v>17.09</v>
      </c>
      <c r="AV82" s="12">
        <v>1.61</v>
      </c>
      <c r="AW82" s="12">
        <v>2.552</v>
      </c>
      <c r="AX82" s="12">
        <v>7.93</v>
      </c>
      <c r="AY82" s="12" t="s">
        <v>88</v>
      </c>
      <c r="AZ82" s="12" t="s">
        <v>88</v>
      </c>
      <c r="BA82" s="12">
        <v>6.71</v>
      </c>
      <c r="BB82" s="12">
        <v>43</v>
      </c>
      <c r="BC82" s="11">
        <f t="shared" si="61"/>
        <v>0.39047987616099072</v>
      </c>
      <c r="BD82" s="11" t="str">
        <f t="shared" si="62"/>
        <v>NA</v>
      </c>
      <c r="BE82" s="13" t="str">
        <f t="shared" si="36"/>
        <v>NA</v>
      </c>
      <c r="BF82" s="13" t="str">
        <f t="shared" si="37"/>
        <v>NA</v>
      </c>
      <c r="BG82" s="11" t="str">
        <f t="shared" si="38"/>
        <v>NA</v>
      </c>
      <c r="BH82" s="11" t="str">
        <f t="shared" si="39"/>
        <v>NA</v>
      </c>
      <c r="BI82" s="11" t="str">
        <f t="shared" si="40"/>
        <v>NA</v>
      </c>
      <c r="BJ82" s="11" t="str">
        <f t="shared" si="41"/>
        <v>NA</v>
      </c>
      <c r="BK82" s="11" t="str">
        <f t="shared" si="42"/>
        <v>NA</v>
      </c>
      <c r="BL82" s="11" t="str">
        <f t="shared" si="43"/>
        <v>NA</v>
      </c>
      <c r="BM82" s="11" t="str">
        <f t="shared" si="44"/>
        <v>NA</v>
      </c>
      <c r="BN82" s="11">
        <f t="shared" si="45"/>
        <v>0.73068776501836896</v>
      </c>
      <c r="BO82" s="11" t="str">
        <f t="shared" si="46"/>
        <v>NA</v>
      </c>
      <c r="BP82" s="11" t="str">
        <f t="shared" si="47"/>
        <v>NA</v>
      </c>
      <c r="BQ82" s="11">
        <f t="shared" si="48"/>
        <v>0.33088235294117652</v>
      </c>
      <c r="BR82" s="14">
        <v>2.63</v>
      </c>
      <c r="BS82" s="11" t="s">
        <v>88</v>
      </c>
      <c r="BT82" s="11">
        <f t="shared" si="32"/>
        <v>1.1628664495114007</v>
      </c>
      <c r="BU82" s="11">
        <v>0</v>
      </c>
      <c r="BV82" s="11" t="s">
        <v>88</v>
      </c>
      <c r="BW82" s="11">
        <v>0</v>
      </c>
      <c r="BX82" s="13">
        <v>0</v>
      </c>
      <c r="BY82" s="11">
        <v>0</v>
      </c>
      <c r="BZ82" s="11" t="str">
        <f t="shared" si="64"/>
        <v>NA</v>
      </c>
      <c r="CA82" s="11">
        <f t="shared" si="49"/>
        <v>0.28225013653741127</v>
      </c>
      <c r="CB82" s="11">
        <f t="shared" si="50"/>
        <v>0.47340251228836705</v>
      </c>
      <c r="CC82" s="11" t="str">
        <f t="shared" si="51"/>
        <v>NA</v>
      </c>
      <c r="CD82" s="11" t="str">
        <f t="shared" si="52"/>
        <v>NA</v>
      </c>
      <c r="CE82" s="11">
        <f t="shared" si="35"/>
        <v>0.95494441193680513</v>
      </c>
      <c r="CF82" s="11">
        <f t="shared" si="53"/>
        <v>0.66137770897832815</v>
      </c>
      <c r="CG82" s="11">
        <f t="shared" si="60"/>
        <v>0.33946078431372551</v>
      </c>
      <c r="CH82" s="11">
        <f t="shared" si="65"/>
        <v>0.54080882352941184</v>
      </c>
      <c r="CI82" s="11">
        <f t="shared" si="63"/>
        <v>0.14932709186658866</v>
      </c>
      <c r="CJ82" s="11">
        <f t="shared" si="58"/>
        <v>0.46401404330017554</v>
      </c>
      <c r="CK82" s="11" t="str">
        <f t="shared" si="54"/>
        <v>NA</v>
      </c>
      <c r="CL82" s="11">
        <f t="shared" si="59"/>
        <v>0.15604651162790698</v>
      </c>
    </row>
    <row r="83" spans="1:90" ht="17">
      <c r="A83" s="37" t="s">
        <v>86</v>
      </c>
      <c r="B83" s="59" t="s">
        <v>164</v>
      </c>
      <c r="C83" s="11" t="s">
        <v>189</v>
      </c>
      <c r="D83" s="11" t="s">
        <v>120</v>
      </c>
      <c r="E83" s="12">
        <v>33.799999999999997</v>
      </c>
      <c r="F83" s="12">
        <v>29.63</v>
      </c>
      <c r="G83" s="12">
        <v>8.73</v>
      </c>
      <c r="H83" s="12">
        <v>12.27</v>
      </c>
      <c r="I83" s="12">
        <v>3.56</v>
      </c>
      <c r="J83" s="12">
        <v>1.43</v>
      </c>
      <c r="K83" s="12">
        <v>16.52</v>
      </c>
      <c r="L83" s="12">
        <v>30.06</v>
      </c>
      <c r="M83" s="12">
        <v>15.12</v>
      </c>
      <c r="N83" s="12">
        <v>3.6</v>
      </c>
      <c r="O83" s="12" t="s">
        <v>88</v>
      </c>
      <c r="P83" s="12" t="s">
        <v>88</v>
      </c>
      <c r="Q83" s="12">
        <v>5.27</v>
      </c>
      <c r="R83" s="12">
        <v>2.46</v>
      </c>
      <c r="S83" s="12">
        <v>12.31</v>
      </c>
      <c r="T83" s="12">
        <v>6.9</v>
      </c>
      <c r="U83" s="12">
        <v>4.4800000000000004</v>
      </c>
      <c r="V83" s="12" t="s">
        <v>88</v>
      </c>
      <c r="W83" s="12" t="s">
        <v>88</v>
      </c>
      <c r="X83" s="12">
        <v>1.94</v>
      </c>
      <c r="Y83" s="12">
        <v>1.47</v>
      </c>
      <c r="Z83" s="12">
        <v>11.06</v>
      </c>
      <c r="AA83" s="11" t="s">
        <v>89</v>
      </c>
      <c r="AB83" s="11" t="s">
        <v>88</v>
      </c>
      <c r="AC83" s="13" t="s">
        <v>89</v>
      </c>
      <c r="AD83" s="11" t="s">
        <v>89</v>
      </c>
      <c r="AE83" s="13" t="s">
        <v>89</v>
      </c>
      <c r="AF83" s="11" t="s">
        <v>89</v>
      </c>
      <c r="AG83" s="11" t="s">
        <v>89</v>
      </c>
      <c r="AH83" s="11">
        <v>3.2</v>
      </c>
      <c r="AI83" s="14">
        <v>2.27</v>
      </c>
      <c r="AJ83" s="14">
        <v>2.39</v>
      </c>
      <c r="AK83" s="14">
        <v>0.56000000000000005</v>
      </c>
      <c r="AL83" s="11" t="s">
        <v>88</v>
      </c>
      <c r="AM83" s="11">
        <v>387.8</v>
      </c>
      <c r="AN83" s="12">
        <v>54.61</v>
      </c>
      <c r="AO83" s="12">
        <v>106.02</v>
      </c>
      <c r="AP83" s="12">
        <v>199.93</v>
      </c>
      <c r="AQ83" s="12">
        <v>18.66</v>
      </c>
      <c r="AR83" s="12">
        <v>3.89</v>
      </c>
      <c r="AS83" s="12">
        <v>6.3250000000000002</v>
      </c>
      <c r="AT83" s="12">
        <v>10.788</v>
      </c>
      <c r="AU83" s="12">
        <v>18.75</v>
      </c>
      <c r="AV83" s="12">
        <v>2.14</v>
      </c>
      <c r="AW83" s="12">
        <v>3.5289999999999999</v>
      </c>
      <c r="AX83" s="12">
        <v>9.1300000000000008</v>
      </c>
      <c r="AY83" s="12" t="s">
        <v>88</v>
      </c>
      <c r="AZ83" s="12" t="s">
        <v>88</v>
      </c>
      <c r="BA83" s="12">
        <v>7.87</v>
      </c>
      <c r="BB83" s="12">
        <v>47.37</v>
      </c>
      <c r="BC83" s="11">
        <f t="shared" si="61"/>
        <v>0.41410732365845426</v>
      </c>
      <c r="BD83" s="11">
        <f t="shared" si="62"/>
        <v>0.41545730678366521</v>
      </c>
      <c r="BE83" s="13" t="str">
        <f t="shared" si="36"/>
        <v>NA</v>
      </c>
      <c r="BF83" s="13">
        <f t="shared" si="37"/>
        <v>4.230769230769231E-2</v>
      </c>
      <c r="BG83" s="11">
        <f t="shared" si="38"/>
        <v>0.48875739644970417</v>
      </c>
      <c r="BH83" s="11">
        <f t="shared" si="39"/>
        <v>0.11976047904191618</v>
      </c>
      <c r="BI83" s="11">
        <f t="shared" si="40"/>
        <v>0.23809523809523811</v>
      </c>
      <c r="BJ83" s="11">
        <f t="shared" si="41"/>
        <v>0.11842980705256155</v>
      </c>
      <c r="BK83" s="11">
        <f t="shared" si="42"/>
        <v>1.6241486147808573E-3</v>
      </c>
      <c r="BL83" s="11">
        <f t="shared" si="43"/>
        <v>0.17786027674654065</v>
      </c>
      <c r="BM83" s="11">
        <f t="shared" si="44"/>
        <v>8.3023962200472493E-2</v>
      </c>
      <c r="BN83" s="11">
        <f t="shared" si="45"/>
        <v>0.60329605801302477</v>
      </c>
      <c r="BO83" s="11" t="str">
        <f t="shared" si="46"/>
        <v>NA</v>
      </c>
      <c r="BP83" s="11" t="str">
        <f t="shared" si="47"/>
        <v>NA</v>
      </c>
      <c r="BQ83" s="11">
        <f t="shared" si="48"/>
        <v>0.3732703341208235</v>
      </c>
      <c r="BR83" s="14">
        <v>2.39</v>
      </c>
      <c r="BS83" s="11" t="s">
        <v>88</v>
      </c>
      <c r="BT83" s="11">
        <f t="shared" ref="BT83:BT163" si="66">IF(AH83="NA","NA",IF(AI83="NA","NA",AH83/AI83))</f>
        <v>1.4096916299559472</v>
      </c>
      <c r="BU83" s="11">
        <v>0</v>
      </c>
      <c r="BV83" s="11" t="s">
        <v>88</v>
      </c>
      <c r="BW83" s="11">
        <v>0</v>
      </c>
      <c r="BX83" s="13">
        <v>0</v>
      </c>
      <c r="BY83" s="11">
        <v>0</v>
      </c>
      <c r="BZ83" s="11">
        <f t="shared" si="64"/>
        <v>0.31880777211846822</v>
      </c>
      <c r="CA83" s="11">
        <f t="shared" si="49"/>
        <v>0.27947557064704776</v>
      </c>
      <c r="CB83" s="11">
        <f t="shared" si="50"/>
        <v>0.51509149217128847</v>
      </c>
      <c r="CC83" s="11">
        <f t="shared" si="51"/>
        <v>0.27338834450747806</v>
      </c>
      <c r="CD83" s="11">
        <f t="shared" si="52"/>
        <v>0.51554925219185144</v>
      </c>
      <c r="CE83" s="11">
        <f t="shared" si="35"/>
        <v>0.99519999999999997</v>
      </c>
      <c r="CF83" s="11">
        <f t="shared" si="53"/>
        <v>0.63280458994262578</v>
      </c>
      <c r="CG83" s="11">
        <f t="shared" si="60"/>
        <v>0.33896034297963556</v>
      </c>
      <c r="CH83" s="11">
        <f t="shared" si="65"/>
        <v>0.57813504823151129</v>
      </c>
      <c r="CI83" s="11">
        <f t="shared" si="63"/>
        <v>0.18821333333333332</v>
      </c>
      <c r="CJ83" s="11">
        <f t="shared" si="58"/>
        <v>0.48693333333333338</v>
      </c>
      <c r="CK83" s="11" t="str">
        <f t="shared" si="54"/>
        <v>NA</v>
      </c>
      <c r="CL83" s="11">
        <f t="shared" si="59"/>
        <v>0.1661389064808951</v>
      </c>
    </row>
    <row r="84" spans="1:90" ht="17">
      <c r="A84" s="37" t="s">
        <v>86</v>
      </c>
      <c r="B84" s="59" t="s">
        <v>164</v>
      </c>
      <c r="C84" s="11" t="s">
        <v>190</v>
      </c>
      <c r="D84" s="11" t="s">
        <v>120</v>
      </c>
      <c r="E84" s="12" t="s">
        <v>88</v>
      </c>
      <c r="F84" s="12" t="s">
        <v>88</v>
      </c>
      <c r="G84" s="12" t="s">
        <v>88</v>
      </c>
      <c r="H84" s="12" t="s">
        <v>88</v>
      </c>
      <c r="I84" s="12" t="s">
        <v>88</v>
      </c>
      <c r="J84" s="12" t="s">
        <v>88</v>
      </c>
      <c r="K84" s="12" t="s">
        <v>88</v>
      </c>
      <c r="L84" s="12" t="s">
        <v>88</v>
      </c>
      <c r="M84" s="12" t="s">
        <v>88</v>
      </c>
      <c r="N84" s="12" t="s">
        <v>88</v>
      </c>
      <c r="O84" s="12" t="s">
        <v>88</v>
      </c>
      <c r="P84" s="12" t="s">
        <v>88</v>
      </c>
      <c r="Q84" s="12" t="s">
        <v>88</v>
      </c>
      <c r="R84" s="12" t="s">
        <v>88</v>
      </c>
      <c r="S84" s="12" t="s">
        <v>88</v>
      </c>
      <c r="T84" s="12" t="s">
        <v>88</v>
      </c>
      <c r="U84" s="12" t="s">
        <v>88</v>
      </c>
      <c r="V84" s="12" t="s">
        <v>88</v>
      </c>
      <c r="W84" s="12" t="s">
        <v>88</v>
      </c>
      <c r="X84" s="12" t="s">
        <v>88</v>
      </c>
      <c r="Y84" s="12" t="s">
        <v>88</v>
      </c>
      <c r="Z84" s="12" t="s">
        <v>88</v>
      </c>
      <c r="AA84" s="11" t="s">
        <v>88</v>
      </c>
      <c r="AB84" s="11" t="s">
        <v>88</v>
      </c>
      <c r="AC84" s="13" t="s">
        <v>88</v>
      </c>
      <c r="AD84" s="11" t="s">
        <v>88</v>
      </c>
      <c r="AE84" s="13" t="s">
        <v>88</v>
      </c>
      <c r="AF84" s="11" t="s">
        <v>88</v>
      </c>
      <c r="AG84" s="11" t="s">
        <v>88</v>
      </c>
      <c r="AH84" s="11" t="s">
        <v>88</v>
      </c>
      <c r="AI84" s="14" t="s">
        <v>88</v>
      </c>
      <c r="AJ84" s="14" t="s">
        <v>88</v>
      </c>
      <c r="AK84" s="14" t="s">
        <v>88</v>
      </c>
      <c r="AL84" s="11" t="s">
        <v>88</v>
      </c>
      <c r="AM84" s="11" t="s">
        <v>88</v>
      </c>
      <c r="AN84" s="12" t="s">
        <v>88</v>
      </c>
      <c r="AO84" s="12">
        <v>87.86</v>
      </c>
      <c r="AP84" s="12" t="s">
        <v>88</v>
      </c>
      <c r="AQ84" s="12">
        <v>13.89</v>
      </c>
      <c r="AR84" s="12">
        <v>3.09</v>
      </c>
      <c r="AS84" s="12">
        <v>4.6470000000000002</v>
      </c>
      <c r="AT84" s="12" t="s">
        <v>88</v>
      </c>
      <c r="AU84" s="12">
        <v>15.04</v>
      </c>
      <c r="AV84" s="12">
        <v>1.44</v>
      </c>
      <c r="AW84" s="12">
        <v>2.867</v>
      </c>
      <c r="AX84" s="12" t="s">
        <v>88</v>
      </c>
      <c r="AY84" s="12">
        <v>5.67</v>
      </c>
      <c r="AZ84" s="12">
        <v>32.51</v>
      </c>
      <c r="BA84" s="12" t="s">
        <v>88</v>
      </c>
      <c r="BB84" s="12" t="s">
        <v>88</v>
      </c>
      <c r="BC84" s="11" t="str">
        <f t="shared" si="61"/>
        <v>NA</v>
      </c>
      <c r="BD84" s="11" t="str">
        <f t="shared" si="62"/>
        <v>NA</v>
      </c>
      <c r="BE84" s="13" t="str">
        <f t="shared" si="36"/>
        <v>NA</v>
      </c>
      <c r="BF84" s="13" t="str">
        <f t="shared" si="37"/>
        <v>NA</v>
      </c>
      <c r="BG84" s="11" t="str">
        <f t="shared" si="38"/>
        <v>NA</v>
      </c>
      <c r="BH84" s="11" t="str">
        <f t="shared" si="39"/>
        <v>NA</v>
      </c>
      <c r="BI84" s="11" t="str">
        <f t="shared" si="40"/>
        <v>NA</v>
      </c>
      <c r="BJ84" s="11" t="str">
        <f t="shared" si="41"/>
        <v>NA</v>
      </c>
      <c r="BK84" s="11" t="str">
        <f t="shared" si="42"/>
        <v>NA</v>
      </c>
      <c r="BL84" s="11" t="str">
        <f t="shared" si="43"/>
        <v>NA</v>
      </c>
      <c r="BM84" s="11" t="str">
        <f t="shared" si="44"/>
        <v>NA</v>
      </c>
      <c r="BN84" s="11" t="str">
        <f t="shared" si="45"/>
        <v>NA</v>
      </c>
      <c r="BO84" s="11" t="str">
        <f t="shared" si="46"/>
        <v>NA</v>
      </c>
      <c r="BP84" s="11" t="str">
        <f t="shared" si="47"/>
        <v>NA</v>
      </c>
      <c r="BQ84" s="11" t="str">
        <f t="shared" si="48"/>
        <v>NA</v>
      </c>
      <c r="BR84" s="14" t="s">
        <v>88</v>
      </c>
      <c r="BS84" s="11" t="s">
        <v>88</v>
      </c>
      <c r="BT84" s="11" t="str">
        <f t="shared" si="66"/>
        <v>NA</v>
      </c>
      <c r="BU84" s="11" t="s">
        <v>88</v>
      </c>
      <c r="BV84" s="11" t="s">
        <v>88</v>
      </c>
      <c r="BW84" s="11" t="s">
        <v>88</v>
      </c>
      <c r="BX84" s="13" t="s">
        <v>88</v>
      </c>
      <c r="BY84" s="11" t="s">
        <v>88</v>
      </c>
      <c r="BZ84" s="11" t="str">
        <f t="shared" si="64"/>
        <v>NA</v>
      </c>
      <c r="CA84" s="11" t="str">
        <f t="shared" si="49"/>
        <v>NA</v>
      </c>
      <c r="CB84" s="11" t="str">
        <f t="shared" si="50"/>
        <v>NA</v>
      </c>
      <c r="CC84" s="11" t="str">
        <f t="shared" si="51"/>
        <v>NA</v>
      </c>
      <c r="CD84" s="11" t="str">
        <f t="shared" si="52"/>
        <v>NA</v>
      </c>
      <c r="CE84" s="11">
        <f t="shared" si="35"/>
        <v>0.92353723404255328</v>
      </c>
      <c r="CF84" s="11" t="str">
        <f t="shared" si="53"/>
        <v>NA</v>
      </c>
      <c r="CG84" s="11">
        <f t="shared" si="60"/>
        <v>0.33455723542116633</v>
      </c>
      <c r="CH84" s="11" t="str">
        <f t="shared" si="65"/>
        <v>NA</v>
      </c>
      <c r="CI84" s="11">
        <f t="shared" si="63"/>
        <v>0.19062500000000002</v>
      </c>
      <c r="CJ84" s="11" t="str">
        <f t="shared" si="58"/>
        <v>NA</v>
      </c>
      <c r="CK84" s="11">
        <f t="shared" si="54"/>
        <v>0.1744078745001538</v>
      </c>
      <c r="CL84" s="11" t="str">
        <f t="shared" si="59"/>
        <v>NA</v>
      </c>
    </row>
    <row r="85" spans="1:90" ht="17">
      <c r="A85" s="37" t="s">
        <v>86</v>
      </c>
      <c r="B85" s="59" t="s">
        <v>164</v>
      </c>
      <c r="C85" s="11" t="s">
        <v>191</v>
      </c>
      <c r="D85" s="11" t="s">
        <v>120</v>
      </c>
      <c r="E85" s="12">
        <v>27.8</v>
      </c>
      <c r="F85" s="12">
        <v>25.37</v>
      </c>
      <c r="G85" s="12">
        <v>8.4730000000000008</v>
      </c>
      <c r="H85" s="12">
        <v>9.58</v>
      </c>
      <c r="I85" s="12">
        <v>3.21</v>
      </c>
      <c r="J85" s="12" t="s">
        <v>88</v>
      </c>
      <c r="K85" s="12" t="s">
        <v>88</v>
      </c>
      <c r="L85" s="12">
        <v>24.27</v>
      </c>
      <c r="M85" s="12" t="s">
        <v>88</v>
      </c>
      <c r="N85" s="12" t="s">
        <v>88</v>
      </c>
      <c r="O85" s="12" t="s">
        <v>88</v>
      </c>
      <c r="P85" s="12" t="s">
        <v>88</v>
      </c>
      <c r="Q85" s="12">
        <v>3.64</v>
      </c>
      <c r="R85" s="12">
        <v>2.5099999999999998</v>
      </c>
      <c r="S85" s="12">
        <v>9.75</v>
      </c>
      <c r="T85" s="12">
        <v>7.04</v>
      </c>
      <c r="U85" s="12">
        <v>4.9400000000000004</v>
      </c>
      <c r="V85" s="12" t="s">
        <v>88</v>
      </c>
      <c r="W85" s="12">
        <v>1.1399999999999999</v>
      </c>
      <c r="X85" s="12">
        <v>2.2799999999999998</v>
      </c>
      <c r="Y85" s="12">
        <v>1.41</v>
      </c>
      <c r="Z85" s="12">
        <v>9.4600000000000009</v>
      </c>
      <c r="AA85" s="11" t="s">
        <v>89</v>
      </c>
      <c r="AB85" s="11" t="s">
        <v>88</v>
      </c>
      <c r="AC85" s="13" t="s">
        <v>89</v>
      </c>
      <c r="AD85" s="11" t="s">
        <v>89</v>
      </c>
      <c r="AE85" s="13" t="s">
        <v>89</v>
      </c>
      <c r="AF85" s="11" t="s">
        <v>89</v>
      </c>
      <c r="AG85" s="11" t="s">
        <v>89</v>
      </c>
      <c r="AH85" s="11" t="s">
        <v>88</v>
      </c>
      <c r="AI85" s="14" t="s">
        <v>88</v>
      </c>
      <c r="AJ85" s="14">
        <v>1.7</v>
      </c>
      <c r="AK85" s="14" t="s">
        <v>88</v>
      </c>
      <c r="AL85" s="11" t="s">
        <v>88</v>
      </c>
      <c r="AM85" s="11" t="s">
        <v>88</v>
      </c>
      <c r="AN85" s="12">
        <v>43.36</v>
      </c>
      <c r="AO85" s="12">
        <v>79.98</v>
      </c>
      <c r="AP85" s="12" t="s">
        <v>88</v>
      </c>
      <c r="AQ85" s="12">
        <v>17.8</v>
      </c>
      <c r="AR85" s="12">
        <v>3.4</v>
      </c>
      <c r="AS85" s="12">
        <v>6.48</v>
      </c>
      <c r="AT85" s="12">
        <v>8.9700000000000006</v>
      </c>
      <c r="AU85" s="12">
        <v>16.87</v>
      </c>
      <c r="AV85" s="12">
        <v>1.89</v>
      </c>
      <c r="AW85" s="12">
        <v>2.5419999999999998</v>
      </c>
      <c r="AX85" s="12">
        <v>7.98</v>
      </c>
      <c r="AY85" s="12" t="s">
        <v>88</v>
      </c>
      <c r="AZ85" s="12" t="s">
        <v>88</v>
      </c>
      <c r="BA85" s="12">
        <v>5.54</v>
      </c>
      <c r="BB85" s="12">
        <v>40.31</v>
      </c>
      <c r="BC85" s="11">
        <f t="shared" si="61"/>
        <v>0.37761135199054002</v>
      </c>
      <c r="BD85" s="11">
        <f t="shared" si="62"/>
        <v>0.38431217973985021</v>
      </c>
      <c r="BE85" s="13" t="str">
        <f t="shared" si="36"/>
        <v>NA</v>
      </c>
      <c r="BF85" s="13" t="str">
        <f t="shared" si="37"/>
        <v>NA</v>
      </c>
      <c r="BG85" s="11" t="str">
        <f t="shared" si="38"/>
        <v>NA</v>
      </c>
      <c r="BH85" s="11" t="str">
        <f t="shared" si="39"/>
        <v>NA</v>
      </c>
      <c r="BI85" s="11" t="str">
        <f t="shared" si="40"/>
        <v>NA</v>
      </c>
      <c r="BJ85" s="11">
        <f t="shared" si="41"/>
        <v>0.13226205191594562</v>
      </c>
      <c r="BK85" s="11">
        <f t="shared" si="42"/>
        <v>2.4973708002135981E-3</v>
      </c>
      <c r="BL85" s="11">
        <f t="shared" si="43"/>
        <v>0.14347654710287741</v>
      </c>
      <c r="BM85" s="11">
        <f t="shared" si="44"/>
        <v>9.8935750886874244E-2</v>
      </c>
      <c r="BN85" s="11">
        <f t="shared" si="45"/>
        <v>0.74174773334658506</v>
      </c>
      <c r="BO85" s="11" t="str">
        <f t="shared" si="46"/>
        <v>NA</v>
      </c>
      <c r="BP85" s="11">
        <f t="shared" si="47"/>
        <v>4.4934962554197863E-2</v>
      </c>
      <c r="BQ85" s="11">
        <f t="shared" si="48"/>
        <v>0.3728813559322034</v>
      </c>
      <c r="BR85" s="14">
        <v>1.7</v>
      </c>
      <c r="BS85" s="11" t="s">
        <v>88</v>
      </c>
      <c r="BT85" s="11" t="str">
        <f t="shared" si="66"/>
        <v>NA</v>
      </c>
      <c r="BU85" s="11">
        <v>0</v>
      </c>
      <c r="BV85" s="11" t="s">
        <v>88</v>
      </c>
      <c r="BW85" s="11">
        <v>0</v>
      </c>
      <c r="BX85" s="13">
        <v>0</v>
      </c>
      <c r="BY85" s="11">
        <v>0</v>
      </c>
      <c r="BZ85" s="11">
        <f t="shared" si="64"/>
        <v>0.34758689672418103</v>
      </c>
      <c r="CA85" s="11">
        <f t="shared" si="49"/>
        <v>0.31720430107526881</v>
      </c>
      <c r="CB85" s="11">
        <f t="shared" si="50"/>
        <v>0.5421355338834708</v>
      </c>
      <c r="CC85" s="11" t="str">
        <f t="shared" si="51"/>
        <v>NA</v>
      </c>
      <c r="CD85" s="11" t="str">
        <f t="shared" si="52"/>
        <v>NA</v>
      </c>
      <c r="CE85" s="11">
        <f t="shared" si="35"/>
        <v>1.055127445168939</v>
      </c>
      <c r="CF85" s="11">
        <f t="shared" si="53"/>
        <v>0.66495861253448951</v>
      </c>
      <c r="CG85" s="11">
        <f t="shared" si="60"/>
        <v>0.36404494382022473</v>
      </c>
      <c r="CH85" s="11">
        <f t="shared" si="65"/>
        <v>0.50393258426966292</v>
      </c>
      <c r="CI85" s="11">
        <f t="shared" si="63"/>
        <v>0.15068168346176644</v>
      </c>
      <c r="CJ85" s="11">
        <f t="shared" si="58"/>
        <v>0.47302904564315351</v>
      </c>
      <c r="CK85" s="11" t="str">
        <f t="shared" si="54"/>
        <v>NA</v>
      </c>
      <c r="CL85" s="11">
        <f t="shared" si="59"/>
        <v>0.13743487968246093</v>
      </c>
    </row>
    <row r="86" spans="1:90" ht="17">
      <c r="A86" s="37" t="s">
        <v>86</v>
      </c>
      <c r="B86" s="59" t="s">
        <v>164</v>
      </c>
      <c r="C86" s="11" t="s">
        <v>192</v>
      </c>
      <c r="D86" s="11" t="s">
        <v>120</v>
      </c>
      <c r="E86" s="12">
        <v>21.2</v>
      </c>
      <c r="F86" s="12">
        <v>19.29</v>
      </c>
      <c r="G86" s="12" t="s">
        <v>88</v>
      </c>
      <c r="H86" s="12">
        <v>8.59</v>
      </c>
      <c r="I86" s="12">
        <v>2.37</v>
      </c>
      <c r="J86" s="12">
        <v>0.82</v>
      </c>
      <c r="K86" s="12">
        <v>9.5399999999999991</v>
      </c>
      <c r="L86" s="12">
        <v>20.03</v>
      </c>
      <c r="M86" s="12" t="s">
        <v>88</v>
      </c>
      <c r="N86" s="12" t="s">
        <v>88</v>
      </c>
      <c r="O86" s="12" t="s">
        <v>88</v>
      </c>
      <c r="P86" s="12" t="s">
        <v>88</v>
      </c>
      <c r="Q86" s="12">
        <v>2.79</v>
      </c>
      <c r="R86" s="12">
        <v>3.03</v>
      </c>
      <c r="S86" s="12">
        <v>8.42</v>
      </c>
      <c r="T86" s="12">
        <v>5.01</v>
      </c>
      <c r="U86" s="12">
        <v>3.71</v>
      </c>
      <c r="V86" s="12" t="s">
        <v>88</v>
      </c>
      <c r="W86" s="12" t="s">
        <v>88</v>
      </c>
      <c r="X86" s="12">
        <v>1.74</v>
      </c>
      <c r="Y86" s="12">
        <v>0.6</v>
      </c>
      <c r="Z86" s="12">
        <v>6.02</v>
      </c>
      <c r="AA86" s="11" t="s">
        <v>89</v>
      </c>
      <c r="AB86" s="11" t="s">
        <v>88</v>
      </c>
      <c r="AC86" s="13" t="s">
        <v>89</v>
      </c>
      <c r="AD86" s="11" t="s">
        <v>89</v>
      </c>
      <c r="AE86" s="13" t="s">
        <v>89</v>
      </c>
      <c r="AF86" s="11" t="s">
        <v>89</v>
      </c>
      <c r="AG86" s="11" t="s">
        <v>89</v>
      </c>
      <c r="AH86" s="11" t="s">
        <v>88</v>
      </c>
      <c r="AI86" s="14" t="s">
        <v>88</v>
      </c>
      <c r="AJ86" s="14" t="s">
        <v>88</v>
      </c>
      <c r="AK86" s="14" t="s">
        <v>88</v>
      </c>
      <c r="AL86" s="11" t="s">
        <v>88</v>
      </c>
      <c r="AM86" s="11" t="s">
        <v>88</v>
      </c>
      <c r="AN86" s="12">
        <v>32.200000000000003</v>
      </c>
      <c r="AO86" s="12">
        <v>52.27</v>
      </c>
      <c r="AP86" s="12" t="s">
        <v>88</v>
      </c>
      <c r="AQ86" s="12">
        <v>9.66</v>
      </c>
      <c r="AR86" s="12">
        <v>2.11</v>
      </c>
      <c r="AS86" s="12">
        <v>3.2650000000000001</v>
      </c>
      <c r="AT86" s="12">
        <v>4.7</v>
      </c>
      <c r="AU86" s="12">
        <v>10.97</v>
      </c>
      <c r="AV86" s="12">
        <v>1.17</v>
      </c>
      <c r="AW86" s="12">
        <v>1.8320000000000001</v>
      </c>
      <c r="AX86" s="12">
        <v>4.93</v>
      </c>
      <c r="AY86" s="12">
        <v>3.14</v>
      </c>
      <c r="AZ86" s="12">
        <v>22.09</v>
      </c>
      <c r="BA86" s="12">
        <v>4.1100000000000003</v>
      </c>
      <c r="BB86" s="12">
        <v>26.54</v>
      </c>
      <c r="BC86" s="11">
        <f t="shared" si="61"/>
        <v>0.44530844997407987</v>
      </c>
      <c r="BD86" s="11">
        <f t="shared" si="62"/>
        <v>0.4364955935717989</v>
      </c>
      <c r="BE86" s="13" t="str">
        <f t="shared" si="36"/>
        <v>NA</v>
      </c>
      <c r="BF86" s="13">
        <f t="shared" si="37"/>
        <v>3.8679245283018866E-2</v>
      </c>
      <c r="BG86" s="11">
        <f t="shared" si="38"/>
        <v>0.44999999999999996</v>
      </c>
      <c r="BH86" s="11" t="str">
        <f t="shared" si="39"/>
        <v>NA</v>
      </c>
      <c r="BI86" s="11" t="str">
        <f t="shared" si="40"/>
        <v>NA</v>
      </c>
      <c r="BJ86" s="11">
        <f t="shared" si="41"/>
        <v>0.11832251622566151</v>
      </c>
      <c r="BK86" s="11">
        <f t="shared" si="42"/>
        <v>1.4028332394080045E-3</v>
      </c>
      <c r="BL86" s="11">
        <f t="shared" si="43"/>
        <v>0.14463452566096424</v>
      </c>
      <c r="BM86" s="11">
        <f t="shared" si="44"/>
        <v>0.15707620528771385</v>
      </c>
      <c r="BN86" s="11">
        <f t="shared" si="45"/>
        <v>0.71007485586581121</v>
      </c>
      <c r="BO86" s="11" t="str">
        <f t="shared" si="46"/>
        <v>NA</v>
      </c>
      <c r="BP86" s="11" t="str">
        <f t="shared" si="47"/>
        <v>NA</v>
      </c>
      <c r="BQ86" s="11">
        <f t="shared" si="48"/>
        <v>0.31207879730430271</v>
      </c>
      <c r="BR86" s="14" t="s">
        <v>88</v>
      </c>
      <c r="BS86" s="11" t="s">
        <v>88</v>
      </c>
      <c r="BT86" s="11" t="str">
        <f t="shared" si="66"/>
        <v>NA</v>
      </c>
      <c r="BU86" s="11">
        <v>0</v>
      </c>
      <c r="BV86" s="11" t="s">
        <v>88</v>
      </c>
      <c r="BW86" s="11">
        <v>0</v>
      </c>
      <c r="BX86" s="13">
        <v>0</v>
      </c>
      <c r="BY86" s="11">
        <v>0</v>
      </c>
      <c r="BZ86" s="11">
        <f t="shared" si="64"/>
        <v>0.4055863784197436</v>
      </c>
      <c r="CA86" s="11">
        <f t="shared" si="49"/>
        <v>0.36904534149607804</v>
      </c>
      <c r="CB86" s="11">
        <f t="shared" si="50"/>
        <v>0.61603214080734647</v>
      </c>
      <c r="CC86" s="11" t="str">
        <f t="shared" si="51"/>
        <v>NA</v>
      </c>
      <c r="CD86" s="11" t="str">
        <f t="shared" si="52"/>
        <v>NA</v>
      </c>
      <c r="CE86" s="11">
        <f t="shared" si="35"/>
        <v>0.88058340929808565</v>
      </c>
      <c r="CF86" s="11">
        <f t="shared" si="53"/>
        <v>0.56868843960601356</v>
      </c>
      <c r="CG86" s="11">
        <f t="shared" si="60"/>
        <v>0.33799171842650105</v>
      </c>
      <c r="CH86" s="11">
        <f t="shared" si="65"/>
        <v>0.48654244306418221</v>
      </c>
      <c r="CI86" s="11">
        <f t="shared" si="63"/>
        <v>0.16700091157702826</v>
      </c>
      <c r="CJ86" s="11">
        <f t="shared" si="58"/>
        <v>0.44940747493163169</v>
      </c>
      <c r="CK86" s="11">
        <f t="shared" si="54"/>
        <v>0.14214576731552739</v>
      </c>
      <c r="CL86" s="11">
        <f t="shared" si="59"/>
        <v>0.15486058779201206</v>
      </c>
    </row>
    <row r="87" spans="1:90" ht="17">
      <c r="A87" s="37" t="s">
        <v>86</v>
      </c>
      <c r="B87" s="59" t="s">
        <v>164</v>
      </c>
      <c r="C87" s="11" t="s">
        <v>193</v>
      </c>
      <c r="D87" s="11" t="s">
        <v>120</v>
      </c>
      <c r="E87" s="12">
        <v>22.9</v>
      </c>
      <c r="F87" s="12">
        <v>20.6</v>
      </c>
      <c r="G87" s="12">
        <v>6.95</v>
      </c>
      <c r="H87" s="12">
        <v>7.42</v>
      </c>
      <c r="I87" s="12">
        <v>2.8</v>
      </c>
      <c r="J87" s="12" t="s">
        <v>88</v>
      </c>
      <c r="K87" s="12">
        <v>11.06</v>
      </c>
      <c r="L87" s="12">
        <v>19.72</v>
      </c>
      <c r="M87" s="12">
        <v>8.83</v>
      </c>
      <c r="N87" s="12">
        <v>2.67</v>
      </c>
      <c r="O87" s="12">
        <v>0.87</v>
      </c>
      <c r="P87" s="12" t="s">
        <v>88</v>
      </c>
      <c r="Q87" s="12" t="s">
        <v>88</v>
      </c>
      <c r="R87" s="12" t="s">
        <v>88</v>
      </c>
      <c r="S87" s="12">
        <v>8.9700000000000006</v>
      </c>
      <c r="T87" s="12" t="s">
        <v>88</v>
      </c>
      <c r="U87" s="12" t="s">
        <v>88</v>
      </c>
      <c r="V87" s="12">
        <v>2.14</v>
      </c>
      <c r="W87" s="12">
        <v>1.41</v>
      </c>
      <c r="X87" s="12" t="s">
        <v>88</v>
      </c>
      <c r="Y87" s="12" t="s">
        <v>88</v>
      </c>
      <c r="Z87" s="12" t="s">
        <v>88</v>
      </c>
      <c r="AA87" s="11" t="s">
        <v>89</v>
      </c>
      <c r="AB87" s="11" t="s">
        <v>88</v>
      </c>
      <c r="AC87" s="13" t="s">
        <v>89</v>
      </c>
      <c r="AD87" s="11" t="s">
        <v>89</v>
      </c>
      <c r="AE87" s="13" t="s">
        <v>89</v>
      </c>
      <c r="AF87" s="11" t="s">
        <v>89</v>
      </c>
      <c r="AG87" s="11" t="s">
        <v>89</v>
      </c>
      <c r="AH87" s="11">
        <v>3.09</v>
      </c>
      <c r="AI87" s="14">
        <v>1.98</v>
      </c>
      <c r="AJ87" s="14">
        <v>2.59</v>
      </c>
      <c r="AK87" s="14">
        <v>0.7</v>
      </c>
      <c r="AL87" s="11" t="s">
        <v>88</v>
      </c>
      <c r="AM87" s="11">
        <v>260.18</v>
      </c>
      <c r="AN87" s="12">
        <v>41.14</v>
      </c>
      <c r="AO87" s="12">
        <v>69.650000000000006</v>
      </c>
      <c r="AP87" s="12">
        <v>127.43</v>
      </c>
      <c r="AQ87" s="12">
        <v>15.55</v>
      </c>
      <c r="AR87" s="12">
        <v>2.39</v>
      </c>
      <c r="AS87" s="12">
        <v>4.9800000000000004</v>
      </c>
      <c r="AT87" s="12">
        <v>8.8699999999999992</v>
      </c>
      <c r="AU87" s="12">
        <v>14.69</v>
      </c>
      <c r="AV87" s="12">
        <v>1.47</v>
      </c>
      <c r="AW87" s="12">
        <v>2.33</v>
      </c>
      <c r="AX87" s="12">
        <v>7.51</v>
      </c>
      <c r="AY87" s="12" t="s">
        <v>88</v>
      </c>
      <c r="AZ87" s="12" t="s">
        <v>88</v>
      </c>
      <c r="BA87" s="12" t="s">
        <v>88</v>
      </c>
      <c r="BB87" s="12" t="s">
        <v>88</v>
      </c>
      <c r="BC87" s="11">
        <f t="shared" si="61"/>
        <v>0.36019417475728155</v>
      </c>
      <c r="BD87" s="11">
        <f t="shared" si="62"/>
        <v>0.43543689320388351</v>
      </c>
      <c r="BE87" s="13">
        <f t="shared" si="36"/>
        <v>3.7991266375545854E-2</v>
      </c>
      <c r="BF87" s="13" t="str">
        <f t="shared" si="37"/>
        <v>NA</v>
      </c>
      <c r="BG87" s="11">
        <f t="shared" si="38"/>
        <v>0.48296943231441053</v>
      </c>
      <c r="BH87" s="11">
        <f t="shared" si="39"/>
        <v>0.13539553752535496</v>
      </c>
      <c r="BI87" s="11">
        <f t="shared" si="40"/>
        <v>0.30237825594563983</v>
      </c>
      <c r="BJ87" s="11">
        <f t="shared" si="41"/>
        <v>0.14198782961460446</v>
      </c>
      <c r="BK87" s="11" t="str">
        <f t="shared" si="42"/>
        <v>NA</v>
      </c>
      <c r="BL87" s="11" t="str">
        <f t="shared" si="43"/>
        <v>NA</v>
      </c>
      <c r="BM87" s="11" t="str">
        <f t="shared" si="44"/>
        <v>NA</v>
      </c>
      <c r="BN87" s="11" t="str">
        <f t="shared" si="45"/>
        <v>NA</v>
      </c>
      <c r="BO87" s="11">
        <f t="shared" si="46"/>
        <v>0.10388349514563107</v>
      </c>
      <c r="BP87" s="11">
        <f t="shared" si="47"/>
        <v>6.8446601941747565E-2</v>
      </c>
      <c r="BQ87" s="11" t="str">
        <f t="shared" si="48"/>
        <v>NA</v>
      </c>
      <c r="BR87" s="14">
        <v>2.59</v>
      </c>
      <c r="BS87" s="11" t="s">
        <v>88</v>
      </c>
      <c r="BT87" s="11">
        <f t="shared" si="66"/>
        <v>1.5606060606060606</v>
      </c>
      <c r="BU87" s="11">
        <v>0</v>
      </c>
      <c r="BV87" s="11" t="s">
        <v>88</v>
      </c>
      <c r="BW87" s="11">
        <v>0</v>
      </c>
      <c r="BX87" s="13">
        <v>0</v>
      </c>
      <c r="BY87" s="11">
        <v>0</v>
      </c>
      <c r="BZ87" s="11">
        <f t="shared" si="64"/>
        <v>0.32878679109834885</v>
      </c>
      <c r="CA87" s="11">
        <f t="shared" si="49"/>
        <v>0.29576453697056709</v>
      </c>
      <c r="CB87" s="11">
        <f t="shared" si="50"/>
        <v>0.59066762383345295</v>
      </c>
      <c r="CC87" s="11">
        <f t="shared" si="51"/>
        <v>0.26769928511030827</v>
      </c>
      <c r="CD87" s="11">
        <f t="shared" si="52"/>
        <v>0.48977630870935507</v>
      </c>
      <c r="CE87" s="11">
        <f t="shared" si="35"/>
        <v>1.0585432266848196</v>
      </c>
      <c r="CF87" s="11">
        <f t="shared" si="53"/>
        <v>0.71310679611650474</v>
      </c>
      <c r="CG87" s="11">
        <f>IF(AQ87="NA","NA", IF(AS87="NA","NA", AS87/AQ87))</f>
        <v>0.3202572347266881</v>
      </c>
      <c r="CH87" s="11">
        <f t="shared" si="65"/>
        <v>0.57041800643086804</v>
      </c>
      <c r="CI87" s="11">
        <f t="shared" si="63"/>
        <v>0.15861130020422057</v>
      </c>
      <c r="CJ87" s="11">
        <f t="shared" si="58"/>
        <v>0.51123213070115725</v>
      </c>
      <c r="CK87" s="11" t="str">
        <f t="shared" si="54"/>
        <v>NA</v>
      </c>
      <c r="CL87" s="11" t="str">
        <f t="shared" si="59"/>
        <v>NA</v>
      </c>
    </row>
    <row r="88" spans="1:90" ht="17">
      <c r="A88" s="37" t="s">
        <v>86</v>
      </c>
      <c r="B88" s="59" t="s">
        <v>164</v>
      </c>
      <c r="C88" s="11" t="s">
        <v>194</v>
      </c>
      <c r="D88" s="11" t="s">
        <v>120</v>
      </c>
      <c r="E88" s="12">
        <v>26.9</v>
      </c>
      <c r="F88" s="12">
        <v>24.71</v>
      </c>
      <c r="G88" s="12" t="s">
        <v>88</v>
      </c>
      <c r="H88" s="12">
        <v>9.89</v>
      </c>
      <c r="I88" s="12">
        <v>3.11</v>
      </c>
      <c r="J88" s="12" t="s">
        <v>88</v>
      </c>
      <c r="K88" s="12">
        <v>11.87</v>
      </c>
      <c r="L88" s="12">
        <v>23.29</v>
      </c>
      <c r="M88" s="12">
        <v>11.99</v>
      </c>
      <c r="N88" s="12">
        <v>2.89</v>
      </c>
      <c r="O88" s="12" t="s">
        <v>88</v>
      </c>
      <c r="P88" s="12" t="s">
        <v>88</v>
      </c>
      <c r="Q88" s="12">
        <v>3.65</v>
      </c>
      <c r="R88" s="12">
        <v>3.31</v>
      </c>
      <c r="S88" s="12">
        <v>10.6</v>
      </c>
      <c r="T88" s="12">
        <v>6.73</v>
      </c>
      <c r="U88" s="12">
        <v>4.8</v>
      </c>
      <c r="V88" s="12">
        <v>2.08</v>
      </c>
      <c r="W88" s="12">
        <v>1.33</v>
      </c>
      <c r="X88" s="12">
        <v>2.09</v>
      </c>
      <c r="Y88" s="12">
        <v>1.78</v>
      </c>
      <c r="Z88" s="12">
        <v>8.8699999999999992</v>
      </c>
      <c r="AA88" s="11" t="s">
        <v>89</v>
      </c>
      <c r="AB88" s="11" t="s">
        <v>88</v>
      </c>
      <c r="AC88" s="13" t="s">
        <v>89</v>
      </c>
      <c r="AD88" s="11" t="s">
        <v>89</v>
      </c>
      <c r="AE88" s="13" t="s">
        <v>89</v>
      </c>
      <c r="AF88" s="11" t="s">
        <v>89</v>
      </c>
      <c r="AG88" s="11" t="s">
        <v>89</v>
      </c>
      <c r="AH88" s="11">
        <v>3.22</v>
      </c>
      <c r="AI88" s="14">
        <v>2.34</v>
      </c>
      <c r="AJ88" s="14">
        <v>2.44</v>
      </c>
      <c r="AK88" s="14">
        <v>0.61</v>
      </c>
      <c r="AL88" s="11" t="s">
        <v>88</v>
      </c>
      <c r="AM88" s="11" t="s">
        <v>88</v>
      </c>
      <c r="AN88" s="12">
        <v>48.79</v>
      </c>
      <c r="AO88" s="12">
        <v>89.86</v>
      </c>
      <c r="AP88" s="12" t="s">
        <v>88</v>
      </c>
      <c r="AQ88" s="12">
        <v>16.22</v>
      </c>
      <c r="AR88" s="12">
        <v>3.75</v>
      </c>
      <c r="AS88" s="12">
        <v>5.2489999999999997</v>
      </c>
      <c r="AT88" s="12">
        <v>9.35</v>
      </c>
      <c r="AU88" s="12">
        <v>17.100000000000001</v>
      </c>
      <c r="AV88" s="12">
        <v>1.74</v>
      </c>
      <c r="AW88" s="12">
        <v>1.768</v>
      </c>
      <c r="AX88" s="12">
        <v>8.6199999999999992</v>
      </c>
      <c r="AY88" s="12">
        <v>5.24</v>
      </c>
      <c r="AZ88" s="12">
        <v>35.86</v>
      </c>
      <c r="BA88" s="12" t="s">
        <v>88</v>
      </c>
      <c r="BB88" s="12" t="s">
        <v>88</v>
      </c>
      <c r="BC88" s="11">
        <f t="shared" si="61"/>
        <v>0.40024281667341161</v>
      </c>
      <c r="BD88" s="11">
        <f t="shared" si="62"/>
        <v>0.42897612302711452</v>
      </c>
      <c r="BE88" s="13" t="str">
        <f t="shared" si="36"/>
        <v>NA</v>
      </c>
      <c r="BF88" s="13" t="str">
        <f t="shared" si="37"/>
        <v>NA</v>
      </c>
      <c r="BG88" s="11">
        <f t="shared" si="38"/>
        <v>0.4412639405204461</v>
      </c>
      <c r="BH88" s="11">
        <f t="shared" si="39"/>
        <v>0.12408759124087593</v>
      </c>
      <c r="BI88" s="11">
        <f t="shared" si="40"/>
        <v>0.24103419516263552</v>
      </c>
      <c r="BJ88" s="11">
        <f t="shared" si="41"/>
        <v>0.13353370545298412</v>
      </c>
      <c r="BK88" s="11">
        <f t="shared" si="42"/>
        <v>3.0464271834133904E-3</v>
      </c>
      <c r="BL88" s="11">
        <f t="shared" si="43"/>
        <v>0.14771347632537432</v>
      </c>
      <c r="BM88" s="11">
        <f t="shared" si="44"/>
        <v>0.13395386483205179</v>
      </c>
      <c r="BN88" s="11">
        <f t="shared" si="45"/>
        <v>0.73295352682902304</v>
      </c>
      <c r="BO88" s="11">
        <f t="shared" si="46"/>
        <v>8.4176446782679076E-2</v>
      </c>
      <c r="BP88" s="11">
        <f t="shared" si="47"/>
        <v>5.3824362606232294E-2</v>
      </c>
      <c r="BQ88" s="11">
        <f t="shared" si="48"/>
        <v>0.35896398219344389</v>
      </c>
      <c r="BR88" s="14">
        <v>2.44</v>
      </c>
      <c r="BS88" s="11" t="s">
        <v>88</v>
      </c>
      <c r="BT88" s="11">
        <f t="shared" si="66"/>
        <v>1.3760683760683763</v>
      </c>
      <c r="BU88" s="11">
        <v>0</v>
      </c>
      <c r="BV88" s="11" t="s">
        <v>88</v>
      </c>
      <c r="BW88" s="11">
        <v>0</v>
      </c>
      <c r="BX88" s="13">
        <v>0</v>
      </c>
      <c r="BY88" s="11">
        <v>0</v>
      </c>
      <c r="BZ88" s="11">
        <f t="shared" si="64"/>
        <v>0.29935455152459378</v>
      </c>
      <c r="CA88" s="11">
        <f t="shared" si="49"/>
        <v>0.27498330736701537</v>
      </c>
      <c r="CB88" s="11">
        <f t="shared" si="50"/>
        <v>0.54295570888048073</v>
      </c>
      <c r="CC88" s="11" t="str">
        <f t="shared" si="51"/>
        <v>NA</v>
      </c>
      <c r="CD88" s="11" t="str">
        <f t="shared" si="52"/>
        <v>NA</v>
      </c>
      <c r="CE88" s="11">
        <f t="shared" si="35"/>
        <v>0.94853801169590624</v>
      </c>
      <c r="CF88" s="11">
        <f t="shared" si="53"/>
        <v>0.69202751922298666</v>
      </c>
      <c r="CG88" s="11">
        <f t="shared" si="60"/>
        <v>0.32361282367447597</v>
      </c>
      <c r="CH88" s="11">
        <f t="shared" si="65"/>
        <v>0.57644882860665847</v>
      </c>
      <c r="CI88" s="11">
        <f t="shared" si="63"/>
        <v>0.10339181286549706</v>
      </c>
      <c r="CJ88" s="11">
        <f>IF(AU88="NA","NA", IF(AX88="NA","NA", AX88/AU88))</f>
        <v>0.50409356725146193</v>
      </c>
      <c r="CK88" s="11">
        <f t="shared" si="54"/>
        <v>0.14612381483547129</v>
      </c>
      <c r="CL88" s="11" t="str">
        <f t="shared" si="59"/>
        <v>NA</v>
      </c>
    </row>
    <row r="89" spans="1:90" ht="17">
      <c r="A89" s="37" t="s">
        <v>86</v>
      </c>
      <c r="B89" s="59" t="s">
        <v>164</v>
      </c>
      <c r="C89" s="11" t="s">
        <v>195</v>
      </c>
      <c r="D89" s="11" t="s">
        <v>120</v>
      </c>
      <c r="E89" s="12">
        <v>25.5</v>
      </c>
      <c r="F89" s="12">
        <v>23.24</v>
      </c>
      <c r="G89" s="12" t="s">
        <v>88</v>
      </c>
      <c r="H89" s="12">
        <v>9.02</v>
      </c>
      <c r="I89" s="12">
        <v>2.74</v>
      </c>
      <c r="J89" s="12" t="s">
        <v>88</v>
      </c>
      <c r="K89" s="12">
        <v>11.74</v>
      </c>
      <c r="L89" s="12">
        <v>21.5</v>
      </c>
      <c r="M89" s="12">
        <v>10.48</v>
      </c>
      <c r="N89" s="12" t="s">
        <v>88</v>
      </c>
      <c r="O89" s="12" t="s">
        <v>88</v>
      </c>
      <c r="P89" s="12" t="s">
        <v>88</v>
      </c>
      <c r="Q89" s="12">
        <v>3.38</v>
      </c>
      <c r="R89" s="12">
        <v>3.26</v>
      </c>
      <c r="S89" s="12">
        <v>9.09</v>
      </c>
      <c r="T89" s="12" t="s">
        <v>88</v>
      </c>
      <c r="U89" s="12" t="s">
        <v>88</v>
      </c>
      <c r="V89" s="12" t="s">
        <v>88</v>
      </c>
      <c r="W89" s="12">
        <v>1.06</v>
      </c>
      <c r="X89" s="12">
        <v>1.68</v>
      </c>
      <c r="Y89" s="12">
        <v>1.05</v>
      </c>
      <c r="Z89" s="12">
        <v>7.95</v>
      </c>
      <c r="AA89" s="11" t="s">
        <v>89</v>
      </c>
      <c r="AB89" s="11" t="s">
        <v>88</v>
      </c>
      <c r="AC89" s="13" t="s">
        <v>89</v>
      </c>
      <c r="AD89" s="11" t="s">
        <v>89</v>
      </c>
      <c r="AE89" s="13" t="s">
        <v>89</v>
      </c>
      <c r="AF89" s="11" t="s">
        <v>89</v>
      </c>
      <c r="AG89" s="11" t="s">
        <v>89</v>
      </c>
      <c r="AH89" s="11">
        <v>3.23</v>
      </c>
      <c r="AI89" s="14">
        <v>2.08</v>
      </c>
      <c r="AJ89" s="14">
        <v>2.39</v>
      </c>
      <c r="AK89" s="14">
        <v>0.46</v>
      </c>
      <c r="AL89" s="11" t="s">
        <v>88</v>
      </c>
      <c r="AM89" s="11">
        <v>276.75</v>
      </c>
      <c r="AN89" s="12">
        <v>39.32</v>
      </c>
      <c r="AO89" s="12">
        <v>74.92</v>
      </c>
      <c r="AP89" s="12">
        <v>145.5</v>
      </c>
      <c r="AQ89" s="12">
        <v>17.02</v>
      </c>
      <c r="AR89" s="12">
        <v>3.49</v>
      </c>
      <c r="AS89" s="12">
        <v>6</v>
      </c>
      <c r="AT89" s="12" t="s">
        <v>88</v>
      </c>
      <c r="AU89" s="12">
        <v>16.38</v>
      </c>
      <c r="AV89" s="12">
        <v>1.83</v>
      </c>
      <c r="AW89" s="12">
        <v>2.3849999999999998</v>
      </c>
      <c r="AX89" s="12">
        <v>7.87</v>
      </c>
      <c r="AY89" s="12" t="s">
        <v>88</v>
      </c>
      <c r="AZ89" s="12" t="s">
        <v>88</v>
      </c>
      <c r="BA89" s="12" t="s">
        <v>88</v>
      </c>
      <c r="BB89" s="12" t="s">
        <v>88</v>
      </c>
      <c r="BC89" s="11">
        <f t="shared" si="61"/>
        <v>0.38812392426850256</v>
      </c>
      <c r="BD89" s="11">
        <f t="shared" si="62"/>
        <v>0.39113597246127368</v>
      </c>
      <c r="BE89" s="13" t="str">
        <f t="shared" si="36"/>
        <v>NA</v>
      </c>
      <c r="BF89" s="13" t="str">
        <f t="shared" si="37"/>
        <v>NA</v>
      </c>
      <c r="BG89" s="11">
        <f t="shared" si="38"/>
        <v>0.46039215686274509</v>
      </c>
      <c r="BH89" s="11" t="str">
        <f t="shared" si="39"/>
        <v>NA</v>
      </c>
      <c r="BI89" s="11" t="str">
        <f t="shared" si="40"/>
        <v>NA</v>
      </c>
      <c r="BJ89" s="11">
        <f t="shared" si="41"/>
        <v>0.1274418604651163</v>
      </c>
      <c r="BK89" s="11">
        <f t="shared" si="42"/>
        <v>1.6330381768036E-3</v>
      </c>
      <c r="BL89" s="11">
        <f t="shared" si="43"/>
        <v>0.14543889845094665</v>
      </c>
      <c r="BM89" s="11">
        <f t="shared" si="44"/>
        <v>0.14027538726333907</v>
      </c>
      <c r="BN89" s="11" t="str">
        <f t="shared" si="45"/>
        <v>NA</v>
      </c>
      <c r="BO89" s="11" t="str">
        <f t="shared" si="46"/>
        <v>NA</v>
      </c>
      <c r="BP89" s="11">
        <f t="shared" si="47"/>
        <v>4.561101549053357E-2</v>
      </c>
      <c r="BQ89" s="11">
        <f t="shared" si="48"/>
        <v>0.34208261617900176</v>
      </c>
      <c r="BR89" s="14">
        <v>2.39</v>
      </c>
      <c r="BS89" s="11" t="s">
        <v>88</v>
      </c>
      <c r="BT89" s="11">
        <f t="shared" si="66"/>
        <v>1.5528846153846154</v>
      </c>
      <c r="BU89" s="11">
        <v>0</v>
      </c>
      <c r="BV89" s="11" t="s">
        <v>88</v>
      </c>
      <c r="BW89" s="11">
        <v>0</v>
      </c>
      <c r="BX89" s="13">
        <v>0</v>
      </c>
      <c r="BY89" s="11">
        <v>0</v>
      </c>
      <c r="BZ89" s="11">
        <f t="shared" si="64"/>
        <v>0.34036305392418581</v>
      </c>
      <c r="CA89" s="11">
        <f t="shared" si="49"/>
        <v>0.31019754404698341</v>
      </c>
      <c r="CB89" s="11">
        <f t="shared" si="50"/>
        <v>0.52482648158035239</v>
      </c>
      <c r="CC89" s="11">
        <f t="shared" si="51"/>
        <v>0.27071364046973806</v>
      </c>
      <c r="CD89" s="11">
        <f t="shared" si="52"/>
        <v>0.5257452574525745</v>
      </c>
      <c r="CE89" s="11">
        <f t="shared" si="35"/>
        <v>1.0390720390720392</v>
      </c>
      <c r="CF89" s="11">
        <f t="shared" si="53"/>
        <v>0.70481927710843373</v>
      </c>
      <c r="CG89" s="11">
        <f t="shared" si="60"/>
        <v>0.35252643948296125</v>
      </c>
      <c r="CH89" s="11" t="str">
        <f t="shared" si="65"/>
        <v>NA</v>
      </c>
      <c r="CI89" s="11">
        <f t="shared" si="63"/>
        <v>0.14560439560439559</v>
      </c>
      <c r="CJ89" s="11">
        <f t="shared" ref="CJ89:CJ105" si="67">IF(AU89="NA","NA", IF(AX89="NA","NA", AX89/AU89))</f>
        <v>0.48046398046398048</v>
      </c>
      <c r="CK89" s="11" t="str">
        <f t="shared" si="54"/>
        <v>NA</v>
      </c>
      <c r="CL89" s="11" t="str">
        <f t="shared" si="59"/>
        <v>NA</v>
      </c>
    </row>
    <row r="90" spans="1:90" ht="17">
      <c r="A90" s="37" t="s">
        <v>86</v>
      </c>
      <c r="B90" s="59" t="s">
        <v>164</v>
      </c>
      <c r="C90" s="11" t="s">
        <v>196</v>
      </c>
      <c r="D90" s="11" t="s">
        <v>120</v>
      </c>
      <c r="E90" s="12">
        <v>26</v>
      </c>
      <c r="F90" s="12">
        <v>24.24</v>
      </c>
      <c r="G90" s="12">
        <v>8.8350000000000009</v>
      </c>
      <c r="H90" s="12">
        <v>10.55</v>
      </c>
      <c r="I90" s="12">
        <v>2.77</v>
      </c>
      <c r="J90" s="12">
        <v>1.23</v>
      </c>
      <c r="K90" s="12" t="s">
        <v>88</v>
      </c>
      <c r="L90" s="12">
        <v>23.15</v>
      </c>
      <c r="M90" s="12" t="s">
        <v>88</v>
      </c>
      <c r="N90" s="12">
        <v>2.64</v>
      </c>
      <c r="O90" s="12" t="s">
        <v>88</v>
      </c>
      <c r="P90" s="12" t="s">
        <v>88</v>
      </c>
      <c r="Q90" s="12">
        <v>4.2699999999999996</v>
      </c>
      <c r="R90" s="12">
        <v>3.37</v>
      </c>
      <c r="S90" s="12">
        <v>11.01</v>
      </c>
      <c r="T90" s="12">
        <v>6.41</v>
      </c>
      <c r="U90" s="12">
        <v>3.69</v>
      </c>
      <c r="V90" s="12" t="s">
        <v>88</v>
      </c>
      <c r="W90" s="12" t="s">
        <v>88</v>
      </c>
      <c r="X90" s="12" t="s">
        <v>88</v>
      </c>
      <c r="Y90" s="12" t="s">
        <v>88</v>
      </c>
      <c r="Z90" s="12">
        <v>7.73</v>
      </c>
      <c r="AA90" s="11" t="s">
        <v>89</v>
      </c>
      <c r="AB90" s="11" t="s">
        <v>88</v>
      </c>
      <c r="AC90" s="13" t="s">
        <v>89</v>
      </c>
      <c r="AD90" s="11" t="s">
        <v>89</v>
      </c>
      <c r="AE90" s="13" t="s">
        <v>89</v>
      </c>
      <c r="AF90" s="11" t="s">
        <v>89</v>
      </c>
      <c r="AG90" s="11" t="s">
        <v>89</v>
      </c>
      <c r="AH90" s="11" t="s">
        <v>88</v>
      </c>
      <c r="AI90" s="14" t="s">
        <v>88</v>
      </c>
      <c r="AJ90" s="14" t="s">
        <v>88</v>
      </c>
      <c r="AK90" s="14" t="s">
        <v>88</v>
      </c>
      <c r="AL90" s="11" t="s">
        <v>88</v>
      </c>
      <c r="AM90" s="11">
        <v>285.27</v>
      </c>
      <c r="AN90" s="12">
        <v>42.43</v>
      </c>
      <c r="AO90" s="12">
        <v>80.650000000000006</v>
      </c>
      <c r="AP90" s="12">
        <v>140.15</v>
      </c>
      <c r="AQ90" s="12">
        <v>14.98</v>
      </c>
      <c r="AR90" s="12">
        <v>3.21</v>
      </c>
      <c r="AS90" s="12">
        <v>3.81</v>
      </c>
      <c r="AT90" s="12">
        <v>7.92</v>
      </c>
      <c r="AU90" s="12">
        <v>15.73</v>
      </c>
      <c r="AV90" s="12">
        <v>1.4</v>
      </c>
      <c r="AW90" s="12">
        <v>1.65</v>
      </c>
      <c r="AX90" s="12">
        <v>7.7</v>
      </c>
      <c r="AY90" s="12">
        <v>5.12</v>
      </c>
      <c r="AZ90" s="12">
        <v>33.42</v>
      </c>
      <c r="BA90" s="12">
        <v>6.17</v>
      </c>
      <c r="BB90" s="12">
        <v>38.26</v>
      </c>
      <c r="BC90" s="11">
        <f t="shared" si="61"/>
        <v>0.43523102310231027</v>
      </c>
      <c r="BD90" s="11">
        <f t="shared" si="62"/>
        <v>0.45420792079207922</v>
      </c>
      <c r="BE90" s="13" t="str">
        <f t="shared" si="36"/>
        <v>NA</v>
      </c>
      <c r="BF90" s="13">
        <f t="shared" si="37"/>
        <v>4.7307692307692308E-2</v>
      </c>
      <c r="BG90" s="11" t="str">
        <f t="shared" si="38"/>
        <v>NA</v>
      </c>
      <c r="BH90" s="11">
        <f t="shared" si="39"/>
        <v>0.11403887688984883</v>
      </c>
      <c r="BI90" s="11" t="str">
        <f t="shared" si="40"/>
        <v>NA</v>
      </c>
      <c r="BJ90" s="11">
        <f t="shared" si="41"/>
        <v>0.11965442764578835</v>
      </c>
      <c r="BK90" s="11" t="str">
        <f t="shared" si="42"/>
        <v>NA</v>
      </c>
      <c r="BL90" s="11">
        <f t="shared" si="43"/>
        <v>0.17615511551155114</v>
      </c>
      <c r="BM90" s="11">
        <f t="shared" si="44"/>
        <v>0.13902640264026403</v>
      </c>
      <c r="BN90" s="11">
        <f t="shared" si="45"/>
        <v>0.6544984694978736</v>
      </c>
      <c r="BO90" s="11" t="str">
        <f t="shared" si="46"/>
        <v>NA</v>
      </c>
      <c r="BP90" s="11" t="str">
        <f t="shared" si="47"/>
        <v>NA</v>
      </c>
      <c r="BQ90" s="11">
        <f t="shared" si="48"/>
        <v>0.31889438943894394</v>
      </c>
      <c r="BR90" s="14" t="s">
        <v>88</v>
      </c>
      <c r="BS90" s="11" t="s">
        <v>88</v>
      </c>
      <c r="BT90" s="11" t="str">
        <f t="shared" si="66"/>
        <v>NA</v>
      </c>
      <c r="BU90" s="11">
        <v>0</v>
      </c>
      <c r="BV90" s="11" t="s">
        <v>88</v>
      </c>
      <c r="BW90" s="11">
        <v>0</v>
      </c>
      <c r="BX90" s="13">
        <v>0</v>
      </c>
      <c r="BY90" s="11">
        <v>0</v>
      </c>
      <c r="BZ90" s="11">
        <f t="shared" si="64"/>
        <v>0.32238065716057035</v>
      </c>
      <c r="CA90" s="11">
        <f t="shared" si="49"/>
        <v>0.30055796652200861</v>
      </c>
      <c r="CB90" s="11">
        <f t="shared" si="50"/>
        <v>0.52610043397396156</v>
      </c>
      <c r="CC90" s="11">
        <f t="shared" si="51"/>
        <v>0.28271462123602203</v>
      </c>
      <c r="CD90" s="11">
        <f t="shared" si="52"/>
        <v>0.49128895432397385</v>
      </c>
      <c r="CE90" s="11">
        <f t="shared" si="35"/>
        <v>0.95232040686586139</v>
      </c>
      <c r="CF90" s="11">
        <f t="shared" si="53"/>
        <v>0.64892739273927402</v>
      </c>
      <c r="CG90" s="11">
        <f>IF(AQ90="NA","NA", IF(AS90="NA","NA", AS90/AQ90))</f>
        <v>0.25433911882510013</v>
      </c>
      <c r="CH90" s="11">
        <f t="shared" si="65"/>
        <v>0.5287049399198932</v>
      </c>
      <c r="CI90" s="11">
        <f t="shared" si="63"/>
        <v>0.10489510489510488</v>
      </c>
      <c r="CJ90" s="11">
        <f t="shared" si="67"/>
        <v>0.48951048951048953</v>
      </c>
      <c r="CK90" s="11">
        <f t="shared" si="54"/>
        <v>0.15320167564332735</v>
      </c>
      <c r="CL90" s="11">
        <f t="shared" si="59"/>
        <v>0.16126502875065343</v>
      </c>
    </row>
    <row r="91" spans="1:90" ht="17">
      <c r="A91" s="37" t="s">
        <v>86</v>
      </c>
      <c r="B91" s="59" t="s">
        <v>164</v>
      </c>
      <c r="C91" s="11" t="s">
        <v>197</v>
      </c>
      <c r="D91" s="11" t="s">
        <v>120</v>
      </c>
      <c r="E91" s="12">
        <v>25.3</v>
      </c>
      <c r="F91" s="12">
        <v>23.27</v>
      </c>
      <c r="G91" s="12" t="s">
        <v>88</v>
      </c>
      <c r="H91" s="12" t="s">
        <v>88</v>
      </c>
      <c r="I91" s="12">
        <v>2.2999999999999998</v>
      </c>
      <c r="J91" s="12">
        <v>1.3</v>
      </c>
      <c r="K91" s="12" t="s">
        <v>88</v>
      </c>
      <c r="L91" s="12">
        <v>22.77</v>
      </c>
      <c r="M91" s="12" t="s">
        <v>88</v>
      </c>
      <c r="N91" s="12" t="s">
        <v>88</v>
      </c>
      <c r="O91" s="12">
        <v>1.0652999999999999</v>
      </c>
      <c r="P91" s="12" t="s">
        <v>88</v>
      </c>
      <c r="Q91" s="12" t="s">
        <v>88</v>
      </c>
      <c r="R91" s="12" t="s">
        <v>88</v>
      </c>
      <c r="S91" s="12" t="s">
        <v>88</v>
      </c>
      <c r="T91" s="12" t="s">
        <v>88</v>
      </c>
      <c r="U91" s="12" t="s">
        <v>88</v>
      </c>
      <c r="V91" s="12" t="s">
        <v>88</v>
      </c>
      <c r="W91" s="12" t="s">
        <v>88</v>
      </c>
      <c r="X91" s="12">
        <v>1.96</v>
      </c>
      <c r="Y91" s="12">
        <v>1.29</v>
      </c>
      <c r="Z91" s="12" t="s">
        <v>88</v>
      </c>
      <c r="AA91" s="11" t="s">
        <v>89</v>
      </c>
      <c r="AB91" s="11" t="s">
        <v>88</v>
      </c>
      <c r="AC91" s="13" t="s">
        <v>89</v>
      </c>
      <c r="AD91" s="11" t="s">
        <v>128</v>
      </c>
      <c r="AE91" s="13" t="s">
        <v>89</v>
      </c>
      <c r="AF91" s="11" t="s">
        <v>128</v>
      </c>
      <c r="AG91" s="11" t="s">
        <v>89</v>
      </c>
      <c r="AH91" s="11">
        <v>4.32</v>
      </c>
      <c r="AI91" s="14">
        <v>4.32</v>
      </c>
      <c r="AJ91" s="14">
        <v>3.55</v>
      </c>
      <c r="AK91" s="14">
        <v>0.78</v>
      </c>
      <c r="AL91" s="11" t="s">
        <v>88</v>
      </c>
      <c r="AM91" s="11">
        <v>295.42</v>
      </c>
      <c r="AN91" s="12">
        <v>39.159999999999997</v>
      </c>
      <c r="AO91" s="12">
        <v>76.87</v>
      </c>
      <c r="AP91" s="12">
        <v>152.44</v>
      </c>
      <c r="AQ91" s="12">
        <v>17.190000000000001</v>
      </c>
      <c r="AR91" s="12">
        <v>3.33</v>
      </c>
      <c r="AS91" s="12">
        <v>5.3250000000000002</v>
      </c>
      <c r="AT91" s="12">
        <v>8.99</v>
      </c>
      <c r="AU91" s="12">
        <v>16.07</v>
      </c>
      <c r="AV91" s="12">
        <v>1.66</v>
      </c>
      <c r="AW91" s="12">
        <v>3.3690000000000002</v>
      </c>
      <c r="AX91" s="12" t="s">
        <v>88</v>
      </c>
      <c r="AY91" s="12" t="s">
        <v>88</v>
      </c>
      <c r="AZ91" s="12" t="s">
        <v>88</v>
      </c>
      <c r="BA91" s="12" t="s">
        <v>88</v>
      </c>
      <c r="BB91" s="12" t="s">
        <v>169</v>
      </c>
      <c r="BC91" s="11" t="str">
        <f t="shared" si="61"/>
        <v>NA</v>
      </c>
      <c r="BD91" s="11" t="str">
        <f t="shared" si="62"/>
        <v>NA</v>
      </c>
      <c r="BE91" s="13">
        <f t="shared" si="36"/>
        <v>4.2106719367588925E-2</v>
      </c>
      <c r="BF91" s="13">
        <f t="shared" si="37"/>
        <v>5.1383399209486168E-2</v>
      </c>
      <c r="BG91" s="11" t="str">
        <f t="shared" si="38"/>
        <v>NA</v>
      </c>
      <c r="BH91" s="11" t="str">
        <f t="shared" si="39"/>
        <v>NA</v>
      </c>
      <c r="BI91" s="11" t="str">
        <f t="shared" si="40"/>
        <v>NA</v>
      </c>
      <c r="BJ91" s="11">
        <f t="shared" si="41"/>
        <v>0.10101010101010101</v>
      </c>
      <c r="BK91" s="11">
        <f t="shared" si="42"/>
        <v>2.3346566501610639E-3</v>
      </c>
      <c r="BL91" s="11" t="str">
        <f t="shared" si="43"/>
        <v>NA</v>
      </c>
      <c r="BM91" s="11" t="str">
        <f t="shared" si="44"/>
        <v>NA</v>
      </c>
      <c r="BN91" s="11" t="str">
        <f t="shared" si="45"/>
        <v>NA</v>
      </c>
      <c r="BO91" s="11" t="str">
        <f t="shared" si="46"/>
        <v>NA</v>
      </c>
      <c r="BP91" s="11" t="str">
        <f t="shared" si="47"/>
        <v>NA</v>
      </c>
      <c r="BQ91" s="11" t="str">
        <f t="shared" si="48"/>
        <v>NA</v>
      </c>
      <c r="BR91" s="14">
        <v>3.55</v>
      </c>
      <c r="BS91" s="11" t="s">
        <v>88</v>
      </c>
      <c r="BT91" s="11">
        <f t="shared" si="66"/>
        <v>1</v>
      </c>
      <c r="BU91" s="11">
        <v>0</v>
      </c>
      <c r="BV91" s="11" t="s">
        <v>88</v>
      </c>
      <c r="BW91" s="11">
        <v>0</v>
      </c>
      <c r="BX91" s="13">
        <v>0</v>
      </c>
      <c r="BY91" s="11">
        <v>0</v>
      </c>
      <c r="BZ91" s="11">
        <f t="shared" si="64"/>
        <v>0.32912709769741122</v>
      </c>
      <c r="CA91" s="11">
        <f>IF(F91="NA", "NA", IF(AO91="NA","NA", F91/AO91))</f>
        <v>0.30271887602445685</v>
      </c>
      <c r="CB91" s="11">
        <f t="shared" si="50"/>
        <v>0.50943150774034074</v>
      </c>
      <c r="CC91" s="11">
        <f t="shared" si="51"/>
        <v>0.26020580867916865</v>
      </c>
      <c r="CD91" s="11">
        <f t="shared" si="52"/>
        <v>0.51601110283663931</v>
      </c>
      <c r="CE91" s="11">
        <f t="shared" si="35"/>
        <v>1.0696950840074675</v>
      </c>
      <c r="CF91" s="11">
        <f t="shared" si="53"/>
        <v>0.69058874086807054</v>
      </c>
      <c r="CG91" s="11">
        <f t="shared" ref="CG91:CG113" si="68">IF(AQ91="NA","NA", IF(AS91="NA","NA", AS91/AQ91))</f>
        <v>0.30977312390924955</v>
      </c>
      <c r="CH91" s="11">
        <f t="shared" si="65"/>
        <v>0.52297847585805701</v>
      </c>
      <c r="CI91" s="11">
        <f t="shared" si="63"/>
        <v>0.20964530180460486</v>
      </c>
      <c r="CJ91" s="11" t="str">
        <f t="shared" si="67"/>
        <v>NA</v>
      </c>
      <c r="CK91" s="11" t="str">
        <f t="shared" si="54"/>
        <v>NA</v>
      </c>
      <c r="CL91" s="11" t="str">
        <f t="shared" si="59"/>
        <v>NA</v>
      </c>
    </row>
    <row r="92" spans="1:90" ht="17">
      <c r="A92" s="37" t="s">
        <v>86</v>
      </c>
      <c r="B92" s="59" t="s">
        <v>164</v>
      </c>
      <c r="C92" s="11" t="s">
        <v>198</v>
      </c>
      <c r="D92" s="11" t="s">
        <v>120</v>
      </c>
      <c r="E92" s="12">
        <v>31.8</v>
      </c>
      <c r="F92" s="12">
        <v>28.37</v>
      </c>
      <c r="G92" s="12" t="s">
        <v>88</v>
      </c>
      <c r="H92" s="12">
        <v>11.53</v>
      </c>
      <c r="I92" s="12">
        <v>2.81</v>
      </c>
      <c r="J92" s="12">
        <v>1.59</v>
      </c>
      <c r="K92" s="12">
        <v>13.61</v>
      </c>
      <c r="L92" s="12">
        <v>27.95</v>
      </c>
      <c r="M92" s="12">
        <v>15.17</v>
      </c>
      <c r="N92" s="12" t="s">
        <v>88</v>
      </c>
      <c r="O92" s="12" t="s">
        <v>88</v>
      </c>
      <c r="P92" s="12" t="s">
        <v>88</v>
      </c>
      <c r="Q92" s="12">
        <v>5.6</v>
      </c>
      <c r="R92" s="12" t="s">
        <v>88</v>
      </c>
      <c r="S92" s="12">
        <v>12.88</v>
      </c>
      <c r="T92" s="12">
        <v>7.42</v>
      </c>
      <c r="U92" s="12">
        <v>5.36</v>
      </c>
      <c r="V92" s="12" t="s">
        <v>88</v>
      </c>
      <c r="W92" s="12" t="s">
        <v>88</v>
      </c>
      <c r="X92" s="12" t="s">
        <v>88</v>
      </c>
      <c r="Y92" s="12" t="s">
        <v>88</v>
      </c>
      <c r="Z92" s="12">
        <v>9.6</v>
      </c>
      <c r="AA92" s="11" t="s">
        <v>89</v>
      </c>
      <c r="AB92" s="11" t="s">
        <v>88</v>
      </c>
      <c r="AC92" s="13" t="s">
        <v>89</v>
      </c>
      <c r="AD92" s="11" t="s">
        <v>89</v>
      </c>
      <c r="AE92" s="13" t="s">
        <v>89</v>
      </c>
      <c r="AF92" s="11" t="s">
        <v>89</v>
      </c>
      <c r="AG92" s="11" t="s">
        <v>89</v>
      </c>
      <c r="AH92" s="11">
        <v>2.78</v>
      </c>
      <c r="AI92" s="14">
        <v>1.83</v>
      </c>
      <c r="AJ92" s="14">
        <v>2.39</v>
      </c>
      <c r="AK92" s="14">
        <v>0.77</v>
      </c>
      <c r="AL92" s="11" t="s">
        <v>88</v>
      </c>
      <c r="AM92" s="11">
        <v>316.5</v>
      </c>
      <c r="AN92" s="12">
        <v>45.93</v>
      </c>
      <c r="AO92" s="12">
        <v>80.33</v>
      </c>
      <c r="AP92" s="12">
        <v>153.5</v>
      </c>
      <c r="AQ92" s="12">
        <v>16.02</v>
      </c>
      <c r="AR92" s="12">
        <v>3.72</v>
      </c>
      <c r="AS92" s="12">
        <v>5.0279999999999996</v>
      </c>
      <c r="AT92" s="12">
        <v>8.43</v>
      </c>
      <c r="AU92" s="12">
        <v>17.3</v>
      </c>
      <c r="AV92" s="12">
        <v>1.97</v>
      </c>
      <c r="AW92" s="12">
        <v>3.09</v>
      </c>
      <c r="AX92" s="12" t="s">
        <v>88</v>
      </c>
      <c r="AY92" s="12">
        <v>5.46</v>
      </c>
      <c r="AZ92" s="12">
        <v>34.5</v>
      </c>
      <c r="BA92" s="12" t="s">
        <v>88</v>
      </c>
      <c r="BB92" s="12" t="s">
        <v>88</v>
      </c>
      <c r="BC92" s="11">
        <f t="shared" si="61"/>
        <v>0.40641522735283747</v>
      </c>
      <c r="BD92" s="11">
        <f t="shared" si="62"/>
        <v>0.4540007049700388</v>
      </c>
      <c r="BE92" s="13" t="str">
        <f t="shared" si="36"/>
        <v>NA</v>
      </c>
      <c r="BF92" s="13">
        <f t="shared" si="37"/>
        <v>0.05</v>
      </c>
      <c r="BG92" s="11">
        <f t="shared" si="38"/>
        <v>0.42798742138364776</v>
      </c>
      <c r="BH92" s="11" t="str">
        <f t="shared" si="39"/>
        <v>NA</v>
      </c>
      <c r="BI92" s="11" t="str">
        <f t="shared" si="40"/>
        <v>NA</v>
      </c>
      <c r="BJ92" s="11">
        <f t="shared" si="41"/>
        <v>0.10053667262969589</v>
      </c>
      <c r="BK92" s="11" t="str">
        <f t="shared" si="42"/>
        <v>NA</v>
      </c>
      <c r="BL92" s="11">
        <f t="shared" si="43"/>
        <v>0.19739161085653859</v>
      </c>
      <c r="BM92" s="11" t="str">
        <f t="shared" si="44"/>
        <v>NA</v>
      </c>
      <c r="BN92" s="11">
        <f t="shared" si="45"/>
        <v>0.70760581799220235</v>
      </c>
      <c r="BO92" s="11" t="str">
        <f t="shared" si="46"/>
        <v>NA</v>
      </c>
      <c r="BP92" s="11" t="str">
        <f t="shared" si="47"/>
        <v>NA</v>
      </c>
      <c r="BQ92" s="11">
        <f t="shared" si="48"/>
        <v>0.33838561861120903</v>
      </c>
      <c r="BR92" s="14">
        <v>2.39</v>
      </c>
      <c r="BS92" s="11" t="s">
        <v>88</v>
      </c>
      <c r="BT92" s="11">
        <f t="shared" si="66"/>
        <v>1.5191256830601092</v>
      </c>
      <c r="BU92" s="11">
        <v>0</v>
      </c>
      <c r="BV92" s="11" t="s">
        <v>88</v>
      </c>
      <c r="BW92" s="11">
        <v>0</v>
      </c>
      <c r="BX92" s="13">
        <v>0</v>
      </c>
      <c r="BY92" s="11">
        <v>0</v>
      </c>
      <c r="BZ92" s="11">
        <f t="shared" si="64"/>
        <v>0.39586704842524589</v>
      </c>
      <c r="CA92" s="11">
        <f t="shared" si="49"/>
        <v>0.35316818125233412</v>
      </c>
      <c r="CB92" s="11">
        <f t="shared" si="50"/>
        <v>0.57176646333872772</v>
      </c>
      <c r="CC92" s="11">
        <f t="shared" si="51"/>
        <v>0.2538072669826224</v>
      </c>
      <c r="CD92" s="11">
        <f t="shared" si="52"/>
        <v>0.48499210110584517</v>
      </c>
      <c r="CE92" s="11">
        <f t="shared" si="35"/>
        <v>0.92601156069364154</v>
      </c>
      <c r="CF92" s="11">
        <f t="shared" si="53"/>
        <v>0.60979908353894963</v>
      </c>
      <c r="CG92" s="11">
        <f t="shared" si="68"/>
        <v>0.3138576779026217</v>
      </c>
      <c r="CH92" s="11">
        <f t="shared" si="65"/>
        <v>0.52621722846441943</v>
      </c>
      <c r="CI92" s="11">
        <f t="shared" si="63"/>
        <v>0.17861271676300577</v>
      </c>
      <c r="CJ92" s="11" t="str">
        <f t="shared" si="67"/>
        <v>NA</v>
      </c>
      <c r="CK92" s="11">
        <f t="shared" si="54"/>
        <v>0.1582608695652174</v>
      </c>
      <c r="CL92" s="11" t="str">
        <f t="shared" si="59"/>
        <v>NA</v>
      </c>
    </row>
    <row r="93" spans="1:90" ht="17">
      <c r="A93" s="37" t="s">
        <v>86</v>
      </c>
      <c r="B93" s="59" t="s">
        <v>164</v>
      </c>
      <c r="C93" s="11" t="s">
        <v>199</v>
      </c>
      <c r="D93" s="11" t="s">
        <v>120</v>
      </c>
      <c r="E93" s="12">
        <v>30.3</v>
      </c>
      <c r="F93" s="12">
        <v>26.03</v>
      </c>
      <c r="G93" s="12">
        <v>8.5530000000000008</v>
      </c>
      <c r="H93" s="12">
        <v>10.52</v>
      </c>
      <c r="I93" s="12">
        <v>3.67</v>
      </c>
      <c r="J93" s="12" t="s">
        <v>88</v>
      </c>
      <c r="K93" s="12">
        <v>14.4</v>
      </c>
      <c r="L93" s="12">
        <v>26.7</v>
      </c>
      <c r="M93" s="12">
        <v>12.84</v>
      </c>
      <c r="N93" s="12">
        <v>3.65</v>
      </c>
      <c r="O93" s="12" t="s">
        <v>88</v>
      </c>
      <c r="P93" s="12" t="s">
        <v>88</v>
      </c>
      <c r="Q93" s="12">
        <v>4.0199999999999996</v>
      </c>
      <c r="R93" s="12">
        <v>3.36</v>
      </c>
      <c r="S93" s="12">
        <v>12.51</v>
      </c>
      <c r="T93" s="12">
        <v>6.9</v>
      </c>
      <c r="U93" s="12">
        <v>4.71</v>
      </c>
      <c r="V93" s="12" t="s">
        <v>88</v>
      </c>
      <c r="W93" s="12">
        <v>1.2</v>
      </c>
      <c r="X93" s="12">
        <v>1.92</v>
      </c>
      <c r="Y93" s="12">
        <v>1.0900000000000001</v>
      </c>
      <c r="Z93" s="12">
        <v>8.23</v>
      </c>
      <c r="AA93" s="11" t="s">
        <v>89</v>
      </c>
      <c r="AB93" s="11" t="s">
        <v>88</v>
      </c>
      <c r="AC93" s="13" t="s">
        <v>89</v>
      </c>
      <c r="AD93" s="11" t="s">
        <v>89</v>
      </c>
      <c r="AE93" s="13" t="s">
        <v>89</v>
      </c>
      <c r="AF93" s="11" t="s">
        <v>89</v>
      </c>
      <c r="AG93" s="11" t="s">
        <v>89</v>
      </c>
      <c r="AH93" s="11">
        <v>3.03</v>
      </c>
      <c r="AI93" s="14">
        <v>2.12</v>
      </c>
      <c r="AJ93" s="14">
        <v>2.52</v>
      </c>
      <c r="AK93" s="14">
        <v>0.68</v>
      </c>
      <c r="AL93" s="11" t="s">
        <v>88</v>
      </c>
      <c r="AM93" s="11" t="s">
        <v>88</v>
      </c>
      <c r="AN93" s="12">
        <v>44.89</v>
      </c>
      <c r="AO93" s="12">
        <v>95.84</v>
      </c>
      <c r="AP93" s="12" t="s">
        <v>88</v>
      </c>
      <c r="AQ93" s="12">
        <v>16.14</v>
      </c>
      <c r="AR93" s="12">
        <v>3.91</v>
      </c>
      <c r="AS93" s="12">
        <v>4.88</v>
      </c>
      <c r="AT93" s="12">
        <v>8.4700000000000006</v>
      </c>
      <c r="AU93" s="12">
        <v>16.940000000000001</v>
      </c>
      <c r="AV93" s="12">
        <v>1.85</v>
      </c>
      <c r="AW93" s="12">
        <v>1.93</v>
      </c>
      <c r="AX93" s="12">
        <v>8.2539999999999996</v>
      </c>
      <c r="AY93" s="12" t="s">
        <v>88</v>
      </c>
      <c r="AZ93" s="12" t="s">
        <v>88</v>
      </c>
      <c r="BA93" s="12" t="s">
        <v>88</v>
      </c>
      <c r="BB93" s="12" t="s">
        <v>88</v>
      </c>
      <c r="BC93" s="11">
        <f t="shared" si="61"/>
        <v>0.40414905877833268</v>
      </c>
      <c r="BD93" s="11">
        <f t="shared" si="62"/>
        <v>0.4805993084902036</v>
      </c>
      <c r="BE93" s="13" t="str">
        <f t="shared" si="36"/>
        <v>NA</v>
      </c>
      <c r="BF93" s="13" t="str">
        <f t="shared" si="37"/>
        <v>NA</v>
      </c>
      <c r="BG93" s="11">
        <f t="shared" si="38"/>
        <v>0.47524752475247523</v>
      </c>
      <c r="BH93" s="11">
        <f t="shared" si="39"/>
        <v>0.13670411985018727</v>
      </c>
      <c r="BI93" s="11">
        <f t="shared" si="40"/>
        <v>0.28426791277258567</v>
      </c>
      <c r="BJ93" s="11">
        <f t="shared" si="41"/>
        <v>0.13745318352059926</v>
      </c>
      <c r="BK93" s="11">
        <f t="shared" si="42"/>
        <v>1.5443630233090485E-3</v>
      </c>
      <c r="BL93" s="11">
        <f t="shared" si="43"/>
        <v>0.15443718786016133</v>
      </c>
      <c r="BM93" s="11">
        <f t="shared" si="44"/>
        <v>0.12908182865923934</v>
      </c>
      <c r="BN93" s="11">
        <f t="shared" si="45"/>
        <v>0.70061257603106986</v>
      </c>
      <c r="BO93" s="11" t="str">
        <f t="shared" si="46"/>
        <v>NA</v>
      </c>
      <c r="BP93" s="11">
        <f t="shared" si="47"/>
        <v>4.6100653092585472E-2</v>
      </c>
      <c r="BQ93" s="11">
        <f t="shared" si="48"/>
        <v>0.31617364579331542</v>
      </c>
      <c r="BR93" s="14">
        <v>2.52</v>
      </c>
      <c r="BS93" s="11" t="s">
        <v>88</v>
      </c>
      <c r="BT93" s="11">
        <f t="shared" si="66"/>
        <v>1.4292452830188678</v>
      </c>
      <c r="BU93" s="11">
        <v>0</v>
      </c>
      <c r="BV93" s="11" t="s">
        <v>88</v>
      </c>
      <c r="BW93" s="11">
        <v>0</v>
      </c>
      <c r="BX93" s="13">
        <v>0</v>
      </c>
      <c r="BY93" s="11">
        <v>0</v>
      </c>
      <c r="BZ93" s="11">
        <f t="shared" si="64"/>
        <v>0.31615191986644409</v>
      </c>
      <c r="CA93" s="11">
        <f t="shared" si="49"/>
        <v>0.27159849749582637</v>
      </c>
      <c r="CB93" s="11">
        <f t="shared" si="50"/>
        <v>0.46838480801335558</v>
      </c>
      <c r="CC93" s="11" t="str">
        <f t="shared" si="51"/>
        <v>NA</v>
      </c>
      <c r="CD93" s="11" t="str">
        <f t="shared" si="52"/>
        <v>NA</v>
      </c>
      <c r="CE93" s="11">
        <f t="shared" si="35"/>
        <v>0.9527744982290437</v>
      </c>
      <c r="CF93" s="11">
        <f t="shared" si="53"/>
        <v>0.65078755282366507</v>
      </c>
      <c r="CG93" s="11">
        <f t="shared" si="68"/>
        <v>0.30235439900867406</v>
      </c>
      <c r="CH93" s="11">
        <f t="shared" si="65"/>
        <v>0.52478314745972743</v>
      </c>
      <c r="CI93" s="11">
        <f t="shared" si="63"/>
        <v>0.1139315230224321</v>
      </c>
      <c r="CJ93" s="11">
        <f t="shared" si="67"/>
        <v>0.48724911452184172</v>
      </c>
      <c r="CK93" s="11" t="str">
        <f t="shared" si="54"/>
        <v>NA</v>
      </c>
      <c r="CL93" s="11" t="str">
        <f t="shared" si="59"/>
        <v>NA</v>
      </c>
    </row>
    <row r="94" spans="1:90" ht="17">
      <c r="A94" s="37" t="s">
        <v>86</v>
      </c>
      <c r="B94" s="59" t="s">
        <v>164</v>
      </c>
      <c r="C94" s="11" t="s">
        <v>200</v>
      </c>
      <c r="D94" s="11" t="s">
        <v>120</v>
      </c>
      <c r="E94" s="12">
        <v>27.6</v>
      </c>
      <c r="F94" s="12">
        <v>25.24</v>
      </c>
      <c r="G94" s="12" t="s">
        <v>88</v>
      </c>
      <c r="H94" s="12" t="s">
        <v>88</v>
      </c>
      <c r="I94" s="12">
        <v>3.02</v>
      </c>
      <c r="J94" s="12">
        <v>1.39</v>
      </c>
      <c r="K94" s="12" t="s">
        <v>88</v>
      </c>
      <c r="L94" s="12" t="s">
        <v>88</v>
      </c>
      <c r="M94" s="12" t="s">
        <v>88</v>
      </c>
      <c r="N94" s="12" t="s">
        <v>88</v>
      </c>
      <c r="O94" s="12" t="s">
        <v>88</v>
      </c>
      <c r="P94" s="12" t="s">
        <v>88</v>
      </c>
      <c r="Q94" s="12">
        <v>4.3499999999999996</v>
      </c>
      <c r="R94" s="12">
        <v>3.07</v>
      </c>
      <c r="S94" s="12" t="s">
        <v>88</v>
      </c>
      <c r="T94" s="12" t="s">
        <v>88</v>
      </c>
      <c r="U94" s="12" t="s">
        <v>88</v>
      </c>
      <c r="V94" s="12" t="s">
        <v>88</v>
      </c>
      <c r="W94" s="12" t="s">
        <v>88</v>
      </c>
      <c r="X94" s="12" t="s">
        <v>88</v>
      </c>
      <c r="Y94" s="12" t="s">
        <v>88</v>
      </c>
      <c r="Z94" s="12" t="s">
        <v>88</v>
      </c>
      <c r="AA94" s="11" t="s">
        <v>89</v>
      </c>
      <c r="AB94" s="11" t="s">
        <v>88</v>
      </c>
      <c r="AC94" s="13" t="s">
        <v>89</v>
      </c>
      <c r="AD94" s="11" t="s">
        <v>89</v>
      </c>
      <c r="AE94" s="13" t="s">
        <v>89</v>
      </c>
      <c r="AF94" s="11" t="s">
        <v>89</v>
      </c>
      <c r="AG94" s="11" t="s">
        <v>89</v>
      </c>
      <c r="AH94" s="11" t="s">
        <v>88</v>
      </c>
      <c r="AI94" s="14" t="s">
        <v>88</v>
      </c>
      <c r="AJ94" s="14">
        <v>1.7</v>
      </c>
      <c r="AK94" s="14" t="s">
        <v>88</v>
      </c>
      <c r="AL94" s="11" t="s">
        <v>88</v>
      </c>
      <c r="AM94" s="11">
        <v>289.26</v>
      </c>
      <c r="AN94" s="12">
        <v>39.24</v>
      </c>
      <c r="AO94" s="12">
        <v>82.21</v>
      </c>
      <c r="AP94" s="12">
        <v>140.55000000000001</v>
      </c>
      <c r="AQ94" s="12">
        <v>17.36</v>
      </c>
      <c r="AR94" s="12">
        <v>2.56</v>
      </c>
      <c r="AS94" s="12" t="s">
        <v>88</v>
      </c>
      <c r="AT94" s="12" t="s">
        <v>88</v>
      </c>
      <c r="AU94" s="12">
        <v>16.88</v>
      </c>
      <c r="AV94" s="12">
        <v>1.59</v>
      </c>
      <c r="AW94" s="12" t="s">
        <v>88</v>
      </c>
      <c r="AX94" s="12" t="s">
        <v>88</v>
      </c>
      <c r="AY94" s="12" t="s">
        <v>88</v>
      </c>
      <c r="AZ94" s="12" t="s">
        <v>88</v>
      </c>
      <c r="BA94" s="12" t="s">
        <v>88</v>
      </c>
      <c r="BB94" s="12" t="s">
        <v>88</v>
      </c>
      <c r="BC94" s="11" t="str">
        <f t="shared" si="61"/>
        <v>NA</v>
      </c>
      <c r="BD94" s="11" t="str">
        <f t="shared" si="62"/>
        <v>NA</v>
      </c>
      <c r="BE94" s="13" t="str">
        <f t="shared" si="36"/>
        <v>NA</v>
      </c>
      <c r="BF94" s="13">
        <f t="shared" si="37"/>
        <v>5.0362318840579706E-2</v>
      </c>
      <c r="BG94" s="11" t="str">
        <f t="shared" si="38"/>
        <v>NA</v>
      </c>
      <c r="BH94" s="11" t="str">
        <f t="shared" si="39"/>
        <v>NA</v>
      </c>
      <c r="BI94" s="11" t="str">
        <f t="shared" si="40"/>
        <v>NA</v>
      </c>
      <c r="BJ94" s="11" t="str">
        <f t="shared" si="41"/>
        <v>NA</v>
      </c>
      <c r="BK94" s="11" t="str">
        <f t="shared" si="42"/>
        <v>NA</v>
      </c>
      <c r="BL94" s="11">
        <f t="shared" si="43"/>
        <v>0.17234548335974642</v>
      </c>
      <c r="BM94" s="11">
        <f t="shared" si="44"/>
        <v>0.12163232963549921</v>
      </c>
      <c r="BN94" s="11" t="str">
        <f t="shared" si="45"/>
        <v>NA</v>
      </c>
      <c r="BO94" s="11" t="str">
        <f t="shared" si="46"/>
        <v>NA</v>
      </c>
      <c r="BP94" s="11" t="str">
        <f t="shared" si="47"/>
        <v>NA</v>
      </c>
      <c r="BQ94" s="11" t="str">
        <f t="shared" si="48"/>
        <v>NA</v>
      </c>
      <c r="BR94" s="14">
        <v>1.7</v>
      </c>
      <c r="BS94" s="11" t="s">
        <v>88</v>
      </c>
      <c r="BT94" s="11" t="str">
        <f t="shared" si="66"/>
        <v>NA</v>
      </c>
      <c r="BU94" s="11">
        <v>0</v>
      </c>
      <c r="BV94" s="11" t="s">
        <v>88</v>
      </c>
      <c r="BW94" s="11">
        <v>0</v>
      </c>
      <c r="BX94" s="13">
        <v>0</v>
      </c>
      <c r="BY94" s="11">
        <v>0</v>
      </c>
      <c r="BZ94" s="11">
        <f t="shared" si="64"/>
        <v>0.33572558082958281</v>
      </c>
      <c r="CA94" s="11">
        <f t="shared" si="49"/>
        <v>0.30701861087458948</v>
      </c>
      <c r="CB94" s="11">
        <f t="shared" si="50"/>
        <v>0.47731419535336339</v>
      </c>
      <c r="CC94" s="11">
        <f t="shared" si="51"/>
        <v>0.28420797898084765</v>
      </c>
      <c r="CD94" s="11">
        <f t="shared" si="52"/>
        <v>0.48589504252229831</v>
      </c>
      <c r="CE94" s="11">
        <f t="shared" si="35"/>
        <v>1.028436018957346</v>
      </c>
      <c r="CF94" s="11">
        <f t="shared" si="53"/>
        <v>0.66877971473851028</v>
      </c>
      <c r="CG94" s="11" t="str">
        <f t="shared" si="68"/>
        <v>NA</v>
      </c>
      <c r="CH94" s="11" t="str">
        <f t="shared" si="65"/>
        <v>NA</v>
      </c>
      <c r="CI94" s="11" t="str">
        <f t="shared" si="63"/>
        <v>NA</v>
      </c>
      <c r="CJ94" s="11" t="str">
        <f t="shared" si="67"/>
        <v>NA</v>
      </c>
      <c r="CK94" s="11" t="str">
        <f t="shared" si="54"/>
        <v>NA</v>
      </c>
      <c r="CL94" s="11" t="str">
        <f t="shared" si="59"/>
        <v>NA</v>
      </c>
    </row>
    <row r="95" spans="1:90" ht="17">
      <c r="A95" s="37" t="s">
        <v>86</v>
      </c>
      <c r="B95" s="59" t="s">
        <v>164</v>
      </c>
      <c r="C95" s="11" t="s">
        <v>201</v>
      </c>
      <c r="D95" s="11" t="s">
        <v>120</v>
      </c>
      <c r="E95" s="12">
        <v>27.1</v>
      </c>
      <c r="F95" s="12">
        <v>25.53</v>
      </c>
      <c r="G95" s="12">
        <v>7.2859999999999996</v>
      </c>
      <c r="H95" s="12">
        <v>10.38</v>
      </c>
      <c r="I95" s="12">
        <v>2.99</v>
      </c>
      <c r="J95" s="12" t="s">
        <v>88</v>
      </c>
      <c r="K95" s="12" t="s">
        <v>88</v>
      </c>
      <c r="L95" s="12">
        <v>24.28</v>
      </c>
      <c r="M95" s="12" t="s">
        <v>88</v>
      </c>
      <c r="N95" s="12" t="s">
        <v>88</v>
      </c>
      <c r="O95" s="12" t="s">
        <v>88</v>
      </c>
      <c r="P95" s="12" t="s">
        <v>88</v>
      </c>
      <c r="Q95" s="12">
        <v>4.16</v>
      </c>
      <c r="R95" s="12">
        <v>3.18</v>
      </c>
      <c r="S95" s="12">
        <v>10.53</v>
      </c>
      <c r="T95" s="12">
        <v>6.67</v>
      </c>
      <c r="U95" s="12">
        <v>4.75</v>
      </c>
      <c r="V95" s="12" t="s">
        <v>88</v>
      </c>
      <c r="W95" s="12" t="s">
        <v>88</v>
      </c>
      <c r="X95" s="12" t="s">
        <v>88</v>
      </c>
      <c r="Y95" s="12" t="s">
        <v>88</v>
      </c>
      <c r="Z95" s="12">
        <v>7.93</v>
      </c>
      <c r="AA95" s="11" t="s">
        <v>89</v>
      </c>
      <c r="AB95" s="11" t="s">
        <v>88</v>
      </c>
      <c r="AC95" s="13" t="s">
        <v>89</v>
      </c>
      <c r="AD95" s="11" t="s">
        <v>89</v>
      </c>
      <c r="AE95" s="13" t="s">
        <v>89</v>
      </c>
      <c r="AF95" s="11" t="s">
        <v>89</v>
      </c>
      <c r="AG95" s="11" t="s">
        <v>89</v>
      </c>
      <c r="AH95" s="11" t="s">
        <v>88</v>
      </c>
      <c r="AI95" s="14" t="s">
        <v>88</v>
      </c>
      <c r="AJ95" s="14">
        <v>2.17</v>
      </c>
      <c r="AK95" s="14">
        <v>0.62</v>
      </c>
      <c r="AL95" s="11" t="s">
        <v>88</v>
      </c>
      <c r="AM95" s="11" t="s">
        <v>88</v>
      </c>
      <c r="AN95" s="12">
        <v>42.61</v>
      </c>
      <c r="AO95" s="12">
        <v>86.04</v>
      </c>
      <c r="AP95" s="12" t="s">
        <v>88</v>
      </c>
      <c r="AQ95" s="12">
        <v>18.84</v>
      </c>
      <c r="AR95" s="12">
        <v>3.02</v>
      </c>
      <c r="AS95" s="12">
        <v>6.5720000000000001</v>
      </c>
      <c r="AT95" s="12">
        <v>9.8000000000000007</v>
      </c>
      <c r="AU95" s="12">
        <v>16.72</v>
      </c>
      <c r="AV95" s="12">
        <v>1.4</v>
      </c>
      <c r="AW95" s="12">
        <v>1.984</v>
      </c>
      <c r="AX95" s="12">
        <v>7.57</v>
      </c>
      <c r="AY95" s="12">
        <v>6.92</v>
      </c>
      <c r="AZ95" s="12">
        <v>35.47</v>
      </c>
      <c r="BA95" s="12" t="s">
        <v>88</v>
      </c>
      <c r="BB95" s="12" t="s">
        <v>88</v>
      </c>
      <c r="BC95" s="11">
        <f t="shared" si="61"/>
        <v>0.40658049353701531</v>
      </c>
      <c r="BD95" s="11">
        <f t="shared" si="62"/>
        <v>0.4124559341950646</v>
      </c>
      <c r="BE95" s="13" t="str">
        <f t="shared" si="36"/>
        <v>NA</v>
      </c>
      <c r="BF95" s="13" t="str">
        <f t="shared" si="37"/>
        <v>NA</v>
      </c>
      <c r="BG95" s="11" t="str">
        <f t="shared" si="38"/>
        <v>NA</v>
      </c>
      <c r="BH95" s="11" t="str">
        <f t="shared" si="39"/>
        <v>NA</v>
      </c>
      <c r="BI95" s="11" t="str">
        <f t="shared" si="40"/>
        <v>NA</v>
      </c>
      <c r="BJ95" s="11">
        <f t="shared" si="41"/>
        <v>0.12314662273476112</v>
      </c>
      <c r="BK95" s="11" t="str">
        <f t="shared" si="42"/>
        <v>NA</v>
      </c>
      <c r="BL95" s="11">
        <f t="shared" si="43"/>
        <v>0.16294555424990206</v>
      </c>
      <c r="BM95" s="11">
        <f t="shared" si="44"/>
        <v>0.1245593419506463</v>
      </c>
      <c r="BN95" s="11">
        <f t="shared" si="45"/>
        <v>0.70264371531522596</v>
      </c>
      <c r="BO95" s="11" t="str">
        <f t="shared" si="46"/>
        <v>NA</v>
      </c>
      <c r="BP95" s="11" t="str">
        <f t="shared" si="47"/>
        <v>NA</v>
      </c>
      <c r="BQ95" s="11">
        <f t="shared" si="48"/>
        <v>0.31061496278887579</v>
      </c>
      <c r="BR95" s="14">
        <v>2.17</v>
      </c>
      <c r="BS95" s="11" t="s">
        <v>88</v>
      </c>
      <c r="BT95" s="11" t="str">
        <f t="shared" si="66"/>
        <v>NA</v>
      </c>
      <c r="BU95" s="11">
        <v>0</v>
      </c>
      <c r="BV95" s="11" t="s">
        <v>88</v>
      </c>
      <c r="BW95" s="11">
        <v>0</v>
      </c>
      <c r="BX95" s="13">
        <v>0</v>
      </c>
      <c r="BY95" s="11">
        <v>0</v>
      </c>
      <c r="BZ95" s="11">
        <f t="shared" si="64"/>
        <v>0.31496978149697813</v>
      </c>
      <c r="CA95" s="11">
        <f t="shared" si="49"/>
        <v>0.29672245467224545</v>
      </c>
      <c r="CB95" s="11">
        <f t="shared" si="50"/>
        <v>0.49523477452347742</v>
      </c>
      <c r="CC95" s="11" t="str">
        <f t="shared" si="51"/>
        <v>NA</v>
      </c>
      <c r="CD95" s="11" t="str">
        <f t="shared" si="52"/>
        <v>NA</v>
      </c>
      <c r="CE95" s="11">
        <f t="shared" si="35"/>
        <v>1.1267942583732058</v>
      </c>
      <c r="CF95" s="11">
        <f t="shared" si="53"/>
        <v>0.65491578535056794</v>
      </c>
      <c r="CG95" s="11">
        <f t="shared" si="68"/>
        <v>0.3488322717622081</v>
      </c>
      <c r="CH95" s="11">
        <f t="shared" si="65"/>
        <v>0.52016985138004246</v>
      </c>
      <c r="CI95" s="11">
        <f t="shared" si="63"/>
        <v>0.11866028708133972</v>
      </c>
      <c r="CJ95" s="11">
        <f t="shared" si="67"/>
        <v>0.45275119617224885</v>
      </c>
      <c r="CK95" s="11">
        <f t="shared" si="54"/>
        <v>0.1950944460107133</v>
      </c>
      <c r="CL95" s="11" t="str">
        <f t="shared" si="59"/>
        <v>NA</v>
      </c>
    </row>
    <row r="96" spans="1:90" ht="17">
      <c r="A96" s="37" t="s">
        <v>86</v>
      </c>
      <c r="B96" s="59" t="s">
        <v>164</v>
      </c>
      <c r="C96" s="11" t="s">
        <v>202</v>
      </c>
      <c r="D96" s="11" t="s">
        <v>120</v>
      </c>
      <c r="E96" s="12" t="s">
        <v>88</v>
      </c>
      <c r="F96" s="12" t="s">
        <v>88</v>
      </c>
      <c r="G96" s="12" t="s">
        <v>88</v>
      </c>
      <c r="H96" s="12" t="s">
        <v>88</v>
      </c>
      <c r="I96" s="12">
        <v>3.13</v>
      </c>
      <c r="J96" s="12" t="s">
        <v>88</v>
      </c>
      <c r="K96" s="12" t="s">
        <v>88</v>
      </c>
      <c r="L96" s="12" t="s">
        <v>88</v>
      </c>
      <c r="M96" s="12">
        <v>10.66</v>
      </c>
      <c r="N96" s="12">
        <v>2.9</v>
      </c>
      <c r="O96" s="12" t="s">
        <v>88</v>
      </c>
      <c r="P96" s="12" t="s">
        <v>88</v>
      </c>
      <c r="Q96" s="12" t="s">
        <v>88</v>
      </c>
      <c r="R96" s="12">
        <v>3.17</v>
      </c>
      <c r="S96" s="12">
        <v>10.55</v>
      </c>
      <c r="T96" s="12" t="s">
        <v>88</v>
      </c>
      <c r="U96" s="12" t="s">
        <v>88</v>
      </c>
      <c r="V96" s="12" t="s">
        <v>88</v>
      </c>
      <c r="W96" s="12" t="s">
        <v>88</v>
      </c>
      <c r="X96" s="12" t="s">
        <v>88</v>
      </c>
      <c r="Y96" s="12" t="s">
        <v>88</v>
      </c>
      <c r="Z96" s="12">
        <v>8.66</v>
      </c>
      <c r="AA96" s="11" t="s">
        <v>88</v>
      </c>
      <c r="AB96" s="11" t="s">
        <v>88</v>
      </c>
      <c r="AC96" s="13" t="s">
        <v>88</v>
      </c>
      <c r="AD96" s="11" t="s">
        <v>88</v>
      </c>
      <c r="AE96" s="13" t="s">
        <v>88</v>
      </c>
      <c r="AF96" s="11" t="s">
        <v>88</v>
      </c>
      <c r="AG96" s="11" t="s">
        <v>88</v>
      </c>
      <c r="AH96" s="11" t="s">
        <v>88</v>
      </c>
      <c r="AI96" s="14" t="s">
        <v>88</v>
      </c>
      <c r="AJ96" s="14" t="s">
        <v>88</v>
      </c>
      <c r="AK96" s="14" t="s">
        <v>88</v>
      </c>
      <c r="AL96" s="11" t="s">
        <v>88</v>
      </c>
      <c r="AM96" s="11" t="s">
        <v>88</v>
      </c>
      <c r="AN96" s="12">
        <v>51.91</v>
      </c>
      <c r="AO96" s="12">
        <v>82.97</v>
      </c>
      <c r="AP96" s="12" t="s">
        <v>88</v>
      </c>
      <c r="AQ96" s="12">
        <v>18.399999999999999</v>
      </c>
      <c r="AR96" s="12">
        <v>3.32</v>
      </c>
      <c r="AS96" s="12" t="s">
        <v>88</v>
      </c>
      <c r="AT96" s="12">
        <v>10.69</v>
      </c>
      <c r="AU96" s="12">
        <v>18.79</v>
      </c>
      <c r="AV96" s="12">
        <v>1.96</v>
      </c>
      <c r="AW96" s="12" t="s">
        <v>88</v>
      </c>
      <c r="AX96" s="12">
        <v>8.33</v>
      </c>
      <c r="AY96" s="12">
        <v>5.74</v>
      </c>
      <c r="AZ96" s="12">
        <v>42.52</v>
      </c>
      <c r="BA96" s="12">
        <v>6.52</v>
      </c>
      <c r="BB96" s="12">
        <v>44.3</v>
      </c>
      <c r="BC96" s="11" t="str">
        <f t="shared" si="61"/>
        <v>NA</v>
      </c>
      <c r="BD96" s="11" t="str">
        <f t="shared" si="62"/>
        <v>NA</v>
      </c>
      <c r="BE96" s="13" t="str">
        <f t="shared" si="36"/>
        <v>NA</v>
      </c>
      <c r="BF96" s="13" t="str">
        <f t="shared" si="37"/>
        <v>NA</v>
      </c>
      <c r="BG96" s="11" t="str">
        <f t="shared" si="38"/>
        <v>NA</v>
      </c>
      <c r="BH96" s="11" t="str">
        <f t="shared" si="39"/>
        <v>NA</v>
      </c>
      <c r="BI96" s="11">
        <f t="shared" si="40"/>
        <v>0.27204502814258913</v>
      </c>
      <c r="BJ96" s="11" t="str">
        <f t="shared" si="41"/>
        <v>NA</v>
      </c>
      <c r="BK96" s="11" t="str">
        <f t="shared" si="42"/>
        <v>NA</v>
      </c>
      <c r="BL96" s="11" t="str">
        <f t="shared" si="43"/>
        <v>NA</v>
      </c>
      <c r="BM96" s="11" t="str">
        <f t="shared" si="44"/>
        <v>NA</v>
      </c>
      <c r="BN96" s="11" t="str">
        <f t="shared" si="45"/>
        <v>NA</v>
      </c>
      <c r="BO96" s="11" t="str">
        <f t="shared" si="46"/>
        <v>NA</v>
      </c>
      <c r="BP96" s="11" t="str">
        <f t="shared" si="47"/>
        <v>NA</v>
      </c>
      <c r="BQ96" s="11" t="str">
        <f t="shared" si="48"/>
        <v>NA</v>
      </c>
      <c r="BR96" s="14" t="s">
        <v>88</v>
      </c>
      <c r="BS96" s="11" t="s">
        <v>88</v>
      </c>
      <c r="BT96" s="11" t="str">
        <f t="shared" si="66"/>
        <v>NA</v>
      </c>
      <c r="BU96" s="11" t="s">
        <v>88</v>
      </c>
      <c r="BV96" s="11" t="s">
        <v>88</v>
      </c>
      <c r="BW96" s="11" t="s">
        <v>88</v>
      </c>
      <c r="BX96" s="13" t="s">
        <v>88</v>
      </c>
      <c r="BY96" s="11" t="s">
        <v>88</v>
      </c>
      <c r="BZ96" s="11" t="str">
        <f t="shared" si="64"/>
        <v>NA</v>
      </c>
      <c r="CA96" s="11" t="str">
        <f t="shared" si="49"/>
        <v>NA</v>
      </c>
      <c r="CB96" s="11">
        <f t="shared" si="50"/>
        <v>0.62564782451488488</v>
      </c>
      <c r="CC96" s="11" t="str">
        <f t="shared" si="51"/>
        <v>NA</v>
      </c>
      <c r="CD96" s="11" t="str">
        <f t="shared" si="52"/>
        <v>NA</v>
      </c>
      <c r="CE96" s="11">
        <f t="shared" si="35"/>
        <v>0.97924427887174026</v>
      </c>
      <c r="CF96" s="11" t="str">
        <f t="shared" si="53"/>
        <v>NA</v>
      </c>
      <c r="CG96" s="11" t="str">
        <f t="shared" si="68"/>
        <v>NA</v>
      </c>
      <c r="CH96" s="11">
        <f t="shared" si="65"/>
        <v>0.58097826086956528</v>
      </c>
      <c r="CI96" s="11" t="str">
        <f t="shared" si="63"/>
        <v>NA</v>
      </c>
      <c r="CJ96" s="11">
        <f t="shared" si="67"/>
        <v>0.4433209153805216</v>
      </c>
      <c r="CK96" s="11">
        <f t="shared" si="54"/>
        <v>0.13499529633113827</v>
      </c>
      <c r="CL96" s="11">
        <f t="shared" si="59"/>
        <v>0.1471783295711061</v>
      </c>
    </row>
    <row r="97" spans="1:90" ht="17">
      <c r="A97" s="37" t="s">
        <v>86</v>
      </c>
      <c r="B97" s="59" t="s">
        <v>164</v>
      </c>
      <c r="C97" s="11" t="s">
        <v>203</v>
      </c>
      <c r="D97" s="11" t="s">
        <v>120</v>
      </c>
      <c r="E97" s="12">
        <v>31.9</v>
      </c>
      <c r="F97" s="12">
        <v>28.44</v>
      </c>
      <c r="G97" s="12">
        <v>7.6180000000000003</v>
      </c>
      <c r="H97" s="12" t="s">
        <v>88</v>
      </c>
      <c r="I97" s="12">
        <v>3.68</v>
      </c>
      <c r="J97" s="12">
        <v>1.45</v>
      </c>
      <c r="K97" s="12">
        <v>14.96</v>
      </c>
      <c r="L97" s="12">
        <v>28.42</v>
      </c>
      <c r="M97" s="12">
        <v>15.31</v>
      </c>
      <c r="N97" s="12">
        <v>3.55</v>
      </c>
      <c r="O97" s="12">
        <v>1.0133000000000001</v>
      </c>
      <c r="P97" s="12" t="s">
        <v>88</v>
      </c>
      <c r="Q97" s="12">
        <v>5.24</v>
      </c>
      <c r="R97" s="12">
        <v>2.64</v>
      </c>
      <c r="S97" s="12">
        <v>10.06</v>
      </c>
      <c r="T97" s="12" t="s">
        <v>88</v>
      </c>
      <c r="U97" s="12" t="s">
        <v>88</v>
      </c>
      <c r="V97" s="12" t="s">
        <v>88</v>
      </c>
      <c r="W97" s="12" t="s">
        <v>88</v>
      </c>
      <c r="X97" s="12" t="s">
        <v>88</v>
      </c>
      <c r="Y97" s="12" t="s">
        <v>88</v>
      </c>
      <c r="Z97" s="12" t="s">
        <v>88</v>
      </c>
      <c r="AA97" s="11" t="s">
        <v>89</v>
      </c>
      <c r="AB97" s="11" t="s">
        <v>88</v>
      </c>
      <c r="AC97" s="13" t="s">
        <v>89</v>
      </c>
      <c r="AD97" s="11" t="s">
        <v>89</v>
      </c>
      <c r="AE97" s="13" t="s">
        <v>89</v>
      </c>
      <c r="AF97" s="11" t="s">
        <v>89</v>
      </c>
      <c r="AG97" s="11" t="s">
        <v>89</v>
      </c>
      <c r="AH97" s="11" t="s">
        <v>88</v>
      </c>
      <c r="AI97" s="14" t="s">
        <v>88</v>
      </c>
      <c r="AJ97" s="14">
        <v>2.5499999999999998</v>
      </c>
      <c r="AK97" s="14">
        <v>0.71</v>
      </c>
      <c r="AL97" s="11" t="s">
        <v>88</v>
      </c>
      <c r="AM97" s="11" t="s">
        <v>88</v>
      </c>
      <c r="AN97" s="12">
        <v>53.87</v>
      </c>
      <c r="AO97" s="12">
        <v>100.75</v>
      </c>
      <c r="AP97" s="12" t="s">
        <v>88</v>
      </c>
      <c r="AQ97" s="12">
        <v>21.64</v>
      </c>
      <c r="AR97" s="12">
        <v>3.21</v>
      </c>
      <c r="AS97" s="12">
        <v>7.7510000000000003</v>
      </c>
      <c r="AT97" s="12">
        <v>11.61</v>
      </c>
      <c r="AU97" s="12">
        <v>20.47</v>
      </c>
      <c r="AV97" s="12">
        <v>1.76</v>
      </c>
      <c r="AW97" s="12">
        <v>2.4</v>
      </c>
      <c r="AX97" s="12">
        <v>10.292999999999999</v>
      </c>
      <c r="AY97" s="12">
        <v>7.78</v>
      </c>
      <c r="AZ97" s="12">
        <v>48.6</v>
      </c>
      <c r="BA97" s="12">
        <v>8.07</v>
      </c>
      <c r="BB97" s="12">
        <v>53.4</v>
      </c>
      <c r="BC97" s="11" t="str">
        <f t="shared" si="61"/>
        <v>NA</v>
      </c>
      <c r="BD97" s="11">
        <f t="shared" si="62"/>
        <v>0.3537271448663854</v>
      </c>
      <c r="BE97" s="13">
        <f t="shared" si="36"/>
        <v>3.1764890282131662E-2</v>
      </c>
      <c r="BF97" s="13">
        <f t="shared" si="37"/>
        <v>4.5454545454545456E-2</v>
      </c>
      <c r="BG97" s="11">
        <f t="shared" si="38"/>
        <v>0.46896551724137936</v>
      </c>
      <c r="BH97" s="11">
        <f t="shared" si="39"/>
        <v>0.12491203377902883</v>
      </c>
      <c r="BI97" s="11">
        <f t="shared" si="40"/>
        <v>0.2318745917700849</v>
      </c>
      <c r="BJ97" s="11">
        <f t="shared" si="41"/>
        <v>0.12948627726952849</v>
      </c>
      <c r="BK97" s="11" t="str">
        <f t="shared" si="42"/>
        <v>NA</v>
      </c>
      <c r="BL97" s="11">
        <f t="shared" si="43"/>
        <v>0.18424753867791843</v>
      </c>
      <c r="BM97" s="11">
        <f t="shared" si="44"/>
        <v>9.2827004219409287E-2</v>
      </c>
      <c r="BN97" s="11" t="str">
        <f t="shared" si="45"/>
        <v>NA</v>
      </c>
      <c r="BO97" s="11" t="str">
        <f t="shared" si="46"/>
        <v>NA</v>
      </c>
      <c r="BP97" s="11" t="str">
        <f t="shared" si="47"/>
        <v>NA</v>
      </c>
      <c r="BQ97" s="11" t="str">
        <f t="shared" si="48"/>
        <v>NA</v>
      </c>
      <c r="BR97" s="14">
        <v>2.5499999999999998</v>
      </c>
      <c r="BS97" s="11" t="s">
        <v>88</v>
      </c>
      <c r="BT97" s="11" t="str">
        <f t="shared" si="66"/>
        <v>NA</v>
      </c>
      <c r="BU97" s="11">
        <v>0</v>
      </c>
      <c r="BV97" s="11" t="s">
        <v>88</v>
      </c>
      <c r="BW97" s="11">
        <v>0</v>
      </c>
      <c r="BX97" s="13">
        <v>0</v>
      </c>
      <c r="BY97" s="11">
        <v>0</v>
      </c>
      <c r="BZ97" s="11">
        <f t="shared" si="64"/>
        <v>0.31662531017369727</v>
      </c>
      <c r="CA97" s="11">
        <f t="shared" si="49"/>
        <v>0.28228287841191069</v>
      </c>
      <c r="CB97" s="11">
        <f t="shared" si="50"/>
        <v>0.53468982630272954</v>
      </c>
      <c r="CC97" s="11" t="str">
        <f t="shared" si="51"/>
        <v>NA</v>
      </c>
      <c r="CD97" s="11" t="str">
        <f t="shared" si="52"/>
        <v>NA</v>
      </c>
      <c r="CE97" s="11">
        <f t="shared" si="35"/>
        <v>1.0571568148510015</v>
      </c>
      <c r="CF97" s="11">
        <f t="shared" si="53"/>
        <v>0.71976090014064686</v>
      </c>
      <c r="CG97" s="11">
        <f t="shared" si="68"/>
        <v>0.35817929759704253</v>
      </c>
      <c r="CH97" s="11">
        <f t="shared" si="65"/>
        <v>0.53650646950092418</v>
      </c>
      <c r="CI97" s="11">
        <f t="shared" si="63"/>
        <v>0.1172447484123107</v>
      </c>
      <c r="CJ97" s="11">
        <f t="shared" si="67"/>
        <v>0.50283341475329746</v>
      </c>
      <c r="CK97" s="11">
        <f t="shared" si="54"/>
        <v>0.16008230452674896</v>
      </c>
      <c r="CL97" s="11">
        <f t="shared" si="59"/>
        <v>0.15112359550561799</v>
      </c>
    </row>
    <row r="98" spans="1:90" ht="17">
      <c r="A98" s="37" t="s">
        <v>86</v>
      </c>
      <c r="B98" s="59" t="s">
        <v>164</v>
      </c>
      <c r="C98" s="11" t="s">
        <v>204</v>
      </c>
      <c r="D98" s="11" t="s">
        <v>120</v>
      </c>
      <c r="E98" s="12">
        <v>26.3</v>
      </c>
      <c r="F98" s="12">
        <v>23.52</v>
      </c>
      <c r="G98" s="12">
        <v>6.55</v>
      </c>
      <c r="H98" s="12">
        <v>10.039999999999999</v>
      </c>
      <c r="I98" s="12">
        <v>3.34</v>
      </c>
      <c r="J98" s="12" t="s">
        <v>88</v>
      </c>
      <c r="K98" s="12">
        <v>12.44</v>
      </c>
      <c r="L98" s="12">
        <v>22.95</v>
      </c>
      <c r="M98" s="12">
        <v>12.26</v>
      </c>
      <c r="N98" s="12" t="s">
        <v>88</v>
      </c>
      <c r="O98" s="12" t="s">
        <v>88</v>
      </c>
      <c r="P98" s="12" t="s">
        <v>88</v>
      </c>
      <c r="Q98" s="12">
        <v>3.66</v>
      </c>
      <c r="R98" s="12">
        <v>3.33</v>
      </c>
      <c r="S98" s="12">
        <v>10.42</v>
      </c>
      <c r="T98" s="12">
        <v>6.54</v>
      </c>
      <c r="U98" s="12">
        <v>5.4</v>
      </c>
      <c r="V98" s="12" t="s">
        <v>88</v>
      </c>
      <c r="W98" s="12">
        <v>0.88</v>
      </c>
      <c r="X98" s="12">
        <v>1.82</v>
      </c>
      <c r="Y98" s="12">
        <v>1.43</v>
      </c>
      <c r="Z98" s="12">
        <v>7.74</v>
      </c>
      <c r="AA98" s="11" t="s">
        <v>89</v>
      </c>
      <c r="AB98" s="11" t="s">
        <v>88</v>
      </c>
      <c r="AC98" s="13" t="s">
        <v>89</v>
      </c>
      <c r="AD98" s="11" t="s">
        <v>89</v>
      </c>
      <c r="AE98" s="13" t="s">
        <v>89</v>
      </c>
      <c r="AF98" s="11" t="s">
        <v>89</v>
      </c>
      <c r="AG98" s="11" t="s">
        <v>89</v>
      </c>
      <c r="AH98" s="11" t="s">
        <v>88</v>
      </c>
      <c r="AI98" s="14" t="s">
        <v>88</v>
      </c>
      <c r="AJ98" s="14">
        <v>2.15</v>
      </c>
      <c r="AK98" s="14">
        <v>0.56999999999999995</v>
      </c>
      <c r="AL98" s="11" t="s">
        <v>88</v>
      </c>
      <c r="AM98" s="11">
        <v>278.08</v>
      </c>
      <c r="AN98" s="12">
        <v>40.42</v>
      </c>
      <c r="AO98" s="12">
        <v>78.41</v>
      </c>
      <c r="AP98" s="12">
        <v>136.55000000000001</v>
      </c>
      <c r="AQ98" s="12">
        <v>17.73</v>
      </c>
      <c r="AR98" s="12">
        <v>2.96</v>
      </c>
      <c r="AS98" s="12">
        <v>6.4749999999999996</v>
      </c>
      <c r="AT98" s="12">
        <v>9.6869999999999994</v>
      </c>
      <c r="AU98" s="12">
        <v>16.239999999999998</v>
      </c>
      <c r="AV98" s="12">
        <v>1.53</v>
      </c>
      <c r="AW98" s="12">
        <v>2.4500000000000002</v>
      </c>
      <c r="AX98" s="12">
        <v>8.26</v>
      </c>
      <c r="AY98" s="12" t="s">
        <v>88</v>
      </c>
      <c r="AZ98" s="12" t="s">
        <v>88</v>
      </c>
      <c r="BA98" s="12">
        <v>5.35</v>
      </c>
      <c r="BB98" s="12">
        <v>39.11</v>
      </c>
      <c r="BC98" s="11">
        <f t="shared" si="61"/>
        <v>0.4268707482993197</v>
      </c>
      <c r="BD98" s="11">
        <f t="shared" si="62"/>
        <v>0.44302721088435376</v>
      </c>
      <c r="BE98" s="13" t="str">
        <f t="shared" si="36"/>
        <v>NA</v>
      </c>
      <c r="BF98" s="13" t="str">
        <f t="shared" si="37"/>
        <v>NA</v>
      </c>
      <c r="BG98" s="11">
        <f t="shared" si="38"/>
        <v>0.47300380228136879</v>
      </c>
      <c r="BH98" s="11" t="str">
        <f t="shared" si="39"/>
        <v>NA</v>
      </c>
      <c r="BI98" s="11" t="str">
        <f t="shared" si="40"/>
        <v>NA</v>
      </c>
      <c r="BJ98" s="11">
        <f t="shared" si="41"/>
        <v>0.14553376906318083</v>
      </c>
      <c r="BK98" s="11">
        <f t="shared" si="42"/>
        <v>2.3523546323291223E-3</v>
      </c>
      <c r="BL98" s="11">
        <f t="shared" si="43"/>
        <v>0.15561224489795919</v>
      </c>
      <c r="BM98" s="11">
        <f t="shared" si="44"/>
        <v>0.14158163265306123</v>
      </c>
      <c r="BN98" s="11">
        <f t="shared" si="45"/>
        <v>0.79741956385761337</v>
      </c>
      <c r="BO98" s="11" t="str">
        <f t="shared" si="46"/>
        <v>NA</v>
      </c>
      <c r="BP98" s="11">
        <f t="shared" si="47"/>
        <v>3.7414965986394558E-2</v>
      </c>
      <c r="BQ98" s="11">
        <f t="shared" si="48"/>
        <v>0.32908163265306123</v>
      </c>
      <c r="BR98" s="14">
        <v>2.15</v>
      </c>
      <c r="BS98" s="11" t="s">
        <v>88</v>
      </c>
      <c r="BT98" s="11" t="str">
        <f t="shared" si="66"/>
        <v>NA</v>
      </c>
      <c r="BU98" s="11">
        <v>0</v>
      </c>
      <c r="BV98" s="11" t="s">
        <v>88</v>
      </c>
      <c r="BW98" s="11">
        <v>0</v>
      </c>
      <c r="BX98" s="13">
        <v>0</v>
      </c>
      <c r="BY98" s="11">
        <v>0</v>
      </c>
      <c r="BZ98" s="11">
        <f t="shared" si="64"/>
        <v>0.33541640096926417</v>
      </c>
      <c r="CA98" s="11">
        <f t="shared" si="49"/>
        <v>0.29996173957403394</v>
      </c>
      <c r="CB98" s="11">
        <f t="shared" si="50"/>
        <v>0.51549547251626071</v>
      </c>
      <c r="CC98" s="11">
        <f t="shared" si="51"/>
        <v>0.28196921749136938</v>
      </c>
      <c r="CD98" s="11">
        <f t="shared" si="52"/>
        <v>0.49104574223245118</v>
      </c>
      <c r="CE98" s="11">
        <f t="shared" si="35"/>
        <v>1.0917487684729066</v>
      </c>
      <c r="CF98" s="11">
        <f t="shared" si="53"/>
        <v>0.69047619047619047</v>
      </c>
      <c r="CG98" s="11">
        <f t="shared" si="68"/>
        <v>0.36520022560631693</v>
      </c>
      <c r="CH98" s="11">
        <f t="shared" si="65"/>
        <v>0.54636209813874781</v>
      </c>
      <c r="CI98" s="11">
        <f t="shared" si="63"/>
        <v>0.15086206896551727</v>
      </c>
      <c r="CJ98" s="11">
        <f t="shared" si="67"/>
        <v>0.50862068965517249</v>
      </c>
      <c r="CK98" s="11" t="str">
        <f t="shared" si="54"/>
        <v>NA</v>
      </c>
      <c r="CL98" s="11">
        <f t="shared" si="59"/>
        <v>0.1367936589107645</v>
      </c>
    </row>
    <row r="99" spans="1:90" ht="17">
      <c r="A99" s="37" t="s">
        <v>86</v>
      </c>
      <c r="B99" s="59" t="s">
        <v>164</v>
      </c>
      <c r="C99" s="11" t="s">
        <v>205</v>
      </c>
      <c r="D99" s="11" t="s">
        <v>120</v>
      </c>
      <c r="E99" s="12">
        <v>28.1</v>
      </c>
      <c r="F99" s="12">
        <v>25.52</v>
      </c>
      <c r="G99" s="12" t="s">
        <v>88</v>
      </c>
      <c r="H99" s="12">
        <v>10.039999999999999</v>
      </c>
      <c r="I99" s="12">
        <v>3.33</v>
      </c>
      <c r="J99" s="12" t="s">
        <v>88</v>
      </c>
      <c r="K99" s="12">
        <v>11</v>
      </c>
      <c r="L99" s="12">
        <v>25.06</v>
      </c>
      <c r="M99" s="12">
        <v>14.71</v>
      </c>
      <c r="N99" s="12" t="s">
        <v>88</v>
      </c>
      <c r="O99" s="12" t="s">
        <v>88</v>
      </c>
      <c r="P99" s="12">
        <v>2.36</v>
      </c>
      <c r="Q99" s="12">
        <v>3.61</v>
      </c>
      <c r="R99" s="12" t="s">
        <v>88</v>
      </c>
      <c r="S99" s="12">
        <v>10.42</v>
      </c>
      <c r="T99" s="12">
        <v>6.29</v>
      </c>
      <c r="U99" s="12">
        <v>4</v>
      </c>
      <c r="V99" s="12" t="s">
        <v>88</v>
      </c>
      <c r="W99" s="12">
        <v>1.43</v>
      </c>
      <c r="X99" s="12" t="s">
        <v>88</v>
      </c>
      <c r="Y99" s="12" t="s">
        <v>88</v>
      </c>
      <c r="Z99" s="12">
        <v>7.75</v>
      </c>
      <c r="AA99" s="11" t="s">
        <v>89</v>
      </c>
      <c r="AB99" s="11" t="s">
        <v>88</v>
      </c>
      <c r="AC99" s="13" t="s">
        <v>89</v>
      </c>
      <c r="AD99" s="11" t="s">
        <v>128</v>
      </c>
      <c r="AE99" s="13" t="s">
        <v>89</v>
      </c>
      <c r="AF99" s="11" t="s">
        <v>128</v>
      </c>
      <c r="AG99" s="11" t="s">
        <v>89</v>
      </c>
      <c r="AH99" s="11">
        <v>2.66</v>
      </c>
      <c r="AI99" s="14">
        <v>2.2000000000000002</v>
      </c>
      <c r="AJ99" s="14">
        <v>2.1</v>
      </c>
      <c r="AK99" s="14">
        <v>0.63</v>
      </c>
      <c r="AL99" s="11" t="s">
        <v>88</v>
      </c>
      <c r="AM99" s="11" t="s">
        <v>88</v>
      </c>
      <c r="AN99" s="12">
        <v>43.75</v>
      </c>
      <c r="AO99" s="12" t="s">
        <v>88</v>
      </c>
      <c r="AP99" s="12" t="s">
        <v>88</v>
      </c>
      <c r="AQ99" s="12">
        <v>15.86</v>
      </c>
      <c r="AR99" s="12">
        <v>3.2</v>
      </c>
      <c r="AS99" s="12">
        <v>5.5119999999999996</v>
      </c>
      <c r="AT99" s="12" t="s">
        <v>88</v>
      </c>
      <c r="AU99" s="12" t="s">
        <v>88</v>
      </c>
      <c r="AV99" s="12" t="s">
        <v>88</v>
      </c>
      <c r="AW99" s="12" t="s">
        <v>88</v>
      </c>
      <c r="AX99" s="12" t="s">
        <v>88</v>
      </c>
      <c r="AY99" s="12" t="s">
        <v>88</v>
      </c>
      <c r="AZ99" s="12" t="s">
        <v>88</v>
      </c>
      <c r="BA99" s="12" t="s">
        <v>88</v>
      </c>
      <c r="BB99" s="12" t="s">
        <v>88</v>
      </c>
      <c r="BC99" s="11">
        <f t="shared" si="61"/>
        <v>0.39341692789968652</v>
      </c>
      <c r="BD99" s="11">
        <f t="shared" si="62"/>
        <v>0.40830721003134796</v>
      </c>
      <c r="BE99" s="13" t="str">
        <f t="shared" si="36"/>
        <v>NA</v>
      </c>
      <c r="BF99" s="13" t="str">
        <f t="shared" si="37"/>
        <v>NA</v>
      </c>
      <c r="BG99" s="11">
        <f t="shared" si="38"/>
        <v>0.39145907473309605</v>
      </c>
      <c r="BH99" s="11" t="str">
        <f t="shared" si="39"/>
        <v>NA</v>
      </c>
      <c r="BI99" s="11" t="str">
        <f t="shared" si="40"/>
        <v>NA</v>
      </c>
      <c r="BJ99" s="11">
        <f t="shared" si="41"/>
        <v>0.13288108539505189</v>
      </c>
      <c r="BK99" s="11" t="str">
        <f t="shared" si="42"/>
        <v>NA</v>
      </c>
      <c r="BL99" s="11">
        <f t="shared" si="43"/>
        <v>0.1414576802507837</v>
      </c>
      <c r="BM99" s="11" t="str">
        <f t="shared" si="44"/>
        <v>NA</v>
      </c>
      <c r="BN99" s="11">
        <f t="shared" si="45"/>
        <v>0.63336576029465064</v>
      </c>
      <c r="BO99" s="11" t="str">
        <f t="shared" si="46"/>
        <v>NA</v>
      </c>
      <c r="BP99" s="11">
        <f t="shared" si="47"/>
        <v>5.6034482758620691E-2</v>
      </c>
      <c r="BQ99" s="11">
        <f t="shared" si="48"/>
        <v>0.30368338557993729</v>
      </c>
      <c r="BR99" s="14">
        <v>2.1</v>
      </c>
      <c r="BS99" s="11" t="s">
        <v>88</v>
      </c>
      <c r="BT99" s="11">
        <f t="shared" si="66"/>
        <v>1.209090909090909</v>
      </c>
      <c r="BU99" s="11">
        <v>0</v>
      </c>
      <c r="BV99" s="11" t="s">
        <v>88</v>
      </c>
      <c r="BW99" s="11">
        <v>0</v>
      </c>
      <c r="BX99" s="13">
        <v>0</v>
      </c>
      <c r="BY99" s="11">
        <v>0</v>
      </c>
      <c r="BZ99" s="11" t="str">
        <f t="shared" si="64"/>
        <v>NA</v>
      </c>
      <c r="CA99" s="11" t="str">
        <f t="shared" si="49"/>
        <v>NA</v>
      </c>
      <c r="CB99" s="11" t="str">
        <f t="shared" si="50"/>
        <v>NA</v>
      </c>
      <c r="CC99" s="11" t="str">
        <f t="shared" si="51"/>
        <v>NA</v>
      </c>
      <c r="CD99" s="11" t="str">
        <f t="shared" si="52"/>
        <v>NA</v>
      </c>
      <c r="CE99" s="11" t="str">
        <f t="shared" ref="CE99:CE180" si="69">IF(AQ99="NA","NA", IF(AU99="NA","NA", AQ99/AU99))</f>
        <v>NA</v>
      </c>
      <c r="CF99" s="11" t="str">
        <f t="shared" si="53"/>
        <v>NA</v>
      </c>
      <c r="CG99" s="11">
        <f t="shared" si="68"/>
        <v>0.34754098360655739</v>
      </c>
      <c r="CH99" s="11" t="str">
        <f t="shared" si="65"/>
        <v>NA</v>
      </c>
      <c r="CI99" s="11" t="str">
        <f t="shared" si="63"/>
        <v>NA</v>
      </c>
      <c r="CJ99" s="11" t="str">
        <f t="shared" si="67"/>
        <v>NA</v>
      </c>
      <c r="CK99" s="11" t="str">
        <f t="shared" si="54"/>
        <v>NA</v>
      </c>
      <c r="CL99" s="11" t="str">
        <f t="shared" si="59"/>
        <v>NA</v>
      </c>
    </row>
    <row r="100" spans="1:90" ht="17">
      <c r="A100" s="37" t="s">
        <v>86</v>
      </c>
      <c r="B100" s="59" t="s">
        <v>206</v>
      </c>
      <c r="C100" s="25" t="s">
        <v>207</v>
      </c>
      <c r="D100" s="11" t="s">
        <v>6923</v>
      </c>
      <c r="E100" s="12">
        <v>49.32</v>
      </c>
      <c r="F100" s="12">
        <v>46.16</v>
      </c>
      <c r="G100" s="12">
        <v>19.86</v>
      </c>
      <c r="H100" s="12">
        <v>23.96</v>
      </c>
      <c r="I100" s="12">
        <v>4.7</v>
      </c>
      <c r="J100" s="12" t="s">
        <v>88</v>
      </c>
      <c r="K100" s="12" t="s">
        <v>88</v>
      </c>
      <c r="L100" s="12">
        <v>45.81</v>
      </c>
      <c r="M100" s="12" t="s">
        <v>88</v>
      </c>
      <c r="N100" s="12">
        <v>7.73</v>
      </c>
      <c r="O100" s="12">
        <v>1.94</v>
      </c>
      <c r="P100" s="12">
        <v>3.35</v>
      </c>
      <c r="Q100" s="12">
        <v>11.53</v>
      </c>
      <c r="R100" s="12">
        <v>5.49</v>
      </c>
      <c r="S100" s="12">
        <v>21.97</v>
      </c>
      <c r="T100" s="12">
        <v>11.74</v>
      </c>
      <c r="U100" s="12">
        <v>8.19</v>
      </c>
      <c r="V100" s="12">
        <v>3.94</v>
      </c>
      <c r="W100" s="12">
        <v>1.6</v>
      </c>
      <c r="X100" s="12">
        <v>5.28</v>
      </c>
      <c r="Y100" s="12">
        <v>1.71</v>
      </c>
      <c r="Z100" s="12">
        <v>12.98</v>
      </c>
      <c r="AA100" s="11" t="s">
        <v>89</v>
      </c>
      <c r="AB100" s="11" t="s">
        <v>90</v>
      </c>
      <c r="AC100" s="13" t="s">
        <v>89</v>
      </c>
      <c r="AD100" s="11" t="s">
        <v>128</v>
      </c>
      <c r="AE100" s="13" t="s">
        <v>89</v>
      </c>
      <c r="AF100" s="11" t="s">
        <v>89</v>
      </c>
      <c r="AG100" s="11" t="s">
        <v>90</v>
      </c>
      <c r="AH100" s="11">
        <v>2.4700000000000002</v>
      </c>
      <c r="AI100" s="14">
        <v>2.5299999999999998</v>
      </c>
      <c r="AJ100" s="14">
        <v>2.2200000000000002</v>
      </c>
      <c r="AK100" s="14">
        <v>1.21</v>
      </c>
      <c r="AL100" s="11" t="s">
        <v>88</v>
      </c>
      <c r="AM100" s="11" t="s">
        <v>88</v>
      </c>
      <c r="AN100" s="12" t="s">
        <v>88</v>
      </c>
      <c r="AO100" s="12" t="s">
        <v>88</v>
      </c>
      <c r="AP100" s="12" t="s">
        <v>88</v>
      </c>
      <c r="AQ100" s="12">
        <v>46.63</v>
      </c>
      <c r="AR100" s="12">
        <v>5.98</v>
      </c>
      <c r="AS100" s="12">
        <v>15.24</v>
      </c>
      <c r="AT100" s="12">
        <v>22.74</v>
      </c>
      <c r="AU100" s="12">
        <v>36.4</v>
      </c>
      <c r="AV100" s="12">
        <v>3.51</v>
      </c>
      <c r="AW100" s="12" t="s">
        <v>88</v>
      </c>
      <c r="AX100" s="12">
        <v>13.69</v>
      </c>
      <c r="AY100" s="12" t="s">
        <v>88</v>
      </c>
      <c r="AZ100" s="12" t="s">
        <v>88</v>
      </c>
      <c r="BA100" s="12" t="s">
        <v>88</v>
      </c>
      <c r="BB100" s="12" t="s">
        <v>88</v>
      </c>
      <c r="BC100" s="11">
        <f t="shared" si="61"/>
        <v>0.51906412478336228</v>
      </c>
      <c r="BD100" s="11">
        <f t="shared" si="62"/>
        <v>0.47595320623916815</v>
      </c>
      <c r="BE100" s="13">
        <f t="shared" si="36"/>
        <v>3.9334955393349552E-2</v>
      </c>
      <c r="BF100" s="13" t="str">
        <f t="shared" si="37"/>
        <v>NA</v>
      </c>
      <c r="BG100" s="11" t="str">
        <f t="shared" si="38"/>
        <v>NA</v>
      </c>
      <c r="BH100" s="11">
        <f t="shared" si="39"/>
        <v>0.16874044968347524</v>
      </c>
      <c r="BI100" s="11" t="str">
        <f t="shared" si="40"/>
        <v>NA</v>
      </c>
      <c r="BJ100" s="11">
        <f t="shared" si="41"/>
        <v>0.10259768609473914</v>
      </c>
      <c r="BK100" s="11">
        <f t="shared" si="42"/>
        <v>2.1186949770071102E-3</v>
      </c>
      <c r="BL100" s="11">
        <f t="shared" si="43"/>
        <v>0.24978336221837089</v>
      </c>
      <c r="BM100" s="11">
        <f t="shared" si="44"/>
        <v>0.11893414211438476</v>
      </c>
      <c r="BN100" s="11">
        <f t="shared" si="45"/>
        <v>0.67820560643462502</v>
      </c>
      <c r="BO100" s="11">
        <f t="shared" si="46"/>
        <v>8.5355285961871752E-2</v>
      </c>
      <c r="BP100" s="11">
        <f t="shared" si="47"/>
        <v>3.4662045060658585E-2</v>
      </c>
      <c r="BQ100" s="11">
        <f t="shared" si="48"/>
        <v>0.28119584055459274</v>
      </c>
      <c r="BR100" s="14">
        <v>2.2200000000000002</v>
      </c>
      <c r="BS100" s="11" t="s">
        <v>88</v>
      </c>
      <c r="BT100" s="11">
        <f t="shared" si="66"/>
        <v>0.97628458498023729</v>
      </c>
      <c r="BU100" s="11">
        <v>0</v>
      </c>
      <c r="BV100" s="11">
        <v>1</v>
      </c>
      <c r="BW100" s="11">
        <v>0</v>
      </c>
      <c r="BX100" s="13">
        <v>0</v>
      </c>
      <c r="BY100" s="11">
        <v>1</v>
      </c>
      <c r="BZ100" s="11" t="str">
        <f t="shared" si="64"/>
        <v>NA</v>
      </c>
      <c r="CA100" s="11" t="str">
        <f t="shared" si="49"/>
        <v>NA</v>
      </c>
      <c r="CB100" s="11" t="str">
        <f t="shared" si="50"/>
        <v>NA</v>
      </c>
      <c r="CC100" s="11" t="str">
        <f t="shared" si="51"/>
        <v>NA</v>
      </c>
      <c r="CD100" s="11" t="str">
        <f t="shared" si="52"/>
        <v>NA</v>
      </c>
      <c r="CE100" s="11">
        <f t="shared" si="69"/>
        <v>1.2810439560439562</v>
      </c>
      <c r="CF100" s="11">
        <f t="shared" si="53"/>
        <v>0.78856152512998268</v>
      </c>
      <c r="CG100" s="11">
        <f t="shared" si="68"/>
        <v>0.3268282221745657</v>
      </c>
      <c r="CH100" s="11">
        <f t="shared" si="65"/>
        <v>0.48766888269354486</v>
      </c>
      <c r="CI100" s="11" t="str">
        <f t="shared" si="63"/>
        <v>NA</v>
      </c>
      <c r="CJ100" s="11">
        <f t="shared" si="67"/>
        <v>0.37609890109890109</v>
      </c>
      <c r="CK100" s="11" t="str">
        <f t="shared" si="54"/>
        <v>NA</v>
      </c>
      <c r="CL100" s="11" t="str">
        <f t="shared" si="59"/>
        <v>NA</v>
      </c>
    </row>
    <row r="101" spans="1:90" ht="17">
      <c r="A101" s="37" t="s">
        <v>86</v>
      </c>
      <c r="B101" s="59" t="s">
        <v>208</v>
      </c>
      <c r="C101" s="25" t="s">
        <v>209</v>
      </c>
      <c r="D101" s="11" t="s">
        <v>479</v>
      </c>
      <c r="E101" s="12">
        <v>24.41</v>
      </c>
      <c r="F101" s="12">
        <v>21.1</v>
      </c>
      <c r="G101" s="12">
        <v>10.68</v>
      </c>
      <c r="H101" s="12">
        <v>5.18</v>
      </c>
      <c r="I101" s="12">
        <v>3.1</v>
      </c>
      <c r="J101" s="12" t="s">
        <v>88</v>
      </c>
      <c r="K101" s="12" t="s">
        <v>88</v>
      </c>
      <c r="L101" s="12">
        <v>20.98</v>
      </c>
      <c r="M101" s="12" t="s">
        <v>88</v>
      </c>
      <c r="N101" s="12" t="s">
        <v>88</v>
      </c>
      <c r="O101" s="12" t="s">
        <v>88</v>
      </c>
      <c r="P101" s="12" t="s">
        <v>88</v>
      </c>
      <c r="Q101" s="12">
        <v>1.76</v>
      </c>
      <c r="R101" s="12">
        <v>2.899</v>
      </c>
      <c r="S101" s="12">
        <v>9.2200000000000006</v>
      </c>
      <c r="T101" s="12">
        <v>6.39</v>
      </c>
      <c r="U101" s="12">
        <v>4.3099999999999996</v>
      </c>
      <c r="V101" s="12" t="s">
        <v>88</v>
      </c>
      <c r="W101" s="12">
        <v>0.6</v>
      </c>
      <c r="X101" s="12">
        <v>3.51</v>
      </c>
      <c r="Y101" s="12">
        <v>0.99</v>
      </c>
      <c r="Z101" s="12">
        <v>10.88</v>
      </c>
      <c r="AA101" s="11" t="s">
        <v>89</v>
      </c>
      <c r="AB101" s="11" t="s">
        <v>90</v>
      </c>
      <c r="AC101" s="13" t="s">
        <v>89</v>
      </c>
      <c r="AD101" s="11" t="s">
        <v>89</v>
      </c>
      <c r="AE101" s="13" t="s">
        <v>89</v>
      </c>
      <c r="AF101" s="13" t="s">
        <v>89</v>
      </c>
      <c r="AG101" s="13" t="s">
        <v>89</v>
      </c>
      <c r="AH101" s="11">
        <v>3.29</v>
      </c>
      <c r="AI101" s="14" t="s">
        <v>88</v>
      </c>
      <c r="AJ101" s="14">
        <v>3.09</v>
      </c>
      <c r="AK101" s="14">
        <v>0.83</v>
      </c>
      <c r="AL101" s="11">
        <v>0.44</v>
      </c>
      <c r="AM101" s="11" t="s">
        <v>88</v>
      </c>
      <c r="AN101" s="12">
        <v>91.35</v>
      </c>
      <c r="AO101" s="12">
        <v>140.08000000000001</v>
      </c>
      <c r="AP101" s="12" t="s">
        <v>88</v>
      </c>
      <c r="AQ101" s="12">
        <v>29.62</v>
      </c>
      <c r="AR101" s="12">
        <v>5.32</v>
      </c>
      <c r="AS101" s="12">
        <v>6.4850000000000003</v>
      </c>
      <c r="AT101" s="12">
        <v>15.38</v>
      </c>
      <c r="AU101" s="12">
        <v>27.99</v>
      </c>
      <c r="AV101" s="12">
        <v>2.75</v>
      </c>
      <c r="AW101" s="12">
        <v>4.1059999999999999</v>
      </c>
      <c r="AX101" s="12">
        <v>14.122</v>
      </c>
      <c r="AY101" s="12">
        <v>9.0280000000000005</v>
      </c>
      <c r="AZ101" s="12">
        <v>69.77</v>
      </c>
      <c r="BA101" s="12">
        <v>10.24</v>
      </c>
      <c r="BB101" s="12">
        <v>71.3</v>
      </c>
      <c r="BC101" s="11">
        <f t="shared" si="61"/>
        <v>0.24549763033175354</v>
      </c>
      <c r="BD101" s="11">
        <f t="shared" si="62"/>
        <v>0.43696682464454978</v>
      </c>
      <c r="BE101" s="13" t="str">
        <f t="shared" si="36"/>
        <v>NA</v>
      </c>
      <c r="BF101" s="13" t="str">
        <f t="shared" si="37"/>
        <v>NA</v>
      </c>
      <c r="BG101" s="11" t="str">
        <f t="shared" si="38"/>
        <v>NA</v>
      </c>
      <c r="BH101" s="11" t="str">
        <f t="shared" si="39"/>
        <v>NA</v>
      </c>
      <c r="BI101" s="11" t="str">
        <f t="shared" si="40"/>
        <v>NA</v>
      </c>
      <c r="BJ101" s="11">
        <f t="shared" si="41"/>
        <v>0.14775977121067685</v>
      </c>
      <c r="BK101" s="11">
        <f t="shared" si="42"/>
        <v>3.9025403742054309E-3</v>
      </c>
      <c r="BL101" s="11">
        <f t="shared" si="43"/>
        <v>8.3412322274881517E-2</v>
      </c>
      <c r="BM101" s="11">
        <f t="shared" si="44"/>
        <v>0.13739336492890994</v>
      </c>
      <c r="BN101" s="11">
        <f t="shared" si="45"/>
        <v>0.79656496192916548</v>
      </c>
      <c r="BO101" s="11" t="str">
        <f t="shared" si="46"/>
        <v>NA</v>
      </c>
      <c r="BP101" s="11">
        <f t="shared" si="47"/>
        <v>2.843601895734597E-2</v>
      </c>
      <c r="BQ101" s="11">
        <f t="shared" si="48"/>
        <v>0.51563981042654028</v>
      </c>
      <c r="BR101" s="14">
        <v>2.2200000000000002</v>
      </c>
      <c r="BS101" s="11" t="s">
        <v>88</v>
      </c>
      <c r="BT101" s="11" t="str">
        <f t="shared" si="66"/>
        <v>NA</v>
      </c>
      <c r="BU101" s="11">
        <v>0</v>
      </c>
      <c r="BV101" s="11">
        <v>1</v>
      </c>
      <c r="BW101" s="11">
        <v>0</v>
      </c>
      <c r="BX101" s="13">
        <v>0</v>
      </c>
      <c r="BY101" s="11">
        <v>0</v>
      </c>
      <c r="BZ101" s="11">
        <f t="shared" si="64"/>
        <v>0.17425756710451168</v>
      </c>
      <c r="CA101" s="11">
        <f t="shared" si="49"/>
        <v>0.15062821245002855</v>
      </c>
      <c r="CB101" s="11">
        <f t="shared" si="50"/>
        <v>0.65212735579668746</v>
      </c>
      <c r="CC101" s="11" t="str">
        <f t="shared" si="51"/>
        <v>NA</v>
      </c>
      <c r="CD101" s="11" t="str">
        <f t="shared" si="52"/>
        <v>NA</v>
      </c>
      <c r="CE101" s="11">
        <f t="shared" si="69"/>
        <v>1.0582350839585568</v>
      </c>
      <c r="CF101" s="11">
        <f t="shared" si="53"/>
        <v>1.3265402843601894</v>
      </c>
      <c r="CG101" s="11">
        <f t="shared" si="68"/>
        <v>0.21893990546927752</v>
      </c>
      <c r="CH101" s="11">
        <f t="shared" si="65"/>
        <v>0.51924375422012159</v>
      </c>
      <c r="CI101" s="11">
        <f t="shared" si="63"/>
        <v>0.14669524830296535</v>
      </c>
      <c r="CJ101" s="11">
        <f t="shared" si="67"/>
        <v>0.50453733476241514</v>
      </c>
      <c r="CK101" s="11">
        <f t="shared" si="54"/>
        <v>0.12939658879174432</v>
      </c>
      <c r="CL101" s="11">
        <f t="shared" si="59"/>
        <v>0.14361851332398318</v>
      </c>
    </row>
    <row r="102" spans="1:90" ht="17">
      <c r="A102" s="37" t="s">
        <v>86</v>
      </c>
      <c r="B102" s="59" t="s">
        <v>210</v>
      </c>
      <c r="C102" s="11" t="s">
        <v>211</v>
      </c>
      <c r="D102" s="11" t="s">
        <v>120</v>
      </c>
      <c r="E102" s="12">
        <v>50.716999999999999</v>
      </c>
      <c r="F102" s="12">
        <v>46.29</v>
      </c>
      <c r="G102" s="12" t="s">
        <v>88</v>
      </c>
      <c r="H102" s="12">
        <v>19.45</v>
      </c>
      <c r="I102" s="12">
        <v>4.3</v>
      </c>
      <c r="J102" s="12">
        <v>4.0579999999999998</v>
      </c>
      <c r="K102" s="12">
        <v>26.6</v>
      </c>
      <c r="L102" s="12">
        <v>46.94</v>
      </c>
      <c r="M102" s="12">
        <v>21.7</v>
      </c>
      <c r="N102" s="12">
        <v>8.5</v>
      </c>
      <c r="O102" s="12">
        <v>2.2000000000000002</v>
      </c>
      <c r="P102" s="12">
        <v>4.54</v>
      </c>
      <c r="Q102" s="12">
        <v>9.26</v>
      </c>
      <c r="R102" s="12">
        <v>3.49</v>
      </c>
      <c r="S102" s="12">
        <v>17.18</v>
      </c>
      <c r="T102" s="12">
        <v>9.9700000000000006</v>
      </c>
      <c r="U102" s="12">
        <v>7.98</v>
      </c>
      <c r="V102" s="12" t="s">
        <v>88</v>
      </c>
      <c r="W102" s="12" t="s">
        <v>88</v>
      </c>
      <c r="X102" s="12" t="s">
        <v>88</v>
      </c>
      <c r="Y102" s="12" t="s">
        <v>88</v>
      </c>
      <c r="Z102" s="12">
        <v>17.96</v>
      </c>
      <c r="AA102" s="11" t="s">
        <v>89</v>
      </c>
      <c r="AB102" s="11" t="s">
        <v>88</v>
      </c>
      <c r="AC102" s="13" t="s">
        <v>89</v>
      </c>
      <c r="AD102" s="11" t="s">
        <v>128</v>
      </c>
      <c r="AE102" s="13" t="s">
        <v>89</v>
      </c>
      <c r="AF102" s="11" t="s">
        <v>128</v>
      </c>
      <c r="AG102" s="11" t="s">
        <v>90</v>
      </c>
      <c r="AH102" s="11">
        <v>4.3499999999999996</v>
      </c>
      <c r="AI102" s="14">
        <v>1.89</v>
      </c>
      <c r="AJ102" s="14">
        <v>1.88</v>
      </c>
      <c r="AK102" s="14">
        <v>1.06</v>
      </c>
      <c r="AL102" s="11" t="s">
        <v>88</v>
      </c>
      <c r="AM102" s="11" t="s">
        <v>88</v>
      </c>
      <c r="AN102" s="12" t="s">
        <v>88</v>
      </c>
      <c r="AO102" s="12" t="s">
        <v>88</v>
      </c>
      <c r="AP102" s="12">
        <v>321.44</v>
      </c>
      <c r="AQ102" s="12">
        <v>35.506999999999998</v>
      </c>
      <c r="AR102" s="12">
        <v>4.343</v>
      </c>
      <c r="AS102" s="12">
        <v>11.39</v>
      </c>
      <c r="AT102" s="12" t="s">
        <v>88</v>
      </c>
      <c r="AU102" s="12">
        <v>32.21</v>
      </c>
      <c r="AV102" s="12">
        <v>3.27</v>
      </c>
      <c r="AW102" s="12">
        <v>4.95</v>
      </c>
      <c r="AX102" s="12">
        <v>13.760999999999999</v>
      </c>
      <c r="AY102" s="12">
        <v>12.56</v>
      </c>
      <c r="AZ102" s="12">
        <v>70.849999999999994</v>
      </c>
      <c r="BA102" s="12">
        <v>12.38</v>
      </c>
      <c r="BB102" s="12">
        <v>72.42</v>
      </c>
      <c r="BC102" s="11">
        <f t="shared" si="61"/>
        <v>0.42017714409159646</v>
      </c>
      <c r="BD102" s="11">
        <f t="shared" si="62"/>
        <v>0.37113847483257723</v>
      </c>
      <c r="BE102" s="13">
        <f t="shared" si="36"/>
        <v>4.3377960052842245E-2</v>
      </c>
      <c r="BF102" s="13">
        <f t="shared" si="37"/>
        <v>8.0012619042924463E-2</v>
      </c>
      <c r="BG102" s="11">
        <f t="shared" si="38"/>
        <v>0.52447897154800172</v>
      </c>
      <c r="BH102" s="11">
        <f t="shared" si="39"/>
        <v>0.18108223263740947</v>
      </c>
      <c r="BI102" s="11">
        <f t="shared" si="40"/>
        <v>0.39170506912442399</v>
      </c>
      <c r="BJ102" s="11">
        <f t="shared" si="41"/>
        <v>9.1606305922454195E-2</v>
      </c>
      <c r="BK102" s="11" t="str">
        <f t="shared" si="42"/>
        <v>NA</v>
      </c>
      <c r="BL102" s="11">
        <f t="shared" si="43"/>
        <v>0.20004320587599914</v>
      </c>
      <c r="BM102" s="11">
        <f t="shared" si="44"/>
        <v>7.5394253618492127E-2</v>
      </c>
      <c r="BN102" s="11">
        <f t="shared" si="45"/>
        <v>0.60911199105570091</v>
      </c>
      <c r="BO102" s="11" t="str">
        <f t="shared" si="46"/>
        <v>NA</v>
      </c>
      <c r="BP102" s="11" t="str">
        <f t="shared" si="47"/>
        <v>NA</v>
      </c>
      <c r="BQ102" s="11">
        <f t="shared" si="48"/>
        <v>0.38798876647224023</v>
      </c>
      <c r="BR102" s="14">
        <v>1.88</v>
      </c>
      <c r="BS102" s="11" t="s">
        <v>88</v>
      </c>
      <c r="BT102" s="11">
        <f t="shared" si="66"/>
        <v>2.3015873015873014</v>
      </c>
      <c r="BU102" s="11">
        <v>0</v>
      </c>
      <c r="BV102" s="11" t="s">
        <v>88</v>
      </c>
      <c r="BW102" s="11">
        <v>0</v>
      </c>
      <c r="BX102" s="13">
        <v>0</v>
      </c>
      <c r="BY102" s="11">
        <v>1</v>
      </c>
      <c r="BZ102" s="11" t="str">
        <f t="shared" si="64"/>
        <v>NA</v>
      </c>
      <c r="CA102" s="11" t="str">
        <f t="shared" si="49"/>
        <v>NA</v>
      </c>
      <c r="CB102" s="11" t="str">
        <f t="shared" si="50"/>
        <v>NA</v>
      </c>
      <c r="CC102" s="11" t="str">
        <f t="shared" si="51"/>
        <v>NA</v>
      </c>
      <c r="CD102" s="11" t="str">
        <f t="shared" si="52"/>
        <v>NA</v>
      </c>
      <c r="CE102" s="11">
        <f t="shared" si="69"/>
        <v>1.1023595156783608</v>
      </c>
      <c r="CF102" s="11">
        <f t="shared" si="53"/>
        <v>0.69583063296608338</v>
      </c>
      <c r="CG102" s="11">
        <f t="shared" si="68"/>
        <v>0.32078181766975528</v>
      </c>
      <c r="CH102" s="11" t="str">
        <f t="shared" si="65"/>
        <v>NA</v>
      </c>
      <c r="CI102" s="11">
        <f t="shared" si="63"/>
        <v>0.15367898168270724</v>
      </c>
      <c r="CJ102" s="11">
        <f t="shared" si="67"/>
        <v>0.42722756907792608</v>
      </c>
      <c r="CK102" s="11">
        <f t="shared" si="54"/>
        <v>0.17727593507410022</v>
      </c>
      <c r="CL102" s="11">
        <f t="shared" si="59"/>
        <v>0.17094725214029274</v>
      </c>
    </row>
    <row r="103" spans="1:90" ht="17">
      <c r="A103" s="37" t="s">
        <v>86</v>
      </c>
      <c r="B103" s="59" t="s">
        <v>210</v>
      </c>
      <c r="C103" s="11" t="s">
        <v>212</v>
      </c>
      <c r="D103" s="11" t="s">
        <v>120</v>
      </c>
      <c r="E103" s="12" t="s">
        <v>88</v>
      </c>
      <c r="F103" s="12" t="s">
        <v>88</v>
      </c>
      <c r="G103" s="12" t="s">
        <v>88</v>
      </c>
      <c r="H103" s="12" t="s">
        <v>88</v>
      </c>
      <c r="I103" s="12" t="s">
        <v>88</v>
      </c>
      <c r="J103" s="12" t="s">
        <v>88</v>
      </c>
      <c r="K103" s="12" t="s">
        <v>88</v>
      </c>
      <c r="L103" s="12" t="s">
        <v>88</v>
      </c>
      <c r="M103" s="12" t="s">
        <v>88</v>
      </c>
      <c r="N103" s="12" t="s">
        <v>88</v>
      </c>
      <c r="O103" s="12" t="s">
        <v>88</v>
      </c>
      <c r="P103" s="12" t="s">
        <v>88</v>
      </c>
      <c r="Q103" s="12" t="s">
        <v>88</v>
      </c>
      <c r="R103" s="12" t="s">
        <v>88</v>
      </c>
      <c r="S103" s="12" t="s">
        <v>88</v>
      </c>
      <c r="T103" s="12" t="s">
        <v>88</v>
      </c>
      <c r="U103" s="12" t="s">
        <v>88</v>
      </c>
      <c r="V103" s="12" t="s">
        <v>88</v>
      </c>
      <c r="W103" s="12" t="s">
        <v>88</v>
      </c>
      <c r="X103" s="12" t="s">
        <v>88</v>
      </c>
      <c r="Y103" s="12" t="s">
        <v>88</v>
      </c>
      <c r="Z103" s="12" t="s">
        <v>88</v>
      </c>
      <c r="AA103" s="12" t="s">
        <v>88</v>
      </c>
      <c r="AB103" s="11" t="s">
        <v>88</v>
      </c>
      <c r="AC103" s="13" t="s">
        <v>88</v>
      </c>
      <c r="AD103" s="12" t="s">
        <v>88</v>
      </c>
      <c r="AE103" s="13" t="s">
        <v>88</v>
      </c>
      <c r="AF103" s="12" t="s">
        <v>88</v>
      </c>
      <c r="AG103" s="12" t="s">
        <v>88</v>
      </c>
      <c r="AH103" s="12" t="s">
        <v>88</v>
      </c>
      <c r="AI103" s="14" t="s">
        <v>88</v>
      </c>
      <c r="AJ103" s="14" t="s">
        <v>88</v>
      </c>
      <c r="AK103" s="14" t="s">
        <v>88</v>
      </c>
      <c r="AL103" s="11" t="s">
        <v>88</v>
      </c>
      <c r="AM103" s="11" t="s">
        <v>88</v>
      </c>
      <c r="AN103" s="12">
        <v>88.99</v>
      </c>
      <c r="AO103" s="12">
        <v>156.08000000000001</v>
      </c>
      <c r="AP103" s="12" t="s">
        <v>88</v>
      </c>
      <c r="AQ103" s="12">
        <v>31.62</v>
      </c>
      <c r="AR103" s="12">
        <v>4.22</v>
      </c>
      <c r="AS103" s="12">
        <v>11.25</v>
      </c>
      <c r="AT103" s="12">
        <v>15.15</v>
      </c>
      <c r="AU103" s="12">
        <v>28.05</v>
      </c>
      <c r="AV103" s="12">
        <v>2.98</v>
      </c>
      <c r="AW103" s="12">
        <v>6.09</v>
      </c>
      <c r="AX103" s="12">
        <v>15.55</v>
      </c>
      <c r="AY103" s="12">
        <v>12.03</v>
      </c>
      <c r="AZ103" s="12">
        <v>67.44</v>
      </c>
      <c r="BA103" s="12">
        <v>11.435</v>
      </c>
      <c r="BB103" s="12">
        <v>73.42</v>
      </c>
      <c r="BC103" s="11" t="str">
        <f t="shared" si="61"/>
        <v>NA</v>
      </c>
      <c r="BD103" s="11" t="str">
        <f t="shared" si="62"/>
        <v>NA</v>
      </c>
      <c r="BE103" s="13" t="str">
        <f t="shared" si="36"/>
        <v>NA</v>
      </c>
      <c r="BF103" s="13" t="str">
        <f t="shared" si="37"/>
        <v>NA</v>
      </c>
      <c r="BG103" s="11" t="str">
        <f t="shared" si="38"/>
        <v>NA</v>
      </c>
      <c r="BH103" s="11" t="str">
        <f t="shared" si="39"/>
        <v>NA</v>
      </c>
      <c r="BI103" s="11" t="str">
        <f t="shared" si="40"/>
        <v>NA</v>
      </c>
      <c r="BJ103" s="11" t="str">
        <f t="shared" si="41"/>
        <v>NA</v>
      </c>
      <c r="BK103" s="11" t="str">
        <f t="shared" si="42"/>
        <v>NA</v>
      </c>
      <c r="BL103" s="11" t="str">
        <f t="shared" si="43"/>
        <v>NA</v>
      </c>
      <c r="BM103" s="11" t="str">
        <f t="shared" si="44"/>
        <v>NA</v>
      </c>
      <c r="BN103" s="11" t="str">
        <f t="shared" si="45"/>
        <v>NA</v>
      </c>
      <c r="BO103" s="11" t="str">
        <f t="shared" si="46"/>
        <v>NA</v>
      </c>
      <c r="BP103" s="11" t="str">
        <f t="shared" si="47"/>
        <v>NA</v>
      </c>
      <c r="BQ103" s="11" t="str">
        <f t="shared" si="48"/>
        <v>NA</v>
      </c>
      <c r="BR103" s="14">
        <v>2.0099999999999998</v>
      </c>
      <c r="BS103" s="11" t="s">
        <v>88</v>
      </c>
      <c r="BT103" s="11" t="str">
        <f t="shared" si="66"/>
        <v>NA</v>
      </c>
      <c r="BU103" s="11" t="s">
        <v>88</v>
      </c>
      <c r="BV103" s="11" t="s">
        <v>88</v>
      </c>
      <c r="BW103" s="12" t="s">
        <v>88</v>
      </c>
      <c r="BX103" s="13" t="s">
        <v>88</v>
      </c>
      <c r="BY103" s="12" t="s">
        <v>88</v>
      </c>
      <c r="BZ103" s="11" t="str">
        <f t="shared" si="64"/>
        <v>NA</v>
      </c>
      <c r="CA103" s="11" t="str">
        <f t="shared" si="49"/>
        <v>NA</v>
      </c>
      <c r="CB103" s="11">
        <f t="shared" si="50"/>
        <v>0.57015633008713473</v>
      </c>
      <c r="CC103" s="11" t="str">
        <f t="shared" si="51"/>
        <v>NA</v>
      </c>
      <c r="CD103" s="11" t="str">
        <f t="shared" si="52"/>
        <v>NA</v>
      </c>
      <c r="CE103" s="11">
        <f t="shared" si="69"/>
        <v>1.1272727272727272</v>
      </c>
      <c r="CF103" s="11" t="str">
        <f t="shared" si="53"/>
        <v>NA</v>
      </c>
      <c r="CG103" s="11">
        <f t="shared" si="68"/>
        <v>0.3557874762808349</v>
      </c>
      <c r="CH103" s="11">
        <f t="shared" si="65"/>
        <v>0.47912713472485768</v>
      </c>
      <c r="CI103" s="11">
        <f t="shared" si="63"/>
        <v>0.21711229946524063</v>
      </c>
      <c r="CJ103" s="11">
        <f t="shared" si="67"/>
        <v>0.55436720142602491</v>
      </c>
      <c r="CK103" s="11">
        <f t="shared" si="54"/>
        <v>0.17838078291814946</v>
      </c>
      <c r="CL103" s="11">
        <f t="shared" si="59"/>
        <v>0.15574775265595206</v>
      </c>
    </row>
    <row r="104" spans="1:90" ht="17">
      <c r="A104" s="37" t="s">
        <v>86</v>
      </c>
      <c r="B104" s="59" t="s">
        <v>210</v>
      </c>
      <c r="C104" s="11" t="s">
        <v>213</v>
      </c>
      <c r="D104" s="11" t="s">
        <v>120</v>
      </c>
      <c r="E104" s="12">
        <v>36.06</v>
      </c>
      <c r="F104" s="12">
        <v>30.905000000000001</v>
      </c>
      <c r="G104" s="12">
        <v>16.72</v>
      </c>
      <c r="H104" s="12" t="s">
        <v>88</v>
      </c>
      <c r="I104" s="12">
        <v>4.82</v>
      </c>
      <c r="J104" s="12">
        <v>3.08</v>
      </c>
      <c r="K104" s="12" t="s">
        <v>88</v>
      </c>
      <c r="L104" s="12" t="s">
        <v>88</v>
      </c>
      <c r="M104" s="12" t="s">
        <v>88</v>
      </c>
      <c r="N104" s="12" t="s">
        <v>88</v>
      </c>
      <c r="O104" s="12" t="s">
        <v>88</v>
      </c>
      <c r="P104" s="12" t="s">
        <v>88</v>
      </c>
      <c r="Q104" s="12">
        <v>9.16</v>
      </c>
      <c r="R104" s="12" t="s">
        <v>88</v>
      </c>
      <c r="S104" s="12">
        <v>15.34</v>
      </c>
      <c r="T104" s="12" t="s">
        <v>88</v>
      </c>
      <c r="U104" s="12" t="s">
        <v>88</v>
      </c>
      <c r="V104" s="12" t="s">
        <v>88</v>
      </c>
      <c r="W104" s="12" t="s">
        <v>88</v>
      </c>
      <c r="X104" s="12" t="s">
        <v>88</v>
      </c>
      <c r="Y104" s="12" t="s">
        <v>88</v>
      </c>
      <c r="Z104" s="12" t="s">
        <v>88</v>
      </c>
      <c r="AA104" s="11" t="s">
        <v>89</v>
      </c>
      <c r="AB104" s="11" t="s">
        <v>88</v>
      </c>
      <c r="AC104" s="13" t="s">
        <v>89</v>
      </c>
      <c r="AD104" s="11" t="s">
        <v>89</v>
      </c>
      <c r="AE104" s="13" t="s">
        <v>89</v>
      </c>
      <c r="AF104" s="11" t="s">
        <v>89</v>
      </c>
      <c r="AG104" s="11" t="s">
        <v>89</v>
      </c>
      <c r="AH104" s="11">
        <v>2.16</v>
      </c>
      <c r="AI104" s="14">
        <v>1.72</v>
      </c>
      <c r="AJ104" s="14">
        <v>2.14</v>
      </c>
      <c r="AK104" s="14">
        <v>1.03</v>
      </c>
      <c r="AL104" s="11" t="s">
        <v>88</v>
      </c>
      <c r="AM104" s="11" t="s">
        <v>88</v>
      </c>
      <c r="AN104" s="12">
        <v>71.42</v>
      </c>
      <c r="AO104" s="12">
        <v>101.81</v>
      </c>
      <c r="AP104" s="12" t="s">
        <v>88</v>
      </c>
      <c r="AQ104" s="12">
        <v>20.149999999999999</v>
      </c>
      <c r="AR104" s="12">
        <v>3.9</v>
      </c>
      <c r="AS104" s="12">
        <v>7.2770000000000001</v>
      </c>
      <c r="AT104" s="12">
        <v>9.9</v>
      </c>
      <c r="AU104" s="12">
        <v>21.74</v>
      </c>
      <c r="AV104" s="12">
        <v>1.63</v>
      </c>
      <c r="AW104" s="12">
        <v>2.83</v>
      </c>
      <c r="AX104" s="12">
        <v>9.7799999999999994</v>
      </c>
      <c r="AY104" s="12">
        <v>7.51</v>
      </c>
      <c r="AZ104" s="12">
        <v>43.77</v>
      </c>
      <c r="BA104" s="12">
        <v>7.82</v>
      </c>
      <c r="BB104" s="12">
        <v>51.23</v>
      </c>
      <c r="BC104" s="11" t="str">
        <f t="shared" si="61"/>
        <v>NA</v>
      </c>
      <c r="BD104" s="11">
        <f t="shared" si="62"/>
        <v>0.49635981232810222</v>
      </c>
      <c r="BE104" s="13" t="str">
        <f t="shared" si="36"/>
        <v>NA</v>
      </c>
      <c r="BF104" s="13">
        <f t="shared" si="37"/>
        <v>8.5413200221852462E-2</v>
      </c>
      <c r="BG104" s="11" t="str">
        <f t="shared" si="38"/>
        <v>NA</v>
      </c>
      <c r="BH104" s="11" t="str">
        <f t="shared" si="39"/>
        <v>NA</v>
      </c>
      <c r="BI104" s="11" t="str">
        <f t="shared" si="40"/>
        <v>NA</v>
      </c>
      <c r="BJ104" s="11" t="str">
        <f t="shared" si="41"/>
        <v>NA</v>
      </c>
      <c r="BK104" s="11" t="str">
        <f t="shared" si="42"/>
        <v>NA</v>
      </c>
      <c r="BL104" s="11">
        <f t="shared" si="43"/>
        <v>0.29639216955185244</v>
      </c>
      <c r="BM104" s="11" t="str">
        <f t="shared" si="44"/>
        <v>NA</v>
      </c>
      <c r="BN104" s="11" t="str">
        <f t="shared" si="45"/>
        <v>NA</v>
      </c>
      <c r="BO104" s="11" t="str">
        <f t="shared" si="46"/>
        <v>NA</v>
      </c>
      <c r="BP104" s="11" t="str">
        <f t="shared" si="47"/>
        <v>NA</v>
      </c>
      <c r="BQ104" s="11" t="str">
        <f t="shared" si="48"/>
        <v>NA</v>
      </c>
      <c r="BR104" s="14">
        <v>2.14</v>
      </c>
      <c r="BS104" s="11" t="s">
        <v>88</v>
      </c>
      <c r="BT104" s="11">
        <f t="shared" si="66"/>
        <v>1.2558139534883721</v>
      </c>
      <c r="BU104" s="11">
        <v>0</v>
      </c>
      <c r="BV104" s="11" t="s">
        <v>88</v>
      </c>
      <c r="BW104" s="11">
        <v>0</v>
      </c>
      <c r="BX104" s="13">
        <v>0</v>
      </c>
      <c r="BY104" s="11">
        <v>0</v>
      </c>
      <c r="BZ104" s="11">
        <f t="shared" si="64"/>
        <v>0.35418917591592181</v>
      </c>
      <c r="CA104" s="11">
        <f t="shared" si="49"/>
        <v>0.30355564286415876</v>
      </c>
      <c r="CB104" s="11">
        <f t="shared" si="50"/>
        <v>0.70150279933208914</v>
      </c>
      <c r="CC104" s="11" t="str">
        <f t="shared" si="51"/>
        <v>NA</v>
      </c>
      <c r="CD104" s="11" t="str">
        <f t="shared" si="52"/>
        <v>NA</v>
      </c>
      <c r="CE104" s="11">
        <f t="shared" si="69"/>
        <v>0.92686292548298066</v>
      </c>
      <c r="CF104" s="11">
        <f t="shared" si="53"/>
        <v>0.7034460443293965</v>
      </c>
      <c r="CG104" s="11">
        <f t="shared" si="68"/>
        <v>0.36114143920595537</v>
      </c>
      <c r="CH104" s="11">
        <f>IF(AQ104="NA","NA", IF(AT104="NA","NA", AT104/AQ104))</f>
        <v>0.49131513647642683</v>
      </c>
      <c r="CI104" s="11">
        <f>IF(AU104="NA","NA", IF(AW104="NA","NA", AW104/AU104))</f>
        <v>0.13017479300827969</v>
      </c>
      <c r="CJ104" s="11">
        <f t="shared" si="67"/>
        <v>0.44986200551977923</v>
      </c>
      <c r="CK104" s="11">
        <f t="shared" si="54"/>
        <v>0.17157870687685628</v>
      </c>
      <c r="CL104" s="11">
        <f t="shared" si="59"/>
        <v>0.15264493460862777</v>
      </c>
    </row>
    <row r="105" spans="1:90" ht="17">
      <c r="A105" s="37" t="s">
        <v>86</v>
      </c>
      <c r="B105" s="59" t="s">
        <v>210</v>
      </c>
      <c r="C105" s="11" t="s">
        <v>214</v>
      </c>
      <c r="D105" s="11" t="s">
        <v>120</v>
      </c>
      <c r="E105" s="12">
        <v>58.7</v>
      </c>
      <c r="F105" s="12">
        <v>53.58</v>
      </c>
      <c r="G105" s="12">
        <v>20.38</v>
      </c>
      <c r="H105" s="12">
        <v>22.07</v>
      </c>
      <c r="I105" s="17">
        <v>4.5199999999999996</v>
      </c>
      <c r="J105" s="12" t="s">
        <v>88</v>
      </c>
      <c r="K105" s="12">
        <v>29.08</v>
      </c>
      <c r="L105" s="12">
        <v>55.36</v>
      </c>
      <c r="M105" s="12">
        <v>26.62</v>
      </c>
      <c r="N105" s="12">
        <v>8.81</v>
      </c>
      <c r="O105" s="12" t="s">
        <v>88</v>
      </c>
      <c r="P105" s="12" t="s">
        <v>88</v>
      </c>
      <c r="Q105" s="12">
        <v>10.27</v>
      </c>
      <c r="R105" s="12">
        <v>5.32</v>
      </c>
      <c r="S105" s="12">
        <v>20.89</v>
      </c>
      <c r="T105" s="12">
        <v>11.94</v>
      </c>
      <c r="U105" s="12">
        <v>7.57</v>
      </c>
      <c r="V105" s="12" t="s">
        <v>88</v>
      </c>
      <c r="W105" s="12">
        <v>2.36</v>
      </c>
      <c r="X105" s="12">
        <v>5.3</v>
      </c>
      <c r="Y105" s="12">
        <v>2.5</v>
      </c>
      <c r="Z105" s="12">
        <v>19.489999999999998</v>
      </c>
      <c r="AA105" s="11" t="s">
        <v>89</v>
      </c>
      <c r="AB105" s="11" t="s">
        <v>90</v>
      </c>
      <c r="AC105" s="13" t="s">
        <v>89</v>
      </c>
      <c r="AD105" s="11" t="s">
        <v>89</v>
      </c>
      <c r="AE105" s="13" t="s">
        <v>89</v>
      </c>
      <c r="AF105" s="11" t="s">
        <v>89</v>
      </c>
      <c r="AG105" s="11" t="s">
        <v>89</v>
      </c>
      <c r="AH105" s="11">
        <v>2.2200000000000002</v>
      </c>
      <c r="AI105" s="14">
        <v>1.69</v>
      </c>
      <c r="AJ105" s="14">
        <v>1.77</v>
      </c>
      <c r="AK105" s="14">
        <v>1.1000000000000001</v>
      </c>
      <c r="AL105" s="11">
        <v>0.33889999999999998</v>
      </c>
      <c r="AM105" s="11" t="s">
        <v>88</v>
      </c>
      <c r="AN105" s="12">
        <v>87.91</v>
      </c>
      <c r="AO105" s="12">
        <v>177.14</v>
      </c>
      <c r="AP105" s="12" t="s">
        <v>88</v>
      </c>
      <c r="AQ105" s="12">
        <v>38.54</v>
      </c>
      <c r="AR105" s="12">
        <v>5.93</v>
      </c>
      <c r="AS105" s="12">
        <v>12.93</v>
      </c>
      <c r="AT105" s="12" t="s">
        <v>88</v>
      </c>
      <c r="AU105" s="12">
        <v>29.89</v>
      </c>
      <c r="AV105" s="12">
        <v>3.54</v>
      </c>
      <c r="AW105" s="12">
        <v>4.92</v>
      </c>
      <c r="AX105" s="12">
        <v>16.547999999999998</v>
      </c>
      <c r="AY105" s="12" t="s">
        <v>88</v>
      </c>
      <c r="AZ105" s="12" t="s">
        <v>88</v>
      </c>
      <c r="BA105" s="12">
        <v>11.8</v>
      </c>
      <c r="BB105" s="12">
        <v>80.11</v>
      </c>
      <c r="BC105" s="11">
        <f t="shared" si="61"/>
        <v>0.41190742814483017</v>
      </c>
      <c r="BD105" s="11">
        <f t="shared" si="62"/>
        <v>0.38988428518103774</v>
      </c>
      <c r="BE105" s="13" t="str">
        <f t="shared" si="36"/>
        <v>NA</v>
      </c>
      <c r="BF105" s="13" t="str">
        <f t="shared" si="37"/>
        <v>NA</v>
      </c>
      <c r="BG105" s="11">
        <f t="shared" si="38"/>
        <v>0.49540034071550249</v>
      </c>
      <c r="BH105" s="11">
        <f t="shared" si="39"/>
        <v>0.15914017341040462</v>
      </c>
      <c r="BI105" s="11">
        <f t="shared" si="40"/>
        <v>0.33095416979714504</v>
      </c>
      <c r="BJ105" s="11">
        <f t="shared" si="41"/>
        <v>8.164739884393063E-2</v>
      </c>
      <c r="BK105" s="11">
        <f t="shared" si="42"/>
        <v>2.307705919472942E-3</v>
      </c>
      <c r="BL105" s="11">
        <f t="shared" si="43"/>
        <v>0.19167599850690556</v>
      </c>
      <c r="BM105" s="11">
        <f t="shared" si="44"/>
        <v>9.9290780141843976E-2</v>
      </c>
      <c r="BN105" s="11">
        <f t="shared" si="45"/>
        <v>0.57197156281762651</v>
      </c>
      <c r="BO105" s="11" t="str">
        <f t="shared" si="46"/>
        <v>NA</v>
      </c>
      <c r="BP105" s="11">
        <f t="shared" si="47"/>
        <v>4.4046285927584916E-2</v>
      </c>
      <c r="BQ105" s="11">
        <f t="shared" si="48"/>
        <v>0.36375513251213137</v>
      </c>
      <c r="BR105" s="14">
        <v>1.77</v>
      </c>
      <c r="BS105" s="11">
        <v>0.33889999999999998</v>
      </c>
      <c r="BT105" s="11">
        <f t="shared" si="66"/>
        <v>1.3136094674556213</v>
      </c>
      <c r="BU105" s="11">
        <v>0</v>
      </c>
      <c r="BV105" s="11">
        <v>1</v>
      </c>
      <c r="BW105" s="11">
        <v>0</v>
      </c>
      <c r="BX105" s="13">
        <v>0</v>
      </c>
      <c r="BY105" s="11">
        <v>0</v>
      </c>
      <c r="BZ105" s="11">
        <f t="shared" si="64"/>
        <v>0.33137631252116972</v>
      </c>
      <c r="CA105" s="11">
        <f t="shared" si="49"/>
        <v>0.30247262052613755</v>
      </c>
      <c r="CB105" s="11">
        <f t="shared" si="50"/>
        <v>0.49627413345376542</v>
      </c>
      <c r="CC105" s="11" t="str">
        <f t="shared" si="51"/>
        <v>NA</v>
      </c>
      <c r="CD105" s="11" t="str">
        <f t="shared" si="52"/>
        <v>NA</v>
      </c>
      <c r="CE105" s="11">
        <f t="shared" si="69"/>
        <v>1.2893944463031113</v>
      </c>
      <c r="CF105" s="11">
        <f t="shared" si="53"/>
        <v>0.5578574094811497</v>
      </c>
      <c r="CG105" s="11">
        <f t="shared" si="68"/>
        <v>0.33549558899844317</v>
      </c>
      <c r="CH105" s="11" t="str">
        <f t="shared" ref="CH105:CH119" si="70">IF(AQ105="NA","NA", IF(AT105="NA","NA", AT105/AQ105))</f>
        <v>NA</v>
      </c>
      <c r="CI105" s="11">
        <f t="shared" ref="CI105:CI119" si="71">IF(AU105="NA","NA", IF(AW105="NA","NA", AW105/AU105))</f>
        <v>0.1646035463365674</v>
      </c>
      <c r="CJ105" s="11">
        <f t="shared" si="67"/>
        <v>0.55362997658079616</v>
      </c>
      <c r="CK105" s="11" t="str">
        <f t="shared" si="54"/>
        <v>NA</v>
      </c>
      <c r="CL105" s="11">
        <f t="shared" si="59"/>
        <v>0.14729746598427162</v>
      </c>
    </row>
    <row r="106" spans="1:90" ht="17">
      <c r="A106" s="37" t="s">
        <v>86</v>
      </c>
      <c r="B106" s="59" t="s">
        <v>210</v>
      </c>
      <c r="C106" s="11" t="s">
        <v>215</v>
      </c>
      <c r="D106" s="11" t="s">
        <v>120</v>
      </c>
      <c r="E106" s="12">
        <v>49.1</v>
      </c>
      <c r="F106" s="12">
        <v>44.9</v>
      </c>
      <c r="G106" s="12">
        <v>17.32</v>
      </c>
      <c r="H106" s="12" t="s">
        <v>88</v>
      </c>
      <c r="I106" s="12">
        <v>4.09</v>
      </c>
      <c r="J106" s="12">
        <v>2.8</v>
      </c>
      <c r="K106" s="12" t="s">
        <v>88</v>
      </c>
      <c r="L106" s="12" t="s">
        <v>88</v>
      </c>
      <c r="M106" s="12" t="s">
        <v>88</v>
      </c>
      <c r="N106" s="12" t="s">
        <v>88</v>
      </c>
      <c r="O106" s="12" t="s">
        <v>88</v>
      </c>
      <c r="P106" s="12" t="s">
        <v>88</v>
      </c>
      <c r="Q106" s="12">
        <v>9.5</v>
      </c>
      <c r="R106" s="12" t="s">
        <v>88</v>
      </c>
      <c r="S106" s="12">
        <v>17.2</v>
      </c>
      <c r="T106" s="12" t="s">
        <v>88</v>
      </c>
      <c r="U106" s="12" t="s">
        <v>88</v>
      </c>
      <c r="V106" s="12" t="s">
        <v>88</v>
      </c>
      <c r="W106" s="12" t="s">
        <v>88</v>
      </c>
      <c r="X106" s="12" t="s">
        <v>88</v>
      </c>
      <c r="Y106" s="12" t="s">
        <v>88</v>
      </c>
      <c r="Z106" s="12" t="s">
        <v>88</v>
      </c>
      <c r="AA106" s="11" t="s">
        <v>89</v>
      </c>
      <c r="AB106" s="11" t="s">
        <v>88</v>
      </c>
      <c r="AC106" s="13" t="s">
        <v>88</v>
      </c>
      <c r="AD106" s="11" t="s">
        <v>88</v>
      </c>
      <c r="AE106" s="13" t="s">
        <v>88</v>
      </c>
      <c r="AF106" s="11" t="s">
        <v>88</v>
      </c>
      <c r="AG106" s="11" t="s">
        <v>88</v>
      </c>
      <c r="AH106" s="11" t="s">
        <v>88</v>
      </c>
      <c r="AI106" s="14" t="s">
        <v>88</v>
      </c>
      <c r="AJ106" s="14" t="s">
        <v>88</v>
      </c>
      <c r="AK106" s="14" t="s">
        <v>88</v>
      </c>
      <c r="AL106" s="11" t="s">
        <v>88</v>
      </c>
      <c r="AM106" s="11" t="s">
        <v>88</v>
      </c>
      <c r="AN106" s="12" t="s">
        <v>88</v>
      </c>
      <c r="AO106" s="12">
        <v>125.1</v>
      </c>
      <c r="AP106" s="12" t="s">
        <v>88</v>
      </c>
      <c r="AQ106" s="12">
        <v>24.1</v>
      </c>
      <c r="AR106" s="12">
        <v>3.5</v>
      </c>
      <c r="AS106" s="12">
        <v>8.3149999999999995</v>
      </c>
      <c r="AT106" s="12">
        <v>12.301</v>
      </c>
      <c r="AU106" s="12">
        <v>26.1</v>
      </c>
      <c r="AV106" s="12">
        <v>2.2000000000000002</v>
      </c>
      <c r="AW106" s="12">
        <v>4.07</v>
      </c>
      <c r="AX106" s="12">
        <v>12.29</v>
      </c>
      <c r="AY106" s="12">
        <v>8.9</v>
      </c>
      <c r="AZ106" s="12" t="s">
        <v>88</v>
      </c>
      <c r="BA106" s="12">
        <v>10.44</v>
      </c>
      <c r="BB106" s="12">
        <v>62</v>
      </c>
      <c r="BC106" s="11" t="str">
        <f t="shared" si="61"/>
        <v>NA</v>
      </c>
      <c r="BD106" s="11">
        <f t="shared" si="62"/>
        <v>0.38307349665924278</v>
      </c>
      <c r="BE106" s="13" t="str">
        <f t="shared" si="36"/>
        <v>NA</v>
      </c>
      <c r="BF106" s="13">
        <f t="shared" si="37"/>
        <v>5.7026476578411402E-2</v>
      </c>
      <c r="BG106" s="11" t="str">
        <f t="shared" si="38"/>
        <v>NA</v>
      </c>
      <c r="BH106" s="11" t="str">
        <f t="shared" si="39"/>
        <v>NA</v>
      </c>
      <c r="BI106" s="11" t="str">
        <f t="shared" si="40"/>
        <v>NA</v>
      </c>
      <c r="BJ106" s="11" t="str">
        <f t="shared" si="41"/>
        <v>NA</v>
      </c>
      <c r="BK106" s="11" t="str">
        <f t="shared" si="42"/>
        <v>NA</v>
      </c>
      <c r="BL106" s="11">
        <f t="shared" si="43"/>
        <v>0.2115812917594655</v>
      </c>
      <c r="BM106" s="11" t="str">
        <f t="shared" si="44"/>
        <v>NA</v>
      </c>
      <c r="BN106" s="11" t="str">
        <f t="shared" si="45"/>
        <v>NA</v>
      </c>
      <c r="BO106" s="11" t="str">
        <f t="shared" si="46"/>
        <v>NA</v>
      </c>
      <c r="BP106" s="11" t="str">
        <f t="shared" si="47"/>
        <v>NA</v>
      </c>
      <c r="BQ106" s="11" t="str">
        <f t="shared" si="48"/>
        <v>NA</v>
      </c>
      <c r="BR106" s="14" t="s">
        <v>88</v>
      </c>
      <c r="BS106" s="11" t="s">
        <v>88</v>
      </c>
      <c r="BT106" s="11" t="str">
        <f t="shared" si="66"/>
        <v>NA</v>
      </c>
      <c r="BU106" s="11">
        <v>0</v>
      </c>
      <c r="BV106" s="11" t="s">
        <v>88</v>
      </c>
      <c r="BW106" s="11" t="s">
        <v>88</v>
      </c>
      <c r="BX106" s="13" t="s">
        <v>88</v>
      </c>
      <c r="BY106" s="11" t="s">
        <v>88</v>
      </c>
      <c r="BZ106" s="11">
        <f t="shared" si="64"/>
        <v>0.3924860111910472</v>
      </c>
      <c r="CA106" s="11">
        <f t="shared" si="49"/>
        <v>0.35891286970423664</v>
      </c>
      <c r="CB106" s="11" t="str">
        <f t="shared" si="50"/>
        <v>NA</v>
      </c>
      <c r="CC106" s="11" t="str">
        <f t="shared" si="51"/>
        <v>NA</v>
      </c>
      <c r="CD106" s="11" t="str">
        <f t="shared" si="52"/>
        <v>NA</v>
      </c>
      <c r="CE106" s="11">
        <f t="shared" si="69"/>
        <v>0.92337164750957856</v>
      </c>
      <c r="CF106" s="11">
        <f t="shared" si="53"/>
        <v>0.58129175946547884</v>
      </c>
      <c r="CG106" s="11">
        <f t="shared" si="68"/>
        <v>0.34502074688796674</v>
      </c>
      <c r="CH106" s="11">
        <f t="shared" si="70"/>
        <v>0.51041493775933611</v>
      </c>
      <c r="CI106" s="11">
        <f t="shared" si="71"/>
        <v>0.15593869731800766</v>
      </c>
      <c r="CJ106" s="11">
        <f>IF(AU106="NA","NA", IF(AX106="NA","NA", AX106/AU106))</f>
        <v>0.4708812260536398</v>
      </c>
      <c r="CK106" s="11" t="str">
        <f t="shared" si="54"/>
        <v>NA</v>
      </c>
      <c r="CL106" s="11">
        <f t="shared" si="59"/>
        <v>0.16838709677419353</v>
      </c>
    </row>
    <row r="107" spans="1:90" ht="17">
      <c r="A107" s="37" t="s">
        <v>86</v>
      </c>
      <c r="B107" s="59" t="s">
        <v>210</v>
      </c>
      <c r="C107" s="11" t="s">
        <v>216</v>
      </c>
      <c r="D107" s="11" t="s">
        <v>120</v>
      </c>
      <c r="E107" s="12">
        <v>49.19</v>
      </c>
      <c r="F107" s="12">
        <v>44.854999999999997</v>
      </c>
      <c r="G107" s="12">
        <v>16.11</v>
      </c>
      <c r="H107" s="12" t="s">
        <v>88</v>
      </c>
      <c r="I107" s="12">
        <v>4.1050000000000004</v>
      </c>
      <c r="J107" s="12">
        <v>3.28</v>
      </c>
      <c r="K107" s="12" t="s">
        <v>88</v>
      </c>
      <c r="L107" s="12" t="s">
        <v>88</v>
      </c>
      <c r="M107" s="12" t="s">
        <v>88</v>
      </c>
      <c r="N107" s="12" t="s">
        <v>88</v>
      </c>
      <c r="O107" s="12" t="s">
        <v>88</v>
      </c>
      <c r="P107" s="12" t="s">
        <v>88</v>
      </c>
      <c r="Q107" s="12">
        <v>9.64</v>
      </c>
      <c r="R107" s="12" t="s">
        <v>88</v>
      </c>
      <c r="S107" s="12">
        <v>16.155000000000001</v>
      </c>
      <c r="T107" s="12" t="s">
        <v>88</v>
      </c>
      <c r="U107" s="12" t="s">
        <v>88</v>
      </c>
      <c r="V107" s="12" t="s">
        <v>88</v>
      </c>
      <c r="W107" s="12" t="s">
        <v>88</v>
      </c>
      <c r="X107" s="12" t="s">
        <v>88</v>
      </c>
      <c r="Y107" s="12" t="s">
        <v>88</v>
      </c>
      <c r="Z107" s="12" t="s">
        <v>88</v>
      </c>
      <c r="AA107" s="11" t="s">
        <v>89</v>
      </c>
      <c r="AB107" s="11" t="s">
        <v>88</v>
      </c>
      <c r="AC107" s="13" t="s">
        <v>88</v>
      </c>
      <c r="AD107" s="11" t="s">
        <v>88</v>
      </c>
      <c r="AE107" s="13" t="s">
        <v>88</v>
      </c>
      <c r="AF107" s="11" t="s">
        <v>88</v>
      </c>
      <c r="AG107" s="11" t="s">
        <v>88</v>
      </c>
      <c r="AH107" s="11" t="s">
        <v>88</v>
      </c>
      <c r="AI107" s="14" t="s">
        <v>88</v>
      </c>
      <c r="AJ107" s="14" t="s">
        <v>88</v>
      </c>
      <c r="AK107" s="14" t="s">
        <v>88</v>
      </c>
      <c r="AL107" s="11" t="s">
        <v>88</v>
      </c>
      <c r="AM107" s="11" t="s">
        <v>88</v>
      </c>
      <c r="AN107" s="12">
        <v>85.71</v>
      </c>
      <c r="AO107" s="12">
        <v>115.99</v>
      </c>
      <c r="AP107" s="12" t="s">
        <v>88</v>
      </c>
      <c r="AQ107" s="12">
        <v>23.62</v>
      </c>
      <c r="AR107" s="12">
        <v>3.47</v>
      </c>
      <c r="AS107" s="12">
        <v>8.2200000000000006</v>
      </c>
      <c r="AT107" s="12">
        <v>11.731</v>
      </c>
      <c r="AU107" s="12">
        <v>25.79</v>
      </c>
      <c r="AV107" s="12">
        <v>2.16</v>
      </c>
      <c r="AW107" s="12">
        <v>4.3579999999999997</v>
      </c>
      <c r="AX107" s="12">
        <v>11.95</v>
      </c>
      <c r="AY107" s="12" t="s">
        <v>88</v>
      </c>
      <c r="AZ107" s="12" t="s">
        <v>88</v>
      </c>
      <c r="BA107" s="12">
        <v>9.4949999999999992</v>
      </c>
      <c r="BB107" s="12">
        <v>63.365000000000002</v>
      </c>
      <c r="BC107" s="11" t="str">
        <f t="shared" si="61"/>
        <v>NA</v>
      </c>
      <c r="BD107" s="11">
        <f t="shared" si="62"/>
        <v>0.36016051722216036</v>
      </c>
      <c r="BE107" s="13" t="str">
        <f t="shared" si="36"/>
        <v>NA</v>
      </c>
      <c r="BF107" s="13">
        <f t="shared" si="37"/>
        <v>6.6680219556820491E-2</v>
      </c>
      <c r="BG107" s="11" t="str">
        <f t="shared" si="38"/>
        <v>NA</v>
      </c>
      <c r="BH107" s="11" t="str">
        <f t="shared" si="39"/>
        <v>NA</v>
      </c>
      <c r="BI107" s="11" t="str">
        <f t="shared" si="40"/>
        <v>NA</v>
      </c>
      <c r="BJ107" s="11" t="str">
        <f t="shared" si="41"/>
        <v>NA</v>
      </c>
      <c r="BK107" s="11" t="str">
        <f t="shared" si="42"/>
        <v>NA</v>
      </c>
      <c r="BL107" s="11">
        <f t="shared" si="43"/>
        <v>0.21491472522572738</v>
      </c>
      <c r="BM107" s="11" t="str">
        <f t="shared" si="44"/>
        <v>NA</v>
      </c>
      <c r="BN107" s="11" t="str">
        <f t="shared" si="45"/>
        <v>NA</v>
      </c>
      <c r="BO107" s="11" t="str">
        <f t="shared" si="46"/>
        <v>NA</v>
      </c>
      <c r="BP107" s="11" t="str">
        <f t="shared" si="47"/>
        <v>NA</v>
      </c>
      <c r="BQ107" s="11" t="str">
        <f t="shared" si="48"/>
        <v>NA</v>
      </c>
      <c r="BR107" s="14" t="s">
        <v>88</v>
      </c>
      <c r="BS107" s="11" t="s">
        <v>88</v>
      </c>
      <c r="BT107" s="11" t="str">
        <f t="shared" si="66"/>
        <v>NA</v>
      </c>
      <c r="BU107" s="11">
        <v>0</v>
      </c>
      <c r="BV107" s="11" t="s">
        <v>88</v>
      </c>
      <c r="BW107" s="11" t="s">
        <v>88</v>
      </c>
      <c r="BX107" s="13" t="s">
        <v>88</v>
      </c>
      <c r="BY107" s="11" t="s">
        <v>88</v>
      </c>
      <c r="BZ107" s="11">
        <f t="shared" si="64"/>
        <v>0.42408828347271316</v>
      </c>
      <c r="CA107" s="11">
        <f t="shared" si="49"/>
        <v>0.38671437192861452</v>
      </c>
      <c r="CB107" s="11">
        <f t="shared" si="50"/>
        <v>0.73894301232864901</v>
      </c>
      <c r="CC107" s="11" t="str">
        <f t="shared" si="51"/>
        <v>NA</v>
      </c>
      <c r="CD107" s="11" t="str">
        <f t="shared" si="52"/>
        <v>NA</v>
      </c>
      <c r="CE107" s="11">
        <f t="shared" si="69"/>
        <v>0.91585886002326489</v>
      </c>
      <c r="CF107" s="11">
        <f t="shared" si="53"/>
        <v>0.57496377215472083</v>
      </c>
      <c r="CG107" s="11">
        <f t="shared" si="68"/>
        <v>0.34801016088060965</v>
      </c>
      <c r="CH107" s="11">
        <f t="shared" si="70"/>
        <v>0.49665537679932259</v>
      </c>
      <c r="CI107" s="11">
        <f t="shared" si="71"/>
        <v>0.1689802248933695</v>
      </c>
      <c r="CJ107" s="11">
        <f t="shared" ref="CJ107:CJ132" si="72">IF(AU107="NA","NA", IF(AX107="NA","NA", AX107/AU107))</f>
        <v>0.46335789065529276</v>
      </c>
      <c r="CK107" s="11" t="str">
        <f t="shared" si="54"/>
        <v>NA</v>
      </c>
      <c r="CL107" s="11">
        <f t="shared" si="59"/>
        <v>0.14984612956679552</v>
      </c>
    </row>
    <row r="108" spans="1:90" ht="17">
      <c r="A108" s="37" t="s">
        <v>86</v>
      </c>
      <c r="B108" s="59" t="s">
        <v>217</v>
      </c>
      <c r="C108" s="11" t="s">
        <v>218</v>
      </c>
      <c r="D108" s="11" t="s">
        <v>480</v>
      </c>
      <c r="E108" s="12">
        <v>98.89</v>
      </c>
      <c r="F108" s="12">
        <v>90.97</v>
      </c>
      <c r="G108" s="12">
        <v>34.090000000000003</v>
      </c>
      <c r="H108" s="12">
        <v>44.18</v>
      </c>
      <c r="I108" s="12">
        <v>8.66</v>
      </c>
      <c r="J108" s="11" t="s">
        <v>88</v>
      </c>
      <c r="K108" s="12">
        <v>55.17</v>
      </c>
      <c r="L108" s="12">
        <v>87.32</v>
      </c>
      <c r="M108" s="12">
        <v>34.159999999999997</v>
      </c>
      <c r="N108" s="11">
        <v>14.9</v>
      </c>
      <c r="O108" s="11">
        <v>3.5</v>
      </c>
      <c r="P108" s="12">
        <v>7.84</v>
      </c>
      <c r="Q108" s="11">
        <v>24.55</v>
      </c>
      <c r="R108" s="12">
        <v>9.56</v>
      </c>
      <c r="S108" s="11">
        <v>26.6</v>
      </c>
      <c r="T108" s="12">
        <v>26.26</v>
      </c>
      <c r="U108" s="12">
        <v>13.71</v>
      </c>
      <c r="V108" s="12">
        <v>8.7200000000000006</v>
      </c>
      <c r="W108" s="12">
        <v>2.63</v>
      </c>
      <c r="X108" s="12">
        <v>2.5299999999999998</v>
      </c>
      <c r="Y108" s="12">
        <v>1.81</v>
      </c>
      <c r="Z108" s="12">
        <v>21.73</v>
      </c>
      <c r="AA108" s="11" t="s">
        <v>89</v>
      </c>
      <c r="AB108" s="11" t="s">
        <v>89</v>
      </c>
      <c r="AC108" s="11" t="s">
        <v>89</v>
      </c>
      <c r="AD108" s="11" t="s">
        <v>89</v>
      </c>
      <c r="AE108" s="13" t="s">
        <v>89</v>
      </c>
      <c r="AF108" s="13" t="s">
        <v>89</v>
      </c>
      <c r="AG108" s="11" t="s">
        <v>90</v>
      </c>
      <c r="AH108" s="11" t="s">
        <v>88</v>
      </c>
      <c r="AI108" s="14" t="s">
        <v>88</v>
      </c>
      <c r="AJ108" s="14">
        <v>1.02</v>
      </c>
      <c r="AK108" s="14">
        <v>1.4</v>
      </c>
      <c r="AL108" s="11" t="s">
        <v>88</v>
      </c>
      <c r="AM108" s="11" t="s">
        <v>88</v>
      </c>
      <c r="AN108" s="12">
        <v>115.74</v>
      </c>
      <c r="AO108" s="11">
        <v>279.67</v>
      </c>
      <c r="AP108" s="11" t="s">
        <v>88</v>
      </c>
      <c r="AQ108" s="11">
        <v>50.7</v>
      </c>
      <c r="AR108" s="12">
        <v>9.36</v>
      </c>
      <c r="AS108" s="12">
        <v>18.3</v>
      </c>
      <c r="AT108" s="12">
        <v>27.43</v>
      </c>
      <c r="AU108" s="12">
        <v>55.49</v>
      </c>
      <c r="AV108" s="12">
        <v>10.050000000000001</v>
      </c>
      <c r="AW108" s="12">
        <v>15.05</v>
      </c>
      <c r="AX108" s="12">
        <v>28.73</v>
      </c>
      <c r="AY108" s="11" t="s">
        <v>88</v>
      </c>
      <c r="AZ108" s="11" t="s">
        <v>88</v>
      </c>
      <c r="BA108" s="11" t="s">
        <v>88</v>
      </c>
      <c r="BB108" s="11" t="s">
        <v>88</v>
      </c>
      <c r="BC108" s="11">
        <f t="shared" si="61"/>
        <v>0.48565461141035504</v>
      </c>
      <c r="BD108" s="11">
        <f t="shared" si="62"/>
        <v>0.29240408926019568</v>
      </c>
      <c r="BE108" s="13">
        <f t="shared" si="36"/>
        <v>3.5392860754373548E-2</v>
      </c>
      <c r="BF108" s="13" t="str">
        <f t="shared" si="37"/>
        <v>NA</v>
      </c>
      <c r="BG108" s="11">
        <f t="shared" si="38"/>
        <v>0.55789260794822526</v>
      </c>
      <c r="BH108" s="11">
        <f t="shared" si="39"/>
        <v>0.17063673843334862</v>
      </c>
      <c r="BI108" s="11">
        <f t="shared" si="40"/>
        <v>0.43618266978922721</v>
      </c>
      <c r="BJ108" s="11">
        <f t="shared" si="41"/>
        <v>9.9175446633073761E-2</v>
      </c>
      <c r="BK108" s="11">
        <f t="shared" si="42"/>
        <v>2.7667677891604641E-4</v>
      </c>
      <c r="BL108" s="11">
        <f t="shared" si="43"/>
        <v>0.26986918764427836</v>
      </c>
      <c r="BM108" s="11">
        <f t="shared" si="44"/>
        <v>0.10508958997471694</v>
      </c>
      <c r="BN108" s="11">
        <f t="shared" si="45"/>
        <v>0.69016960736497757</v>
      </c>
      <c r="BO108" s="11">
        <f t="shared" si="46"/>
        <v>9.5855776629658135E-2</v>
      </c>
      <c r="BP108" s="11">
        <f t="shared" si="47"/>
        <v>2.891062987798175E-2</v>
      </c>
      <c r="BQ108" s="11">
        <f t="shared" si="48"/>
        <v>0.23886995712872378</v>
      </c>
      <c r="BR108" s="11">
        <v>1.02</v>
      </c>
      <c r="BS108" s="11" t="s">
        <v>88</v>
      </c>
      <c r="BT108" s="11" t="str">
        <f>IF(AH108="NA","NA",IF(AI108="NA","NA",AH108/AI108))</f>
        <v>NA</v>
      </c>
      <c r="BU108" s="11">
        <v>0</v>
      </c>
      <c r="BV108" s="11">
        <v>0</v>
      </c>
      <c r="BW108" s="11">
        <v>0</v>
      </c>
      <c r="BX108" s="13">
        <v>0</v>
      </c>
      <c r="BY108" s="11">
        <v>1</v>
      </c>
      <c r="BZ108" s="11">
        <f t="shared" si="64"/>
        <v>0.35359530875674899</v>
      </c>
      <c r="CA108" s="11">
        <f t="shared" si="49"/>
        <v>0.32527621840025744</v>
      </c>
      <c r="CB108" s="11">
        <f>IF(AO108="NA","NA",IF(AN108="NA", "NA", AN108/AO108))</f>
        <v>0.4138448886187292</v>
      </c>
      <c r="CC108" s="11" t="str">
        <f>IF(AM108="NA","NA", IF(AO108="NA", "NA", AO108/AM108))</f>
        <v>NA</v>
      </c>
      <c r="CD108" s="11" t="str">
        <f>IF(AM108="NA","NA",IF(AP108="NA", "NA", AP108/AM108))</f>
        <v>NA</v>
      </c>
      <c r="CE108" s="11">
        <f>IF(AQ108="NA","NA", IF(AU108="NA","NA", AQ108/AU108))</f>
        <v>0.91367814020544247</v>
      </c>
      <c r="CF108" s="11">
        <f t="shared" si="53"/>
        <v>0.60998131252061127</v>
      </c>
      <c r="CG108" s="11">
        <f t="shared" si="68"/>
        <v>0.36094674556213019</v>
      </c>
      <c r="CH108" s="11">
        <f>IF(AQ108="NA","NA", IF(AT108="NA","NA", AT108/AQ108))</f>
        <v>0.54102564102564099</v>
      </c>
      <c r="CI108" s="11">
        <f t="shared" si="71"/>
        <v>0.27122003964678321</v>
      </c>
      <c r="CJ108" s="11">
        <f t="shared" si="72"/>
        <v>0.51775094611641737</v>
      </c>
      <c r="CK108" s="11" t="str">
        <f>IF(AY108="NA","NA", IF(AZ108="NA","NA", AY108/AZ108))</f>
        <v>NA</v>
      </c>
      <c r="CL108" s="11" t="str">
        <f>IF(BB108="NA","NA", IF(BA108="NA","NA", BA108/BB108))</f>
        <v>NA</v>
      </c>
    </row>
    <row r="109" spans="1:90" ht="17">
      <c r="A109" s="37" t="s">
        <v>86</v>
      </c>
      <c r="B109" s="59" t="s">
        <v>219</v>
      </c>
      <c r="C109" s="11" t="s">
        <v>220</v>
      </c>
      <c r="D109" s="11" t="s">
        <v>120</v>
      </c>
      <c r="E109" s="12">
        <v>43.06</v>
      </c>
      <c r="F109" s="12">
        <v>41.68</v>
      </c>
      <c r="G109" s="12">
        <v>16.439</v>
      </c>
      <c r="H109" s="12">
        <v>18.75</v>
      </c>
      <c r="I109" s="12">
        <v>4.29</v>
      </c>
      <c r="J109" s="12" t="s">
        <v>88</v>
      </c>
      <c r="K109" s="12">
        <v>22.13</v>
      </c>
      <c r="L109" s="12">
        <v>40.21</v>
      </c>
      <c r="M109" s="12" t="s">
        <v>88</v>
      </c>
      <c r="N109" s="12">
        <v>4.08</v>
      </c>
      <c r="O109" s="12" t="s">
        <v>88</v>
      </c>
      <c r="P109" s="12" t="s">
        <v>88</v>
      </c>
      <c r="Q109" s="12">
        <v>9.93</v>
      </c>
      <c r="R109" s="12">
        <v>2.97</v>
      </c>
      <c r="S109" s="12">
        <v>16.760000000000002</v>
      </c>
      <c r="T109" s="12">
        <v>11.14</v>
      </c>
      <c r="U109" s="12">
        <v>7.12</v>
      </c>
      <c r="V109" s="12" t="s">
        <v>88</v>
      </c>
      <c r="W109" s="12">
        <v>1.41</v>
      </c>
      <c r="X109" s="12">
        <v>3.21</v>
      </c>
      <c r="Y109" s="12">
        <v>2.5299999999999998</v>
      </c>
      <c r="Z109" s="12">
        <v>10.83</v>
      </c>
      <c r="AA109" s="11" t="s">
        <v>89</v>
      </c>
      <c r="AB109" s="11" t="s">
        <v>88</v>
      </c>
      <c r="AC109" s="13" t="s">
        <v>89</v>
      </c>
      <c r="AD109" s="11" t="s">
        <v>89</v>
      </c>
      <c r="AE109" s="13" t="s">
        <v>89</v>
      </c>
      <c r="AF109" s="11" t="s">
        <v>89</v>
      </c>
      <c r="AG109" s="11" t="s">
        <v>89</v>
      </c>
      <c r="AH109" s="11">
        <v>1.98</v>
      </c>
      <c r="AI109" s="14">
        <v>2.13</v>
      </c>
      <c r="AJ109" s="14">
        <v>1.58</v>
      </c>
      <c r="AK109" s="14">
        <v>0.77</v>
      </c>
      <c r="AL109" s="11" t="s">
        <v>88</v>
      </c>
      <c r="AM109" s="11">
        <v>399.24</v>
      </c>
      <c r="AN109" s="12">
        <v>53.31</v>
      </c>
      <c r="AO109" s="12">
        <v>101.14</v>
      </c>
      <c r="AP109" s="12">
        <v>204.67</v>
      </c>
      <c r="AQ109" s="12">
        <v>22.5</v>
      </c>
      <c r="AR109" s="12">
        <v>5.04</v>
      </c>
      <c r="AS109" s="12">
        <v>7.9409999999999998</v>
      </c>
      <c r="AT109" s="12">
        <v>12.46</v>
      </c>
      <c r="AU109" s="12">
        <v>21.89</v>
      </c>
      <c r="AV109" s="12">
        <v>2.35</v>
      </c>
      <c r="AW109" s="12">
        <v>2.69</v>
      </c>
      <c r="AX109" s="12">
        <v>11.8</v>
      </c>
      <c r="AY109" s="12">
        <v>8.2100000000000009</v>
      </c>
      <c r="AZ109" s="12">
        <v>44.59</v>
      </c>
      <c r="BA109" s="12" t="s">
        <v>88</v>
      </c>
      <c r="BB109" s="12" t="s">
        <v>88</v>
      </c>
      <c r="BC109" s="11">
        <f t="shared" si="61"/>
        <v>0.44985604606525914</v>
      </c>
      <c r="BD109" s="11">
        <f t="shared" si="62"/>
        <v>0.40211132437619967</v>
      </c>
      <c r="BE109" s="13" t="str">
        <f t="shared" si="36"/>
        <v>NA</v>
      </c>
      <c r="BF109" s="13" t="str">
        <f t="shared" si="37"/>
        <v>NA</v>
      </c>
      <c r="BG109" s="11">
        <f t="shared" si="38"/>
        <v>0.51393404551788202</v>
      </c>
      <c r="BH109" s="11">
        <f t="shared" si="39"/>
        <v>0.10146729669236508</v>
      </c>
      <c r="BI109" s="11" t="str">
        <f t="shared" si="40"/>
        <v>NA</v>
      </c>
      <c r="BJ109" s="11">
        <f t="shared" si="41"/>
        <v>0.10668987813976623</v>
      </c>
      <c r="BK109" s="11">
        <f t="shared" si="42"/>
        <v>2.3374382001982016E-3</v>
      </c>
      <c r="BL109" s="11">
        <f t="shared" si="43"/>
        <v>0.23824376199616124</v>
      </c>
      <c r="BM109" s="11">
        <f t="shared" si="44"/>
        <v>7.1257197696737051E-2</v>
      </c>
      <c r="BN109" s="11">
        <f t="shared" si="45"/>
        <v>0.68816556927242833</v>
      </c>
      <c r="BO109" s="11" t="str">
        <f t="shared" si="46"/>
        <v>NA</v>
      </c>
      <c r="BP109" s="11">
        <f t="shared" si="47"/>
        <v>3.3829174664107481E-2</v>
      </c>
      <c r="BQ109" s="11">
        <f t="shared" si="48"/>
        <v>0.25983685220729369</v>
      </c>
      <c r="BR109" s="14">
        <v>1.58</v>
      </c>
      <c r="BS109" s="11" t="s">
        <v>88</v>
      </c>
      <c r="BT109" s="11">
        <f t="shared" si="66"/>
        <v>0.92957746478873238</v>
      </c>
      <c r="BU109" s="11">
        <v>0</v>
      </c>
      <c r="BV109" s="11" t="s">
        <v>88</v>
      </c>
      <c r="BW109" s="11">
        <v>0</v>
      </c>
      <c r="BX109" s="13">
        <v>0</v>
      </c>
      <c r="BY109" s="11">
        <v>0</v>
      </c>
      <c r="BZ109" s="11">
        <f t="shared" si="64"/>
        <v>0.42574649001384224</v>
      </c>
      <c r="CA109" s="11">
        <f t="shared" si="49"/>
        <v>0.41210203678070001</v>
      </c>
      <c r="CB109" s="11">
        <f t="shared" si="50"/>
        <v>0.52709116076725337</v>
      </c>
      <c r="CC109" s="11">
        <f t="shared" si="51"/>
        <v>0.2533313295260996</v>
      </c>
      <c r="CD109" s="11">
        <f t="shared" si="52"/>
        <v>0.51264903316300969</v>
      </c>
      <c r="CE109" s="11">
        <f t="shared" si="69"/>
        <v>1.027866605756053</v>
      </c>
      <c r="CF109" s="11">
        <f t="shared" si="53"/>
        <v>0.52519193857965452</v>
      </c>
      <c r="CG109" s="11">
        <f>IF(AQ109="NA","NA", IF(AS109="NA","NA", AS109/AQ109))</f>
        <v>0.35293333333333332</v>
      </c>
      <c r="CH109" s="11">
        <f>IF(AQ109="NA","NA", IF(AT109="NA","NA", AT109/AQ109))</f>
        <v>0.55377777777777781</v>
      </c>
      <c r="CI109" s="11">
        <f t="shared" si="71"/>
        <v>0.12288716308816811</v>
      </c>
      <c r="CJ109" s="11">
        <f t="shared" si="72"/>
        <v>0.53905893101873004</v>
      </c>
      <c r="CK109" s="11">
        <f t="shared" si="54"/>
        <v>0.18412200044853105</v>
      </c>
      <c r="CL109" s="11" t="str">
        <f t="shared" si="59"/>
        <v>NA</v>
      </c>
    </row>
    <row r="110" spans="1:90" ht="17">
      <c r="A110" s="37" t="s">
        <v>86</v>
      </c>
      <c r="B110" s="59" t="s">
        <v>219</v>
      </c>
      <c r="C110" s="11" t="s">
        <v>221</v>
      </c>
      <c r="D110" s="11" t="s">
        <v>120</v>
      </c>
      <c r="E110" s="12">
        <v>42.83</v>
      </c>
      <c r="F110" s="12">
        <v>39.76</v>
      </c>
      <c r="G110" s="12">
        <v>15.96</v>
      </c>
      <c r="H110" s="12">
        <v>20.38</v>
      </c>
      <c r="I110" s="12">
        <v>5.6</v>
      </c>
      <c r="J110" s="12" t="s">
        <v>88</v>
      </c>
      <c r="K110" s="12">
        <v>21.49</v>
      </c>
      <c r="L110" s="12">
        <v>40.43</v>
      </c>
      <c r="M110" s="12">
        <v>19.28</v>
      </c>
      <c r="N110" s="12">
        <v>4.5</v>
      </c>
      <c r="O110" s="12" t="s">
        <v>88</v>
      </c>
      <c r="P110" s="17" t="s">
        <v>88</v>
      </c>
      <c r="Q110" s="12">
        <v>9.01</v>
      </c>
      <c r="R110" s="12">
        <v>5.36</v>
      </c>
      <c r="S110" s="12">
        <v>15.72</v>
      </c>
      <c r="T110" s="12">
        <v>12.38</v>
      </c>
      <c r="U110" s="12">
        <v>7.06</v>
      </c>
      <c r="V110" s="17">
        <v>4.57</v>
      </c>
      <c r="W110" s="12">
        <v>1.08</v>
      </c>
      <c r="X110" s="12">
        <v>3.24</v>
      </c>
      <c r="Y110" s="12">
        <v>2.56</v>
      </c>
      <c r="Z110" s="12">
        <v>10.65</v>
      </c>
      <c r="AA110" s="11" t="s">
        <v>89</v>
      </c>
      <c r="AB110" s="11" t="s">
        <v>88</v>
      </c>
      <c r="AC110" s="13" t="s">
        <v>89</v>
      </c>
      <c r="AD110" s="11" t="s">
        <v>128</v>
      </c>
      <c r="AE110" s="13" t="s">
        <v>89</v>
      </c>
      <c r="AF110" s="11" t="s">
        <v>128</v>
      </c>
      <c r="AG110" s="11" t="s">
        <v>89</v>
      </c>
      <c r="AH110" s="11">
        <v>2.04</v>
      </c>
      <c r="AI110" s="14">
        <v>1.87</v>
      </c>
      <c r="AJ110" s="14">
        <v>2.17</v>
      </c>
      <c r="AK110" s="14">
        <v>0.78</v>
      </c>
      <c r="AL110" s="11" t="s">
        <v>88</v>
      </c>
      <c r="AM110" s="11" t="s">
        <v>88</v>
      </c>
      <c r="AN110" s="12">
        <v>55.17</v>
      </c>
      <c r="AO110" s="12">
        <v>119.63</v>
      </c>
      <c r="AP110" s="12" t="s">
        <v>88</v>
      </c>
      <c r="AQ110" s="12">
        <v>18.71</v>
      </c>
      <c r="AR110" s="12">
        <v>4.1100000000000003</v>
      </c>
      <c r="AS110" s="12">
        <v>5.9</v>
      </c>
      <c r="AT110" s="12">
        <v>11.39</v>
      </c>
      <c r="AU110" s="12">
        <v>22.46</v>
      </c>
      <c r="AV110" s="12">
        <v>2.14</v>
      </c>
      <c r="AW110" s="12">
        <v>3.0880000000000001</v>
      </c>
      <c r="AX110" s="12">
        <v>11.839</v>
      </c>
      <c r="AY110" s="12">
        <v>6.04</v>
      </c>
      <c r="AZ110" s="12" t="s">
        <v>88</v>
      </c>
      <c r="BA110" s="12">
        <v>6.41</v>
      </c>
      <c r="BB110" s="12">
        <v>47.9</v>
      </c>
      <c r="BC110" s="11">
        <f t="shared" si="61"/>
        <v>0.51257545271629779</v>
      </c>
      <c r="BD110" s="11">
        <f t="shared" si="62"/>
        <v>0.39537223340040245</v>
      </c>
      <c r="BE110" s="13" t="str">
        <f t="shared" si="36"/>
        <v>NA</v>
      </c>
      <c r="BF110" s="13" t="str">
        <f t="shared" si="37"/>
        <v>NA</v>
      </c>
      <c r="BG110" s="11">
        <f t="shared" si="38"/>
        <v>0.50175110903572262</v>
      </c>
      <c r="BH110" s="11">
        <f t="shared" si="39"/>
        <v>0.1113034875092753</v>
      </c>
      <c r="BI110" s="11">
        <f t="shared" si="40"/>
        <v>0.23340248962655599</v>
      </c>
      <c r="BJ110" s="11">
        <f t="shared" si="41"/>
        <v>0.13851100667820923</v>
      </c>
      <c r="BK110" s="11">
        <f t="shared" si="42"/>
        <v>2.6233861924059455E-3</v>
      </c>
      <c r="BL110" s="11">
        <f t="shared" si="43"/>
        <v>0.22660965794768612</v>
      </c>
      <c r="BM110" s="11">
        <f t="shared" si="44"/>
        <v>0.1348088531187123</v>
      </c>
      <c r="BN110" s="11">
        <f t="shared" si="45"/>
        <v>0.76801510545505014</v>
      </c>
      <c r="BO110" s="11">
        <f t="shared" si="46"/>
        <v>0.11493963782696179</v>
      </c>
      <c r="BP110" s="11">
        <f t="shared" si="47"/>
        <v>2.7162977867203224E-2</v>
      </c>
      <c r="BQ110" s="11">
        <f t="shared" si="48"/>
        <v>0.2678571428571429</v>
      </c>
      <c r="BR110" s="14">
        <v>2.17</v>
      </c>
      <c r="BS110" s="11" t="s">
        <v>88</v>
      </c>
      <c r="BT110" s="11">
        <f t="shared" si="66"/>
        <v>1.0909090909090908</v>
      </c>
      <c r="BU110" s="11">
        <v>0</v>
      </c>
      <c r="BV110" s="11" t="s">
        <v>88</v>
      </c>
      <c r="BW110" s="11">
        <v>0</v>
      </c>
      <c r="BX110" s="13">
        <v>0</v>
      </c>
      <c r="BY110" s="11">
        <v>0</v>
      </c>
      <c r="BZ110" s="11">
        <f t="shared" si="64"/>
        <v>0.35802056340382848</v>
      </c>
      <c r="CA110" s="11">
        <f t="shared" si="49"/>
        <v>0.33235810415447631</v>
      </c>
      <c r="CB110" s="11">
        <f t="shared" si="50"/>
        <v>0.46117194683607793</v>
      </c>
      <c r="CC110" s="11" t="str">
        <f t="shared" si="51"/>
        <v>NA</v>
      </c>
      <c r="CD110" s="11" t="str">
        <f t="shared" si="52"/>
        <v>NA</v>
      </c>
      <c r="CE110" s="11">
        <f t="shared" si="69"/>
        <v>0.83303650934995543</v>
      </c>
      <c r="CF110" s="11">
        <f t="shared" si="53"/>
        <v>0.56488933601609659</v>
      </c>
      <c r="CG110" s="11">
        <f t="shared" si="68"/>
        <v>0.31533939070016037</v>
      </c>
      <c r="CH110" s="26">
        <v>0.60876536599999997</v>
      </c>
      <c r="CI110" s="11">
        <f t="shared" si="71"/>
        <v>0.13748886910062333</v>
      </c>
      <c r="CJ110" s="11">
        <f t="shared" si="72"/>
        <v>0.52711487088156728</v>
      </c>
      <c r="CK110" s="11" t="str">
        <f t="shared" si="54"/>
        <v>NA</v>
      </c>
      <c r="CL110" s="11">
        <f t="shared" si="59"/>
        <v>0.1338204592901879</v>
      </c>
    </row>
    <row r="111" spans="1:90" ht="17">
      <c r="A111" s="37" t="s">
        <v>86</v>
      </c>
      <c r="B111" s="59" t="s">
        <v>219</v>
      </c>
      <c r="C111" s="11" t="s">
        <v>222</v>
      </c>
      <c r="D111" s="11" t="s">
        <v>120</v>
      </c>
      <c r="E111" s="12">
        <v>42.23</v>
      </c>
      <c r="F111" s="12">
        <v>38.86</v>
      </c>
      <c r="G111" s="12" t="s">
        <v>88</v>
      </c>
      <c r="H111" s="12">
        <v>19.09</v>
      </c>
      <c r="I111" s="12">
        <v>5.3</v>
      </c>
      <c r="J111" s="12" t="s">
        <v>88</v>
      </c>
      <c r="K111" s="12">
        <v>21.89</v>
      </c>
      <c r="L111" s="12">
        <v>38.119999999999997</v>
      </c>
      <c r="M111" s="12">
        <v>17.55</v>
      </c>
      <c r="N111" s="12" t="s">
        <v>88</v>
      </c>
      <c r="O111" s="12" t="s">
        <v>88</v>
      </c>
      <c r="P111" s="17">
        <v>2.93</v>
      </c>
      <c r="Q111" s="12">
        <v>8.92</v>
      </c>
      <c r="R111" s="12">
        <v>3.81</v>
      </c>
      <c r="S111" s="12">
        <v>14.34</v>
      </c>
      <c r="T111" s="12">
        <v>10.36</v>
      </c>
      <c r="U111" s="12">
        <v>7.39</v>
      </c>
      <c r="V111" s="12">
        <v>4.42</v>
      </c>
      <c r="W111" s="12">
        <v>1.42</v>
      </c>
      <c r="X111" s="12" t="s">
        <v>88</v>
      </c>
      <c r="Y111" s="12" t="s">
        <v>88</v>
      </c>
      <c r="Z111" s="12">
        <v>9.64</v>
      </c>
      <c r="AA111" s="11" t="s">
        <v>89</v>
      </c>
      <c r="AB111" s="11" t="s">
        <v>88</v>
      </c>
      <c r="AC111" s="13" t="s">
        <v>89</v>
      </c>
      <c r="AD111" s="11" t="s">
        <v>128</v>
      </c>
      <c r="AE111" s="13" t="s">
        <v>89</v>
      </c>
      <c r="AF111" s="11" t="s">
        <v>89</v>
      </c>
      <c r="AG111" s="11" t="s">
        <v>89</v>
      </c>
      <c r="AH111" s="11" t="s">
        <v>88</v>
      </c>
      <c r="AI111" s="14" t="s">
        <v>88</v>
      </c>
      <c r="AJ111" s="14" t="s">
        <v>88</v>
      </c>
      <c r="AK111" s="14" t="s">
        <v>88</v>
      </c>
      <c r="AL111" s="11" t="s">
        <v>88</v>
      </c>
      <c r="AM111" s="11">
        <v>348.64</v>
      </c>
      <c r="AN111" s="12">
        <v>54.87</v>
      </c>
      <c r="AO111" s="12">
        <v>99.52</v>
      </c>
      <c r="AP111" s="12">
        <v>156.15</v>
      </c>
      <c r="AQ111" s="12">
        <v>18.34</v>
      </c>
      <c r="AR111" s="12">
        <v>3.92</v>
      </c>
      <c r="AS111" s="12">
        <v>5.96</v>
      </c>
      <c r="AT111" s="12">
        <v>11.212</v>
      </c>
      <c r="AU111" s="12">
        <v>20.71</v>
      </c>
      <c r="AV111" s="12">
        <v>2.25</v>
      </c>
      <c r="AW111" s="12">
        <v>3.34</v>
      </c>
      <c r="AX111" s="12">
        <v>12.101000000000001</v>
      </c>
      <c r="AY111" s="12">
        <v>5.86</v>
      </c>
      <c r="AZ111" s="12">
        <v>36.36</v>
      </c>
      <c r="BA111" s="12">
        <v>7.89</v>
      </c>
      <c r="BB111" s="12">
        <v>46.74</v>
      </c>
      <c r="BC111" s="11">
        <f t="shared" si="61"/>
        <v>0.49125064333504892</v>
      </c>
      <c r="BD111" s="11">
        <f t="shared" si="62"/>
        <v>0.36901698404529076</v>
      </c>
      <c r="BE111" s="13" t="str">
        <f t="shared" si="36"/>
        <v>NA</v>
      </c>
      <c r="BF111" s="13" t="str">
        <f t="shared" si="37"/>
        <v>NA</v>
      </c>
      <c r="BG111" s="11">
        <f t="shared" si="38"/>
        <v>0.51835188254795173</v>
      </c>
      <c r="BH111" s="11" t="str">
        <f t="shared" si="39"/>
        <v>NA</v>
      </c>
      <c r="BI111" s="11" t="str">
        <f t="shared" si="40"/>
        <v>NA</v>
      </c>
      <c r="BJ111" s="11">
        <f t="shared" si="41"/>
        <v>0.13903462749213011</v>
      </c>
      <c r="BK111" s="11" t="str">
        <f t="shared" si="42"/>
        <v>NA</v>
      </c>
      <c r="BL111" s="11">
        <f t="shared" si="43"/>
        <v>0.22954194544518786</v>
      </c>
      <c r="BM111" s="11">
        <f t="shared" si="44"/>
        <v>9.804426145136387E-2</v>
      </c>
      <c r="BN111" s="11">
        <f t="shared" si="45"/>
        <v>0.71748931550719031</v>
      </c>
      <c r="BO111" s="11">
        <f t="shared" si="46"/>
        <v>0.11374163664436439</v>
      </c>
      <c r="BP111" s="11">
        <f t="shared" si="47"/>
        <v>3.6541430777148741E-2</v>
      </c>
      <c r="BQ111" s="11">
        <f t="shared" si="48"/>
        <v>0.24806999485331963</v>
      </c>
      <c r="BR111" s="14">
        <v>1.66</v>
      </c>
      <c r="BS111" s="11" t="s">
        <v>88</v>
      </c>
      <c r="BT111" s="11" t="str">
        <f t="shared" si="66"/>
        <v>NA</v>
      </c>
      <c r="BU111" s="11">
        <v>0</v>
      </c>
      <c r="BV111" s="11" t="s">
        <v>88</v>
      </c>
      <c r="BW111" s="11">
        <v>0</v>
      </c>
      <c r="BX111" s="13">
        <v>0</v>
      </c>
      <c r="BY111" s="11">
        <v>0</v>
      </c>
      <c r="BZ111" s="11">
        <f t="shared" si="64"/>
        <v>0.42433681672025719</v>
      </c>
      <c r="CA111" s="11">
        <f t="shared" si="49"/>
        <v>0.39047427652733119</v>
      </c>
      <c r="CB111" s="11">
        <f t="shared" si="50"/>
        <v>0.551346463022508</v>
      </c>
      <c r="CC111" s="11">
        <f t="shared" si="51"/>
        <v>0.28545204222120241</v>
      </c>
      <c r="CD111" s="11">
        <f t="shared" si="52"/>
        <v>0.44788320330426806</v>
      </c>
      <c r="CE111" s="11">
        <f t="shared" si="69"/>
        <v>0.8855625301786576</v>
      </c>
      <c r="CF111" s="11">
        <f t="shared" si="53"/>
        <v>0.53293875450334538</v>
      </c>
      <c r="CG111" s="11">
        <f t="shared" si="68"/>
        <v>0.32497273718647762</v>
      </c>
      <c r="CH111" s="11">
        <f t="shared" si="70"/>
        <v>0.61134133042529992</v>
      </c>
      <c r="CI111" s="11">
        <f t="shared" si="71"/>
        <v>0.1612747464992757</v>
      </c>
      <c r="CJ111" s="11">
        <f t="shared" si="72"/>
        <v>0.58430709802028002</v>
      </c>
      <c r="CK111" s="11">
        <f t="shared" si="54"/>
        <v>0.16116611661166116</v>
      </c>
      <c r="CL111" s="11">
        <f t="shared" si="59"/>
        <v>0.16880616174582797</v>
      </c>
    </row>
    <row r="112" spans="1:90" ht="17">
      <c r="A112" s="37" t="s">
        <v>86</v>
      </c>
      <c r="B112" s="59" t="s">
        <v>219</v>
      </c>
      <c r="C112" s="11" t="s">
        <v>223</v>
      </c>
      <c r="D112" s="11" t="s">
        <v>120</v>
      </c>
      <c r="E112" s="12">
        <v>49.2</v>
      </c>
      <c r="F112" s="12">
        <v>44.56</v>
      </c>
      <c r="G112" s="12" t="s">
        <v>224</v>
      </c>
      <c r="H112" s="12">
        <v>23.62</v>
      </c>
      <c r="I112" s="12">
        <v>5.32</v>
      </c>
      <c r="J112" s="12" t="s">
        <v>88</v>
      </c>
      <c r="K112" s="12" t="s">
        <v>88</v>
      </c>
      <c r="L112" s="12">
        <v>44.05</v>
      </c>
      <c r="M112" s="12" t="s">
        <v>88</v>
      </c>
      <c r="N112" s="12" t="s">
        <v>88</v>
      </c>
      <c r="O112" s="12" t="s">
        <v>88</v>
      </c>
      <c r="P112" s="12" t="s">
        <v>88</v>
      </c>
      <c r="Q112" s="12">
        <v>11.15</v>
      </c>
      <c r="R112" s="12">
        <v>3.26</v>
      </c>
      <c r="S112" s="12">
        <v>19.43</v>
      </c>
      <c r="T112" s="12">
        <v>10.4</v>
      </c>
      <c r="U112" s="12">
        <v>7.7</v>
      </c>
      <c r="V112" s="12" t="s">
        <v>88</v>
      </c>
      <c r="W112" s="12" t="s">
        <v>88</v>
      </c>
      <c r="X112" s="12">
        <v>2.52</v>
      </c>
      <c r="Y112" s="12">
        <v>2.1800000000000002</v>
      </c>
      <c r="Z112" s="12">
        <v>11.6</v>
      </c>
      <c r="AA112" s="11" t="s">
        <v>225</v>
      </c>
      <c r="AB112" s="11" t="s">
        <v>88</v>
      </c>
      <c r="AC112" s="13" t="s">
        <v>89</v>
      </c>
      <c r="AD112" s="11" t="s">
        <v>128</v>
      </c>
      <c r="AE112" s="13" t="s">
        <v>89</v>
      </c>
      <c r="AF112" s="11" t="s">
        <v>128</v>
      </c>
      <c r="AG112" s="11" t="s">
        <v>89</v>
      </c>
      <c r="AH112" s="11">
        <v>2.62</v>
      </c>
      <c r="AI112" s="14">
        <v>2.09</v>
      </c>
      <c r="AJ112" s="14">
        <v>1.7</v>
      </c>
      <c r="AK112" s="14">
        <v>0.92100000000000004</v>
      </c>
      <c r="AL112" s="11" t="s">
        <v>88</v>
      </c>
      <c r="AM112" s="11" t="s">
        <v>88</v>
      </c>
      <c r="AN112" s="12">
        <v>67.97</v>
      </c>
      <c r="AO112" s="12">
        <v>134.22</v>
      </c>
      <c r="AP112" s="12" t="s">
        <v>88</v>
      </c>
      <c r="AQ112" s="12">
        <v>30.86</v>
      </c>
      <c r="AR112" s="12">
        <v>4.62</v>
      </c>
      <c r="AS112" s="12">
        <v>10.16</v>
      </c>
      <c r="AT112" s="12">
        <v>15.603</v>
      </c>
      <c r="AU112" s="12">
        <v>29.23</v>
      </c>
      <c r="AV112" s="12">
        <v>2.5</v>
      </c>
      <c r="AW112" s="12">
        <v>5.24</v>
      </c>
      <c r="AX112" s="12">
        <v>14.77</v>
      </c>
      <c r="AY112" s="12" t="s">
        <v>88</v>
      </c>
      <c r="AZ112" s="12" t="s">
        <v>88</v>
      </c>
      <c r="BA112" s="12" t="s">
        <v>169</v>
      </c>
      <c r="BB112" s="12" t="s">
        <v>169</v>
      </c>
      <c r="BC112" s="11">
        <f t="shared" si="61"/>
        <v>0.53007181328545783</v>
      </c>
      <c r="BD112" s="11">
        <f t="shared" si="62"/>
        <v>0.43604129263913821</v>
      </c>
      <c r="BE112" s="13" t="str">
        <f t="shared" si="36"/>
        <v>NA</v>
      </c>
      <c r="BF112" s="13" t="str">
        <f t="shared" si="37"/>
        <v>NA</v>
      </c>
      <c r="BG112" s="11" t="str">
        <f t="shared" si="38"/>
        <v>NA</v>
      </c>
      <c r="BH112" s="11" t="str">
        <f t="shared" si="39"/>
        <v>NA</v>
      </c>
      <c r="BI112" s="11" t="str">
        <f t="shared" si="40"/>
        <v>NA</v>
      </c>
      <c r="BJ112" s="11">
        <f t="shared" si="41"/>
        <v>0.12077185017026108</v>
      </c>
      <c r="BK112" s="11">
        <f t="shared" si="42"/>
        <v>1.3833646522631823E-3</v>
      </c>
      <c r="BL112" s="11">
        <f t="shared" si="43"/>
        <v>0.25022441651705563</v>
      </c>
      <c r="BM112" s="11">
        <f t="shared" si="44"/>
        <v>7.3159784560143618E-2</v>
      </c>
      <c r="BN112" s="11">
        <f t="shared" si="45"/>
        <v>0.63804787960026088</v>
      </c>
      <c r="BO112" s="11" t="str">
        <f t="shared" si="46"/>
        <v>NA</v>
      </c>
      <c r="BP112" s="11" t="str">
        <f t="shared" si="47"/>
        <v>NA</v>
      </c>
      <c r="BQ112" s="11">
        <f t="shared" si="48"/>
        <v>0.26032315978456011</v>
      </c>
      <c r="BR112" s="14">
        <v>1.7</v>
      </c>
      <c r="BS112" s="11" t="s">
        <v>88</v>
      </c>
      <c r="BT112" s="11">
        <f t="shared" si="66"/>
        <v>1.2535885167464116</v>
      </c>
      <c r="BU112" s="11">
        <v>1</v>
      </c>
      <c r="BV112" s="11" t="s">
        <v>88</v>
      </c>
      <c r="BW112" s="11">
        <v>0</v>
      </c>
      <c r="BX112" s="13">
        <v>0</v>
      </c>
      <c r="BY112" s="11">
        <v>0</v>
      </c>
      <c r="BZ112" s="11">
        <f t="shared" si="64"/>
        <v>0.36656236030397854</v>
      </c>
      <c r="CA112" s="11">
        <f t="shared" si="49"/>
        <v>0.33199225152734319</v>
      </c>
      <c r="CB112" s="11">
        <f t="shared" si="50"/>
        <v>0.50640739085084185</v>
      </c>
      <c r="CC112" s="11" t="str">
        <f t="shared" si="51"/>
        <v>NA</v>
      </c>
      <c r="CD112" s="11" t="str">
        <f t="shared" si="52"/>
        <v>NA</v>
      </c>
      <c r="CE112" s="11">
        <f t="shared" si="69"/>
        <v>1.0557646253848785</v>
      </c>
      <c r="CF112" s="11">
        <f t="shared" si="53"/>
        <v>0.65596947935368044</v>
      </c>
      <c r="CG112" s="11">
        <f t="shared" si="68"/>
        <v>0.32922877511341542</v>
      </c>
      <c r="CH112" s="11">
        <f t="shared" si="70"/>
        <v>0.50560596241088784</v>
      </c>
      <c r="CI112" s="11">
        <f t="shared" si="71"/>
        <v>0.17926787547040712</v>
      </c>
      <c r="CJ112" s="11">
        <f t="shared" si="72"/>
        <v>0.50530277112555588</v>
      </c>
      <c r="CK112" s="11" t="str">
        <f t="shared" si="54"/>
        <v>NA</v>
      </c>
      <c r="CL112" s="11" t="s">
        <v>88</v>
      </c>
    </row>
    <row r="113" spans="1:90" ht="17">
      <c r="A113" s="37" t="s">
        <v>86</v>
      </c>
      <c r="B113" s="59" t="s">
        <v>219</v>
      </c>
      <c r="C113" s="11" t="s">
        <v>226</v>
      </c>
      <c r="D113" s="11" t="s">
        <v>120</v>
      </c>
      <c r="E113" s="12">
        <v>49.56</v>
      </c>
      <c r="F113" s="12">
        <v>46.06</v>
      </c>
      <c r="G113" s="12">
        <v>15.9</v>
      </c>
      <c r="H113" s="12">
        <v>20.62</v>
      </c>
      <c r="I113" s="12">
        <v>4.71</v>
      </c>
      <c r="J113" s="12">
        <v>2.5</v>
      </c>
      <c r="K113" s="12">
        <v>29.02</v>
      </c>
      <c r="L113" s="12">
        <v>45.76</v>
      </c>
      <c r="M113" s="12">
        <v>18.87</v>
      </c>
      <c r="N113" s="12" t="s">
        <v>88</v>
      </c>
      <c r="O113" s="12" t="s">
        <v>88</v>
      </c>
      <c r="P113" s="12" t="s">
        <v>88</v>
      </c>
      <c r="Q113" s="12">
        <v>11.7</v>
      </c>
      <c r="R113" s="12" t="s">
        <v>88</v>
      </c>
      <c r="S113" s="12" t="s">
        <v>88</v>
      </c>
      <c r="T113" s="12">
        <v>11.87</v>
      </c>
      <c r="U113" s="12">
        <v>6.95</v>
      </c>
      <c r="V113" s="12" t="s">
        <v>88</v>
      </c>
      <c r="W113" s="12" t="s">
        <v>88</v>
      </c>
      <c r="X113" s="12" t="s">
        <v>88</v>
      </c>
      <c r="Y113" s="12" t="s">
        <v>88</v>
      </c>
      <c r="Z113" s="12">
        <v>12.65</v>
      </c>
      <c r="AA113" s="11" t="s">
        <v>89</v>
      </c>
      <c r="AB113" s="11" t="s">
        <v>90</v>
      </c>
      <c r="AC113" s="13" t="s">
        <v>89</v>
      </c>
      <c r="AD113" s="11" t="s">
        <v>128</v>
      </c>
      <c r="AE113" s="13" t="s">
        <v>89</v>
      </c>
      <c r="AF113" s="11" t="s">
        <v>128</v>
      </c>
      <c r="AG113" s="11" t="s">
        <v>89</v>
      </c>
      <c r="AH113" s="11">
        <v>1.98</v>
      </c>
      <c r="AI113" s="14">
        <v>2.63</v>
      </c>
      <c r="AJ113" s="14">
        <v>1.95</v>
      </c>
      <c r="AK113" s="14">
        <v>0.78</v>
      </c>
      <c r="AL113" s="11">
        <v>0.31219999999999998</v>
      </c>
      <c r="AM113" s="11">
        <v>413.34</v>
      </c>
      <c r="AN113" s="12">
        <v>64.739999999999995</v>
      </c>
      <c r="AO113" s="12">
        <v>125.85</v>
      </c>
      <c r="AP113" s="12">
        <v>168.3</v>
      </c>
      <c r="AQ113" s="12">
        <v>28.68</v>
      </c>
      <c r="AR113" s="12">
        <v>6.35</v>
      </c>
      <c r="AS113" s="12">
        <v>11.34</v>
      </c>
      <c r="AT113" s="12" t="s">
        <v>88</v>
      </c>
      <c r="AU113" s="12">
        <v>25.84</v>
      </c>
      <c r="AV113" s="12">
        <v>2.37</v>
      </c>
      <c r="AW113" s="12">
        <v>4.9000000000000004</v>
      </c>
      <c r="AX113" s="12">
        <v>14.253</v>
      </c>
      <c r="AY113" s="12">
        <v>10.119999999999999</v>
      </c>
      <c r="AZ113" s="12">
        <v>53.49</v>
      </c>
      <c r="BA113" s="12">
        <v>8.89</v>
      </c>
      <c r="BB113" s="12">
        <v>59.19</v>
      </c>
      <c r="BC113" s="11">
        <f t="shared" si="61"/>
        <v>0.44767694311767259</v>
      </c>
      <c r="BD113" s="11" t="str">
        <f t="shared" si="62"/>
        <v>NA</v>
      </c>
      <c r="BE113" s="13" t="str">
        <f t="shared" si="36"/>
        <v>NA</v>
      </c>
      <c r="BF113" s="13">
        <f t="shared" si="37"/>
        <v>5.0443906376109765E-2</v>
      </c>
      <c r="BG113" s="11">
        <f t="shared" si="38"/>
        <v>0.58555286521388217</v>
      </c>
      <c r="BH113" s="11" t="str">
        <f t="shared" si="39"/>
        <v>NA</v>
      </c>
      <c r="BI113" s="11" t="str">
        <f t="shared" si="40"/>
        <v>NA</v>
      </c>
      <c r="BJ113" s="11">
        <f t="shared" si="41"/>
        <v>0.10292832167832168</v>
      </c>
      <c r="BK113" s="11" t="str">
        <f t="shared" si="42"/>
        <v>NA</v>
      </c>
      <c r="BL113" s="11">
        <f t="shared" si="43"/>
        <v>0.25401650021710809</v>
      </c>
      <c r="BM113" s="11" t="str">
        <f t="shared" si="44"/>
        <v>NA</v>
      </c>
      <c r="BN113" s="11">
        <f t="shared" si="45"/>
        <v>0.64182342314980356</v>
      </c>
      <c r="BO113" s="11" t="str">
        <f t="shared" si="46"/>
        <v>NA</v>
      </c>
      <c r="BP113" s="11" t="str">
        <f t="shared" si="47"/>
        <v>NA</v>
      </c>
      <c r="BQ113" s="11">
        <f t="shared" si="48"/>
        <v>0.27464177160225794</v>
      </c>
      <c r="BR113" s="14">
        <v>1.95</v>
      </c>
      <c r="BS113" s="11">
        <v>0.31219999999999998</v>
      </c>
      <c r="BT113" s="11">
        <f t="shared" si="66"/>
        <v>0.75285171102661597</v>
      </c>
      <c r="BU113" s="11">
        <v>0</v>
      </c>
      <c r="BV113" s="11">
        <v>1</v>
      </c>
      <c r="BW113" s="11">
        <v>0</v>
      </c>
      <c r="BX113" s="13">
        <v>0</v>
      </c>
      <c r="BY113" s="11">
        <v>0</v>
      </c>
      <c r="BZ113" s="11">
        <f t="shared" si="64"/>
        <v>0.39380214541120384</v>
      </c>
      <c r="CA113" s="11">
        <f>IF(F113="NA", "NA", IF(AO113="NA","NA", F113/AO113))</f>
        <v>0.36599125943583632</v>
      </c>
      <c r="CB113" s="11">
        <f t="shared" si="50"/>
        <v>0.51442193087008337</v>
      </c>
      <c r="CC113" s="11">
        <f t="shared" si="51"/>
        <v>0.30447089563071567</v>
      </c>
      <c r="CD113" s="11">
        <f t="shared" si="52"/>
        <v>0.407170852083031</v>
      </c>
      <c r="CE113" s="11">
        <f t="shared" si="69"/>
        <v>1.109907120743034</v>
      </c>
      <c r="CF113" s="11">
        <f t="shared" si="53"/>
        <v>0.56100738167607467</v>
      </c>
      <c r="CG113" s="11">
        <f t="shared" si="68"/>
        <v>0.39539748953974896</v>
      </c>
      <c r="CH113" s="11" t="str">
        <f t="shared" si="70"/>
        <v>NA</v>
      </c>
      <c r="CI113" s="11">
        <f t="shared" si="71"/>
        <v>0.18962848297213625</v>
      </c>
      <c r="CJ113" s="11">
        <f t="shared" si="72"/>
        <v>0.55158668730650151</v>
      </c>
      <c r="CK113" s="11">
        <f t="shared" si="54"/>
        <v>0.1891942419143765</v>
      </c>
      <c r="CL113" s="11">
        <f t="shared" si="59"/>
        <v>0.15019428957594189</v>
      </c>
    </row>
    <row r="114" spans="1:90" ht="17">
      <c r="A114" s="37" t="s">
        <v>86</v>
      </c>
      <c r="B114" s="37" t="s">
        <v>6932</v>
      </c>
      <c r="C114" s="11" t="s">
        <v>227</v>
      </c>
      <c r="D114" s="11" t="s">
        <v>120</v>
      </c>
      <c r="E114" s="12">
        <v>49.13</v>
      </c>
      <c r="F114" s="12">
        <v>45.1</v>
      </c>
      <c r="G114" s="12">
        <v>17.98</v>
      </c>
      <c r="H114" s="12">
        <v>22.6</v>
      </c>
      <c r="I114" s="12">
        <v>4.3499999999999996</v>
      </c>
      <c r="J114" s="12">
        <v>2.25</v>
      </c>
      <c r="K114" s="12">
        <v>24.46</v>
      </c>
      <c r="L114" s="12">
        <v>42.6</v>
      </c>
      <c r="M114" s="12">
        <v>19.3</v>
      </c>
      <c r="N114" s="12" t="s">
        <v>88</v>
      </c>
      <c r="O114" s="12" t="s">
        <v>88</v>
      </c>
      <c r="P114" s="12" t="s">
        <v>88</v>
      </c>
      <c r="Q114" s="12">
        <v>11.18</v>
      </c>
      <c r="R114" s="12">
        <v>4.3600000000000003</v>
      </c>
      <c r="S114" s="12">
        <v>19.38</v>
      </c>
      <c r="T114" s="12">
        <v>11.19</v>
      </c>
      <c r="U114" s="12">
        <v>6.91</v>
      </c>
      <c r="V114" s="12" t="s">
        <v>88</v>
      </c>
      <c r="W114" s="12" t="s">
        <v>88</v>
      </c>
      <c r="X114" s="12">
        <v>4.29</v>
      </c>
      <c r="Y114" s="12">
        <v>2.73</v>
      </c>
      <c r="Z114" s="12">
        <v>10.050000000000001</v>
      </c>
      <c r="AA114" s="11" t="s">
        <v>89</v>
      </c>
      <c r="AB114" s="11" t="s">
        <v>90</v>
      </c>
      <c r="AC114" s="13" t="s">
        <v>89</v>
      </c>
      <c r="AD114" s="11" t="s">
        <v>128</v>
      </c>
      <c r="AE114" s="13" t="s">
        <v>89</v>
      </c>
      <c r="AF114" s="11" t="s">
        <v>128</v>
      </c>
      <c r="AG114" s="11" t="s">
        <v>89</v>
      </c>
      <c r="AH114" s="11">
        <v>2.36</v>
      </c>
      <c r="AI114" s="14">
        <v>1.67</v>
      </c>
      <c r="AJ114" s="14">
        <v>1.64</v>
      </c>
      <c r="AK114" s="14">
        <v>0.94</v>
      </c>
      <c r="AL114" s="11">
        <v>0.26379999999999998</v>
      </c>
      <c r="AM114" s="11">
        <v>393.67</v>
      </c>
      <c r="AN114" s="12">
        <v>64.44</v>
      </c>
      <c r="AO114" s="12">
        <v>121.11</v>
      </c>
      <c r="AP114" s="12">
        <v>171.55</v>
      </c>
      <c r="AQ114" s="12">
        <v>30.94</v>
      </c>
      <c r="AR114" s="12">
        <v>4.82</v>
      </c>
      <c r="AS114" s="12">
        <v>10.401</v>
      </c>
      <c r="AT114" s="12">
        <v>15.09</v>
      </c>
      <c r="AU114" s="12">
        <v>25.89</v>
      </c>
      <c r="AV114" s="12">
        <v>2.5</v>
      </c>
      <c r="AW114" s="12">
        <v>4.7</v>
      </c>
      <c r="AX114" s="12">
        <v>14.01</v>
      </c>
      <c r="AY114" s="12" t="s">
        <v>88</v>
      </c>
      <c r="AZ114" s="12" t="s">
        <v>88</v>
      </c>
      <c r="BA114" s="12">
        <v>9.17</v>
      </c>
      <c r="BB114" s="12">
        <v>58.19</v>
      </c>
      <c r="BC114" s="11">
        <f t="shared" si="61"/>
        <v>0.50110864745011086</v>
      </c>
      <c r="BD114" s="11">
        <f t="shared" si="62"/>
        <v>0.42971175166297115</v>
      </c>
      <c r="BE114" s="13" t="str">
        <f t="shared" si="36"/>
        <v>NA</v>
      </c>
      <c r="BF114" s="13">
        <f t="shared" si="37"/>
        <v>4.5796865458986362E-2</v>
      </c>
      <c r="BG114" s="11">
        <f t="shared" si="38"/>
        <v>0.49786281294524731</v>
      </c>
      <c r="BH114" s="11" t="str">
        <f t="shared" si="39"/>
        <v>NA</v>
      </c>
      <c r="BI114" s="11" t="str">
        <f t="shared" si="40"/>
        <v>NA</v>
      </c>
      <c r="BJ114" s="11">
        <f t="shared" si="41"/>
        <v>0.10211267605633802</v>
      </c>
      <c r="BK114" s="11">
        <f t="shared" si="42"/>
        <v>2.8789681466659454E-3</v>
      </c>
      <c r="BL114" s="11">
        <f t="shared" si="43"/>
        <v>0.24789356984478933</v>
      </c>
      <c r="BM114" s="11">
        <f t="shared" si="44"/>
        <v>9.6674057649667411E-2</v>
      </c>
      <c r="BN114" s="11">
        <f t="shared" si="45"/>
        <v>0.63040828192877219</v>
      </c>
      <c r="BO114" s="11" t="str">
        <f t="shared" si="46"/>
        <v>NA</v>
      </c>
      <c r="BP114" s="11" t="str">
        <f t="shared" si="47"/>
        <v>NA</v>
      </c>
      <c r="BQ114" s="11">
        <f t="shared" si="48"/>
        <v>0.22283813747228381</v>
      </c>
      <c r="BR114" s="14">
        <v>1.64</v>
      </c>
      <c r="BS114" s="11">
        <v>0.26379999999999998</v>
      </c>
      <c r="BT114" s="11">
        <f t="shared" si="66"/>
        <v>1.4131736526946108</v>
      </c>
      <c r="BU114" s="11">
        <v>0</v>
      </c>
      <c r="BV114" s="11">
        <v>1</v>
      </c>
      <c r="BW114" s="11">
        <v>0</v>
      </c>
      <c r="BX114" s="13">
        <v>0</v>
      </c>
      <c r="BY114" s="11">
        <v>0</v>
      </c>
      <c r="BZ114" s="11">
        <f t="shared" si="64"/>
        <v>0.4056642721492858</v>
      </c>
      <c r="CA114" s="11">
        <f t="shared" ref="CA114:CA177" si="73">IF(F114="NA", "NA", IF(AO114="NA","NA", F114/AO114))</f>
        <v>0.37238873751135332</v>
      </c>
      <c r="CB114" s="11">
        <f t="shared" si="50"/>
        <v>0.53207827594748569</v>
      </c>
      <c r="CC114" s="11">
        <f t="shared" si="51"/>
        <v>0.30764345771839358</v>
      </c>
      <c r="CD114" s="11">
        <f t="shared" si="52"/>
        <v>0.43577107729824471</v>
      </c>
      <c r="CE114" s="11">
        <f t="shared" si="69"/>
        <v>1.1950560061799922</v>
      </c>
      <c r="CF114" s="11">
        <f t="shared" si="53"/>
        <v>0.5740576496674058</v>
      </c>
      <c r="CG114" s="11">
        <f>IF(AQ114="NA","NA", IF(AS114="NA","NA", AS114/AQ114))</f>
        <v>0.33616677440206849</v>
      </c>
      <c r="CH114" s="11">
        <f t="shared" si="70"/>
        <v>0.48771816418875241</v>
      </c>
      <c r="CI114" s="11">
        <f t="shared" si="71"/>
        <v>0.18153727307840867</v>
      </c>
      <c r="CJ114" s="11">
        <f t="shared" si="72"/>
        <v>0.54113557358053299</v>
      </c>
      <c r="CK114" s="11" t="str">
        <f t="shared" si="54"/>
        <v>NA</v>
      </c>
      <c r="CL114" s="11">
        <f t="shared" si="59"/>
        <v>0.15758721429798936</v>
      </c>
    </row>
    <row r="115" spans="1:90" ht="17">
      <c r="A115" s="37" t="s">
        <v>86</v>
      </c>
      <c r="B115" s="37" t="s">
        <v>6933</v>
      </c>
      <c r="C115" s="11" t="s">
        <v>228</v>
      </c>
      <c r="D115" s="11" t="s">
        <v>120</v>
      </c>
      <c r="E115" s="12">
        <v>41.99</v>
      </c>
      <c r="F115" s="12">
        <v>39.64</v>
      </c>
      <c r="G115" s="12">
        <v>12.456</v>
      </c>
      <c r="H115" s="12">
        <v>17.68</v>
      </c>
      <c r="I115" s="12">
        <v>4.24</v>
      </c>
      <c r="J115" s="12" t="s">
        <v>88</v>
      </c>
      <c r="K115" s="12">
        <v>22.97</v>
      </c>
      <c r="L115" s="12">
        <v>39.14</v>
      </c>
      <c r="M115" s="12">
        <v>18.329999999999998</v>
      </c>
      <c r="N115" s="12" t="s">
        <v>88</v>
      </c>
      <c r="O115" s="12" t="s">
        <v>88</v>
      </c>
      <c r="P115" s="12">
        <v>4.7300000000000004</v>
      </c>
      <c r="Q115" s="12">
        <v>10.19</v>
      </c>
      <c r="R115" s="12" t="s">
        <v>88</v>
      </c>
      <c r="S115" s="12">
        <v>16.95</v>
      </c>
      <c r="T115" s="12">
        <v>10.69</v>
      </c>
      <c r="U115" s="12">
        <v>5.37</v>
      </c>
      <c r="V115" s="12" t="s">
        <v>88</v>
      </c>
      <c r="W115" s="12" t="s">
        <v>88</v>
      </c>
      <c r="X115" s="12">
        <v>2.36</v>
      </c>
      <c r="Y115" s="12">
        <v>2.33</v>
      </c>
      <c r="Z115" s="12">
        <v>9.2899999999999991</v>
      </c>
      <c r="AA115" s="11" t="s">
        <v>89</v>
      </c>
      <c r="AB115" s="11" t="s">
        <v>90</v>
      </c>
      <c r="AC115" s="13" t="s">
        <v>89</v>
      </c>
      <c r="AD115" s="11" t="s">
        <v>89</v>
      </c>
      <c r="AE115" s="13" t="s">
        <v>89</v>
      </c>
      <c r="AF115" s="11" t="s">
        <v>128</v>
      </c>
      <c r="AG115" s="11" t="s">
        <v>89</v>
      </c>
      <c r="AH115" s="11">
        <v>3.03</v>
      </c>
      <c r="AI115" s="14">
        <v>1.87</v>
      </c>
      <c r="AJ115" s="14">
        <v>1.7</v>
      </c>
      <c r="AK115" s="14">
        <v>0.98</v>
      </c>
      <c r="AL115" s="11">
        <v>0.3669</v>
      </c>
      <c r="AM115" s="11" t="s">
        <v>88</v>
      </c>
      <c r="AN115" s="12">
        <v>58.12</v>
      </c>
      <c r="AO115" s="12">
        <v>110.73</v>
      </c>
      <c r="AP115" s="12" t="s">
        <v>88</v>
      </c>
      <c r="AQ115" s="12">
        <v>24.93</v>
      </c>
      <c r="AR115" s="12">
        <v>4.17</v>
      </c>
      <c r="AS115" s="12">
        <v>8.5169999999999995</v>
      </c>
      <c r="AT115" s="12" t="s">
        <v>88</v>
      </c>
      <c r="AU115" s="12">
        <v>23.32</v>
      </c>
      <c r="AV115" s="12">
        <v>2.4</v>
      </c>
      <c r="AW115" s="12">
        <v>3.16</v>
      </c>
      <c r="AX115" s="12" t="s">
        <v>88</v>
      </c>
      <c r="AY115" s="12" t="s">
        <v>88</v>
      </c>
      <c r="AZ115" s="12" t="s">
        <v>88</v>
      </c>
      <c r="BA115" s="12" t="s">
        <v>88</v>
      </c>
      <c r="BB115" s="12" t="s">
        <v>88</v>
      </c>
      <c r="BC115" s="11">
        <f t="shared" si="61"/>
        <v>0.44601412714429867</v>
      </c>
      <c r="BD115" s="11">
        <f t="shared" si="62"/>
        <v>0.42759838546922296</v>
      </c>
      <c r="BE115" s="13" t="str">
        <f t="shared" si="36"/>
        <v>NA</v>
      </c>
      <c r="BF115" s="13" t="str">
        <f t="shared" si="37"/>
        <v>NA</v>
      </c>
      <c r="BG115" s="11">
        <f t="shared" si="38"/>
        <v>0.54703500833531793</v>
      </c>
      <c r="BH115" s="11" t="str">
        <f t="shared" si="39"/>
        <v>NA</v>
      </c>
      <c r="BI115" s="11" t="str">
        <f t="shared" si="40"/>
        <v>NA</v>
      </c>
      <c r="BJ115" s="11">
        <f t="shared" si="41"/>
        <v>0.1083290751149719</v>
      </c>
      <c r="BK115" s="11">
        <f t="shared" si="42"/>
        <v>1.7497283828930607E-3</v>
      </c>
      <c r="BL115" s="11">
        <f t="shared" si="43"/>
        <v>0.25706357214934406</v>
      </c>
      <c r="BM115" s="11" t="str">
        <f t="shared" si="44"/>
        <v>NA</v>
      </c>
      <c r="BN115" s="11">
        <f t="shared" si="45"/>
        <v>0.63640234632507664</v>
      </c>
      <c r="BO115" s="11" t="str">
        <f t="shared" si="46"/>
        <v>NA</v>
      </c>
      <c r="BP115" s="11" t="str">
        <f t="shared" si="47"/>
        <v>NA</v>
      </c>
      <c r="BQ115" s="11">
        <f t="shared" si="48"/>
        <v>0.2343592330978809</v>
      </c>
      <c r="BR115" s="14">
        <v>1.7</v>
      </c>
      <c r="BS115" s="11">
        <v>0.3669</v>
      </c>
      <c r="BT115" s="11">
        <f t="shared" si="66"/>
        <v>1.6203208556149731</v>
      </c>
      <c r="BU115" s="11">
        <v>0</v>
      </c>
      <c r="BV115" s="11">
        <v>1</v>
      </c>
      <c r="BW115" s="11">
        <v>0</v>
      </c>
      <c r="BX115" s="13">
        <v>0</v>
      </c>
      <c r="BY115" s="11">
        <v>0</v>
      </c>
      <c r="BZ115" s="11">
        <f t="shared" si="64"/>
        <v>0.37921069267587826</v>
      </c>
      <c r="CA115" s="11">
        <f t="shared" si="73"/>
        <v>0.35798789849182694</v>
      </c>
      <c r="CB115" s="11">
        <f t="shared" si="50"/>
        <v>0.52488033956470692</v>
      </c>
      <c r="CC115" s="11" t="str">
        <f t="shared" si="51"/>
        <v>NA</v>
      </c>
      <c r="CD115" s="11" t="str">
        <f t="shared" si="52"/>
        <v>NA</v>
      </c>
      <c r="CE115" s="11">
        <f t="shared" si="69"/>
        <v>1.0690394511149228</v>
      </c>
      <c r="CF115" s="11">
        <f t="shared" si="53"/>
        <v>0.58829465186680119</v>
      </c>
      <c r="CG115" s="11">
        <f t="shared" ref="CG115:CG178" si="74">IF(AQ115="NA","NA", IF(AS115="NA","NA", AS115/AQ115))</f>
        <v>0.34163658243080625</v>
      </c>
      <c r="CH115" s="11" t="str">
        <f t="shared" si="70"/>
        <v>NA</v>
      </c>
      <c r="CI115" s="11">
        <f t="shared" si="71"/>
        <v>0.13550600343053174</v>
      </c>
      <c r="CJ115" s="11" t="str">
        <f t="shared" si="72"/>
        <v>NA</v>
      </c>
      <c r="CK115" s="11" t="str">
        <f t="shared" si="54"/>
        <v>NA</v>
      </c>
      <c r="CL115" s="11" t="str">
        <f t="shared" si="59"/>
        <v>NA</v>
      </c>
    </row>
    <row r="116" spans="1:90" ht="17">
      <c r="A116" s="37" t="s">
        <v>86</v>
      </c>
      <c r="B116" s="59" t="s">
        <v>219</v>
      </c>
      <c r="C116" s="11" t="s">
        <v>229</v>
      </c>
      <c r="D116" s="11" t="s">
        <v>120</v>
      </c>
      <c r="E116" s="12">
        <v>46.35</v>
      </c>
      <c r="F116" s="12">
        <v>42.01</v>
      </c>
      <c r="G116" s="12">
        <v>16.5</v>
      </c>
      <c r="H116" s="12">
        <v>17.100000000000001</v>
      </c>
      <c r="I116" s="12">
        <v>4.8099999999999996</v>
      </c>
      <c r="J116" s="12" t="s">
        <v>88</v>
      </c>
      <c r="K116" s="12">
        <v>21.08</v>
      </c>
      <c r="L116" s="12">
        <v>42.38</v>
      </c>
      <c r="M116" s="12">
        <v>22.23</v>
      </c>
      <c r="N116" s="12" t="s">
        <v>88</v>
      </c>
      <c r="O116" s="12" t="s">
        <v>88</v>
      </c>
      <c r="P116" s="12">
        <v>4.5599999999999996</v>
      </c>
      <c r="Q116" s="12">
        <v>9.93</v>
      </c>
      <c r="R116" s="12">
        <v>4.54</v>
      </c>
      <c r="S116" s="12">
        <v>16.78</v>
      </c>
      <c r="T116" s="12">
        <v>11.04</v>
      </c>
      <c r="U116" s="12">
        <v>5.95</v>
      </c>
      <c r="V116" s="12" t="s">
        <v>88</v>
      </c>
      <c r="W116" s="12">
        <v>1.42</v>
      </c>
      <c r="X116" s="12">
        <v>2.21</v>
      </c>
      <c r="Y116" s="12">
        <v>1.97</v>
      </c>
      <c r="Z116" s="12">
        <v>10.029999999999999</v>
      </c>
      <c r="AA116" s="11" t="s">
        <v>89</v>
      </c>
      <c r="AB116" s="11" t="s">
        <v>88</v>
      </c>
      <c r="AC116" s="13" t="s">
        <v>89</v>
      </c>
      <c r="AD116" s="11" t="s">
        <v>128</v>
      </c>
      <c r="AE116" s="13" t="s">
        <v>89</v>
      </c>
      <c r="AF116" s="11" t="s">
        <v>128</v>
      </c>
      <c r="AG116" s="11" t="s">
        <v>89</v>
      </c>
      <c r="AH116" s="11">
        <v>2.2000000000000002</v>
      </c>
      <c r="AI116" s="14">
        <v>1.69</v>
      </c>
      <c r="AJ116" s="14">
        <v>1.69</v>
      </c>
      <c r="AK116" s="14">
        <v>1.17</v>
      </c>
      <c r="AL116" s="11" t="s">
        <v>88</v>
      </c>
      <c r="AM116" s="11">
        <v>420.59</v>
      </c>
      <c r="AN116" s="12">
        <v>63.62</v>
      </c>
      <c r="AO116" s="12">
        <v>107.12</v>
      </c>
      <c r="AP116" s="12">
        <v>208.24</v>
      </c>
      <c r="AQ116" s="12">
        <v>22.53</v>
      </c>
      <c r="AR116" s="12">
        <v>4.1100000000000003</v>
      </c>
      <c r="AS116" s="12">
        <v>9.1760000000000002</v>
      </c>
      <c r="AT116" s="12">
        <v>12.587</v>
      </c>
      <c r="AU116" s="12">
        <v>22.46</v>
      </c>
      <c r="AV116" s="12">
        <v>2.41</v>
      </c>
      <c r="AW116" s="12">
        <v>4.391</v>
      </c>
      <c r="AX116" s="12">
        <v>12.462</v>
      </c>
      <c r="AY116" s="12">
        <v>7.96</v>
      </c>
      <c r="AZ116" s="12">
        <v>47.99</v>
      </c>
      <c r="BA116" s="12" t="s">
        <v>88</v>
      </c>
      <c r="BB116" s="12" t="s">
        <v>88</v>
      </c>
      <c r="BC116" s="11">
        <f t="shared" si="61"/>
        <v>0.40704594144251371</v>
      </c>
      <c r="BD116" s="11">
        <f t="shared" si="62"/>
        <v>0.39942870745060705</v>
      </c>
      <c r="BE116" s="13" t="str">
        <f t="shared" si="36"/>
        <v>NA</v>
      </c>
      <c r="BF116" s="13" t="str">
        <f t="shared" si="37"/>
        <v>NA</v>
      </c>
      <c r="BG116" s="11">
        <f t="shared" si="38"/>
        <v>0.45480043149946059</v>
      </c>
      <c r="BH116" s="11" t="str">
        <f t="shared" si="39"/>
        <v>NA</v>
      </c>
      <c r="BI116" s="11" t="str">
        <f t="shared" si="40"/>
        <v>NA</v>
      </c>
      <c r="BJ116" s="11">
        <f t="shared" si="41"/>
        <v>0.11349693251533741</v>
      </c>
      <c r="BK116" s="11">
        <f t="shared" si="42"/>
        <v>1.2334545208939893E-3</v>
      </c>
      <c r="BL116" s="11">
        <f t="shared" si="43"/>
        <v>0.23637229231135445</v>
      </c>
      <c r="BM116" s="11">
        <f t="shared" si="44"/>
        <v>0.10806950726017615</v>
      </c>
      <c r="BN116" s="11">
        <f t="shared" si="45"/>
        <v>0.63527325856332517</v>
      </c>
      <c r="BO116" s="11" t="str">
        <f t="shared" si="46"/>
        <v>NA</v>
      </c>
      <c r="BP116" s="11">
        <f t="shared" si="47"/>
        <v>3.380147583908593E-2</v>
      </c>
      <c r="BQ116" s="11">
        <f t="shared" si="48"/>
        <v>0.23875267793382526</v>
      </c>
      <c r="BR116" s="14">
        <v>1.69</v>
      </c>
      <c r="BS116" s="11" t="s">
        <v>88</v>
      </c>
      <c r="BT116" s="11">
        <f t="shared" si="66"/>
        <v>1.3017751479289943</v>
      </c>
      <c r="BU116" s="11">
        <v>0</v>
      </c>
      <c r="BV116" s="11" t="s">
        <v>88</v>
      </c>
      <c r="BW116" s="11">
        <v>0</v>
      </c>
      <c r="BX116" s="13">
        <v>0</v>
      </c>
      <c r="BY116" s="11">
        <v>0</v>
      </c>
      <c r="BZ116" s="11">
        <f t="shared" si="64"/>
        <v>0.43269230769230771</v>
      </c>
      <c r="CA116" s="11">
        <f t="shared" si="73"/>
        <v>0.39217699775952197</v>
      </c>
      <c r="CB116" s="11">
        <f t="shared" si="50"/>
        <v>0.59391336818521279</v>
      </c>
      <c r="CC116" s="11">
        <f t="shared" si="51"/>
        <v>0.25468984046220788</v>
      </c>
      <c r="CD116" s="11">
        <f t="shared" si="52"/>
        <v>0.49511400651465803</v>
      </c>
      <c r="CE116" s="11">
        <f t="shared" si="69"/>
        <v>1.0031166518254675</v>
      </c>
      <c r="CF116" s="11">
        <f t="shared" si="53"/>
        <v>0.53463461080695074</v>
      </c>
      <c r="CG116" s="11">
        <f t="shared" si="74"/>
        <v>0.40727918331114071</v>
      </c>
      <c r="CH116" s="11">
        <f t="shared" si="70"/>
        <v>0.55867731913004881</v>
      </c>
      <c r="CI116" s="11">
        <f t="shared" si="71"/>
        <v>0.19550311665182546</v>
      </c>
      <c r="CJ116" s="11">
        <f t="shared" si="72"/>
        <v>0.55485307212822788</v>
      </c>
      <c r="CK116" s="11">
        <f t="shared" si="54"/>
        <v>0.16586788914357156</v>
      </c>
      <c r="CL116" s="11" t="str">
        <f t="shared" si="59"/>
        <v>NA</v>
      </c>
    </row>
    <row r="117" spans="1:90" ht="17">
      <c r="A117" s="37" t="s">
        <v>86</v>
      </c>
      <c r="B117" s="59" t="s">
        <v>219</v>
      </c>
      <c r="C117" s="11" t="s">
        <v>230</v>
      </c>
      <c r="D117" s="11" t="s">
        <v>120</v>
      </c>
      <c r="E117" s="12">
        <v>68.17</v>
      </c>
      <c r="F117" s="12">
        <v>61.4</v>
      </c>
      <c r="G117" s="12" t="s">
        <v>88</v>
      </c>
      <c r="H117" s="12">
        <v>32.4</v>
      </c>
      <c r="I117" s="12">
        <v>6.2</v>
      </c>
      <c r="J117" s="12">
        <v>3.41</v>
      </c>
      <c r="K117" s="12" t="s">
        <v>88</v>
      </c>
      <c r="L117" s="12" t="s">
        <v>88</v>
      </c>
      <c r="M117" s="12" t="s">
        <v>88</v>
      </c>
      <c r="N117" s="12" t="s">
        <v>88</v>
      </c>
      <c r="O117" s="12" t="s">
        <v>88</v>
      </c>
      <c r="P117" s="12" t="s">
        <v>88</v>
      </c>
      <c r="Q117" s="12">
        <v>17.5</v>
      </c>
      <c r="R117" s="12">
        <v>5.73</v>
      </c>
      <c r="S117" s="12">
        <v>30.7</v>
      </c>
      <c r="T117" s="12">
        <v>13.1</v>
      </c>
      <c r="U117" s="12" t="s">
        <v>88</v>
      </c>
      <c r="V117" s="12" t="s">
        <v>88</v>
      </c>
      <c r="W117" s="12" t="s">
        <v>88</v>
      </c>
      <c r="X117" s="12" t="s">
        <v>169</v>
      </c>
      <c r="Y117" s="12" t="s">
        <v>88</v>
      </c>
      <c r="Z117" s="12" t="s">
        <v>88</v>
      </c>
      <c r="AA117" s="11" t="s">
        <v>88</v>
      </c>
      <c r="AB117" s="11" t="s">
        <v>88</v>
      </c>
      <c r="AC117" s="13" t="s">
        <v>89</v>
      </c>
      <c r="AD117" s="11" t="s">
        <v>88</v>
      </c>
      <c r="AE117" s="13" t="s">
        <v>88</v>
      </c>
      <c r="AF117" s="11" t="s">
        <v>88</v>
      </c>
      <c r="AG117" s="11" t="s">
        <v>88</v>
      </c>
      <c r="AH117" s="11" t="s">
        <v>88</v>
      </c>
      <c r="AI117" s="14" t="s">
        <v>88</v>
      </c>
      <c r="AJ117" s="14" t="s">
        <v>88</v>
      </c>
      <c r="AK117" s="14" t="s">
        <v>88</v>
      </c>
      <c r="AL117" s="11" t="s">
        <v>88</v>
      </c>
      <c r="AM117" s="11" t="s">
        <v>88</v>
      </c>
      <c r="AN117" s="12">
        <v>81.12</v>
      </c>
      <c r="AO117" s="12">
        <v>183.1</v>
      </c>
      <c r="AP117" s="12" t="s">
        <v>88</v>
      </c>
      <c r="AQ117" s="12">
        <v>49.05</v>
      </c>
      <c r="AR117" s="12">
        <v>8.11</v>
      </c>
      <c r="AS117" s="12">
        <v>15.25</v>
      </c>
      <c r="AT117" s="12">
        <v>25.890999999999998</v>
      </c>
      <c r="AU117" s="12">
        <v>46.2</v>
      </c>
      <c r="AV117" s="12">
        <v>3.4</v>
      </c>
      <c r="AW117" s="12">
        <v>7.4</v>
      </c>
      <c r="AX117" s="12">
        <v>20.89</v>
      </c>
      <c r="AY117" s="12">
        <v>17.399999999999999</v>
      </c>
      <c r="AZ117" s="12">
        <v>97.4</v>
      </c>
      <c r="BA117" s="12" t="s">
        <v>88</v>
      </c>
      <c r="BB117" s="12" t="s">
        <v>88</v>
      </c>
      <c r="BC117" s="11">
        <f t="shared" si="61"/>
        <v>0.52768729641693812</v>
      </c>
      <c r="BD117" s="11">
        <f t="shared" si="62"/>
        <v>0.5</v>
      </c>
      <c r="BE117" s="13" t="str">
        <f t="shared" si="36"/>
        <v>NA</v>
      </c>
      <c r="BF117" s="13">
        <f t="shared" si="37"/>
        <v>5.002200381399443E-2</v>
      </c>
      <c r="BG117" s="11" t="str">
        <f t="shared" si="38"/>
        <v>NA</v>
      </c>
      <c r="BH117" s="11" t="str">
        <f t="shared" si="39"/>
        <v>NA</v>
      </c>
      <c r="BI117" s="11" t="str">
        <f t="shared" si="40"/>
        <v>NA</v>
      </c>
      <c r="BJ117" s="11" t="str">
        <f t="shared" si="41"/>
        <v>NA</v>
      </c>
      <c r="BK117" s="11" t="str">
        <f t="shared" si="42"/>
        <v>NA</v>
      </c>
      <c r="BL117" s="11">
        <f t="shared" si="43"/>
        <v>0.28501628664495116</v>
      </c>
      <c r="BM117" s="11">
        <f t="shared" si="44"/>
        <v>9.3322475570032579E-2</v>
      </c>
      <c r="BN117" s="11" t="str">
        <f t="shared" si="45"/>
        <v>NA</v>
      </c>
      <c r="BO117" s="11" t="str">
        <f t="shared" si="46"/>
        <v>NA</v>
      </c>
      <c r="BP117" s="11" t="str">
        <f t="shared" si="47"/>
        <v>NA</v>
      </c>
      <c r="BQ117" s="11" t="str">
        <f t="shared" si="48"/>
        <v>NA</v>
      </c>
      <c r="BR117" s="14" t="s">
        <v>88</v>
      </c>
      <c r="BS117" s="11" t="s">
        <v>88</v>
      </c>
      <c r="BT117" s="11" t="str">
        <f t="shared" si="66"/>
        <v>NA</v>
      </c>
      <c r="BU117" s="11" t="s">
        <v>88</v>
      </c>
      <c r="BV117" s="11" t="s">
        <v>88</v>
      </c>
      <c r="BW117" s="11" t="s">
        <v>88</v>
      </c>
      <c r="BX117" s="13" t="s">
        <v>88</v>
      </c>
      <c r="BY117" s="11" t="s">
        <v>88</v>
      </c>
      <c r="BZ117" s="11">
        <f t="shared" si="64"/>
        <v>0.37231021299836159</v>
      </c>
      <c r="CA117" s="11">
        <f t="shared" si="73"/>
        <v>0.33533588203167669</v>
      </c>
      <c r="CB117" s="11">
        <f t="shared" si="50"/>
        <v>0.4430365920262152</v>
      </c>
      <c r="CC117" s="11" t="str">
        <f t="shared" si="51"/>
        <v>NA</v>
      </c>
      <c r="CD117" s="11" t="str">
        <f t="shared" si="52"/>
        <v>NA</v>
      </c>
      <c r="CE117" s="11">
        <f t="shared" si="69"/>
        <v>1.0616883116883116</v>
      </c>
      <c r="CF117" s="11">
        <f t="shared" si="53"/>
        <v>0.75244299674267112</v>
      </c>
      <c r="CG117" s="11">
        <f t="shared" si="74"/>
        <v>0.31090723751274213</v>
      </c>
      <c r="CH117" s="11">
        <f t="shared" si="70"/>
        <v>0.52784913353720697</v>
      </c>
      <c r="CI117" s="11">
        <f t="shared" si="71"/>
        <v>0.16017316017316016</v>
      </c>
      <c r="CJ117" s="11">
        <f t="shared" si="72"/>
        <v>0.45216450216450216</v>
      </c>
      <c r="CK117" s="11">
        <f t="shared" si="54"/>
        <v>0.17864476386036959</v>
      </c>
      <c r="CL117" s="11" t="str">
        <f t="shared" si="59"/>
        <v>NA</v>
      </c>
    </row>
    <row r="118" spans="1:90" ht="19" customHeight="1">
      <c r="A118" s="37" t="s">
        <v>86</v>
      </c>
      <c r="B118" s="37" t="s">
        <v>6933</v>
      </c>
      <c r="C118" s="11" t="s">
        <v>231</v>
      </c>
      <c r="D118" s="11" t="s">
        <v>120</v>
      </c>
      <c r="E118" s="12">
        <v>73.900000000000006</v>
      </c>
      <c r="F118" s="12">
        <v>64.290000000000006</v>
      </c>
      <c r="G118" s="12">
        <v>22.625</v>
      </c>
      <c r="H118" s="12">
        <v>32.869999999999997</v>
      </c>
      <c r="I118" s="12">
        <v>9.2912999999999997</v>
      </c>
      <c r="J118" s="12" t="s">
        <v>88</v>
      </c>
      <c r="K118" s="12">
        <v>44.32</v>
      </c>
      <c r="L118" s="12">
        <v>64.28</v>
      </c>
      <c r="M118" s="12">
        <v>20.37</v>
      </c>
      <c r="N118" s="12">
        <v>8.84</v>
      </c>
      <c r="O118" s="12">
        <v>3.1048</v>
      </c>
      <c r="P118" s="12" t="s">
        <v>88</v>
      </c>
      <c r="Q118" s="12">
        <v>15.84</v>
      </c>
      <c r="R118" s="12">
        <v>8.93</v>
      </c>
      <c r="S118" s="12">
        <v>24.79</v>
      </c>
      <c r="T118" s="12">
        <v>15.32</v>
      </c>
      <c r="U118" s="12">
        <v>10.72</v>
      </c>
      <c r="V118" s="12" t="s">
        <v>88</v>
      </c>
      <c r="W118" s="12">
        <v>1.89</v>
      </c>
      <c r="X118" s="12">
        <v>4.18</v>
      </c>
      <c r="Y118" s="12">
        <v>2.31</v>
      </c>
      <c r="Z118" s="12">
        <v>16.45</v>
      </c>
      <c r="AA118" s="11" t="s">
        <v>89</v>
      </c>
      <c r="AB118" s="11" t="s">
        <v>90</v>
      </c>
      <c r="AC118" s="13" t="s">
        <v>89</v>
      </c>
      <c r="AD118" s="11" t="s">
        <v>89</v>
      </c>
      <c r="AE118" s="13" t="s">
        <v>89</v>
      </c>
      <c r="AF118" s="11" t="s">
        <v>89</v>
      </c>
      <c r="AG118" s="11" t="s">
        <v>89</v>
      </c>
      <c r="AH118" s="11">
        <v>2.11</v>
      </c>
      <c r="AI118" s="14">
        <v>1.79</v>
      </c>
      <c r="AJ118" s="14">
        <v>1.5</v>
      </c>
      <c r="AK118" s="14">
        <v>1.38</v>
      </c>
      <c r="AL118" s="11">
        <v>0.2883</v>
      </c>
      <c r="AM118" s="11">
        <v>647.82000000000005</v>
      </c>
      <c r="AN118" s="12">
        <v>89</v>
      </c>
      <c r="AO118" s="12">
        <v>179.13</v>
      </c>
      <c r="AP118" s="12">
        <v>319.3</v>
      </c>
      <c r="AQ118" s="12">
        <v>35.57</v>
      </c>
      <c r="AR118" s="12">
        <v>4.99</v>
      </c>
      <c r="AS118" s="12">
        <v>11.823</v>
      </c>
      <c r="AT118" s="12">
        <v>21.25</v>
      </c>
      <c r="AU118" s="12">
        <v>33.56</v>
      </c>
      <c r="AV118" s="12">
        <v>2.81</v>
      </c>
      <c r="AW118" s="12">
        <v>6.06</v>
      </c>
      <c r="AX118" s="12">
        <v>19</v>
      </c>
      <c r="AY118" s="12">
        <v>11.84</v>
      </c>
      <c r="AZ118" s="12" t="s">
        <v>88</v>
      </c>
      <c r="BA118" s="12">
        <v>11.2</v>
      </c>
      <c r="BB118" s="12">
        <v>78.290000000000006</v>
      </c>
      <c r="BC118" s="11">
        <f t="shared" si="61"/>
        <v>0.51127702597604596</v>
      </c>
      <c r="BD118" s="11">
        <f t="shared" si="62"/>
        <v>0.38559651578783632</v>
      </c>
      <c r="BE118" s="13">
        <f t="shared" si="36"/>
        <v>4.2013531799729359E-2</v>
      </c>
      <c r="BF118" s="13" t="str">
        <f t="shared" si="37"/>
        <v>NA</v>
      </c>
      <c r="BG118" s="11">
        <f t="shared" si="38"/>
        <v>0.59972936400541266</v>
      </c>
      <c r="BH118" s="11">
        <f t="shared" si="39"/>
        <v>0.13752333540759179</v>
      </c>
      <c r="BI118" s="11">
        <f t="shared" si="40"/>
        <v>0.43397152675503187</v>
      </c>
      <c r="BJ118" s="11">
        <f t="shared" si="41"/>
        <v>0.14454418170504044</v>
      </c>
      <c r="BK118" s="11">
        <f t="shared" si="42"/>
        <v>1.1680768438219634E-3</v>
      </c>
      <c r="BL118" s="11">
        <f t="shared" si="43"/>
        <v>0.24638357442837142</v>
      </c>
      <c r="BM118" s="11">
        <f t="shared" si="44"/>
        <v>0.13890185098771191</v>
      </c>
      <c r="BN118" s="11">
        <f t="shared" si="45"/>
        <v>0.63623481645262248</v>
      </c>
      <c r="BO118" s="11" t="str">
        <f t="shared" si="46"/>
        <v>NA</v>
      </c>
      <c r="BP118" s="11">
        <f t="shared" si="47"/>
        <v>2.9398040130657953E-2</v>
      </c>
      <c r="BQ118" s="11">
        <f t="shared" si="48"/>
        <v>0.25587183076683773</v>
      </c>
      <c r="BR118" s="14">
        <v>1.5</v>
      </c>
      <c r="BS118" s="11">
        <v>0.2883</v>
      </c>
      <c r="BT118" s="11">
        <f t="shared" si="66"/>
        <v>1.1787709497206702</v>
      </c>
      <c r="BU118" s="11">
        <v>0</v>
      </c>
      <c r="BV118" s="11">
        <v>1</v>
      </c>
      <c r="BW118" s="11">
        <v>0</v>
      </c>
      <c r="BX118" s="13">
        <v>0</v>
      </c>
      <c r="BY118" s="11">
        <v>0</v>
      </c>
      <c r="BZ118" s="11">
        <f t="shared" si="64"/>
        <v>0.4125495450231676</v>
      </c>
      <c r="CA118" s="11">
        <f t="shared" si="73"/>
        <v>0.3589013565566907</v>
      </c>
      <c r="CB118" s="11">
        <f t="shared" si="50"/>
        <v>0.49684586613074305</v>
      </c>
      <c r="CC118" s="11">
        <f t="shared" si="51"/>
        <v>0.27651199407242749</v>
      </c>
      <c r="CD118" s="11">
        <f t="shared" si="52"/>
        <v>0.49288382575406747</v>
      </c>
      <c r="CE118" s="11">
        <f t="shared" si="69"/>
        <v>1.0598927294398093</v>
      </c>
      <c r="CF118" s="11">
        <f t="shared" si="53"/>
        <v>0.52200964380152437</v>
      </c>
      <c r="CG118" s="11">
        <f t="shared" si="74"/>
        <v>0.33238684284509418</v>
      </c>
      <c r="CH118" s="11">
        <f t="shared" si="70"/>
        <v>0.59741355074500979</v>
      </c>
      <c r="CI118" s="11">
        <f t="shared" si="71"/>
        <v>0.18057210965435039</v>
      </c>
      <c r="CJ118" s="11">
        <f t="shared" si="72"/>
        <v>0.56615017878426699</v>
      </c>
      <c r="CK118" s="11" t="str">
        <f t="shared" si="54"/>
        <v>NA</v>
      </c>
      <c r="CL118" s="11">
        <f t="shared" si="59"/>
        <v>0.14305786179588706</v>
      </c>
    </row>
    <row r="119" spans="1:90" ht="17">
      <c r="A119" s="37" t="s">
        <v>86</v>
      </c>
      <c r="B119" s="59" t="s">
        <v>219</v>
      </c>
      <c r="C119" s="11" t="s">
        <v>232</v>
      </c>
      <c r="D119" s="11" t="s">
        <v>120</v>
      </c>
      <c r="E119" s="12">
        <v>45.55</v>
      </c>
      <c r="F119" s="12">
        <v>42.18</v>
      </c>
      <c r="G119" s="14" t="s">
        <v>88</v>
      </c>
      <c r="H119" s="12">
        <v>22.82</v>
      </c>
      <c r="I119" s="12">
        <v>4.4800000000000004</v>
      </c>
      <c r="J119" s="12" t="s">
        <v>88</v>
      </c>
      <c r="K119" s="12">
        <v>26.52</v>
      </c>
      <c r="L119" s="12">
        <v>41.46</v>
      </c>
      <c r="M119" s="12">
        <v>14.55</v>
      </c>
      <c r="N119" s="12">
        <v>4.95</v>
      </c>
      <c r="O119" s="12">
        <v>1.742</v>
      </c>
      <c r="P119" s="12" t="s">
        <v>88</v>
      </c>
      <c r="Q119" s="12">
        <v>10.31</v>
      </c>
      <c r="R119" s="12">
        <v>6.48</v>
      </c>
      <c r="S119" s="12" t="s">
        <v>88</v>
      </c>
      <c r="T119" s="12">
        <v>10.6</v>
      </c>
      <c r="U119" s="18">
        <v>6.66</v>
      </c>
      <c r="V119" s="18">
        <v>2.4300000000000002</v>
      </c>
      <c r="W119" s="12" t="s">
        <v>88</v>
      </c>
      <c r="X119" s="12">
        <v>3.15</v>
      </c>
      <c r="Y119" s="12">
        <v>2.36</v>
      </c>
      <c r="Z119" s="12">
        <v>12.91</v>
      </c>
      <c r="AA119" s="11" t="s">
        <v>89</v>
      </c>
      <c r="AB119" s="11" t="s">
        <v>90</v>
      </c>
      <c r="AC119" s="13" t="s">
        <v>89</v>
      </c>
      <c r="AD119" s="11" t="s">
        <v>89</v>
      </c>
      <c r="AE119" s="13" t="s">
        <v>89</v>
      </c>
      <c r="AF119" s="11" t="s">
        <v>89</v>
      </c>
      <c r="AG119" s="11" t="s">
        <v>89</v>
      </c>
      <c r="AH119" s="11">
        <v>3.01</v>
      </c>
      <c r="AI119" s="14">
        <v>1.63</v>
      </c>
      <c r="AJ119" s="14">
        <v>3.15</v>
      </c>
      <c r="AK119" s="14">
        <v>0.91</v>
      </c>
      <c r="AL119" s="11">
        <v>0.47470000000000001</v>
      </c>
      <c r="AM119" s="11" t="s">
        <v>88</v>
      </c>
      <c r="AN119" s="12">
        <v>55.08</v>
      </c>
      <c r="AO119" s="12">
        <v>103.98</v>
      </c>
      <c r="AP119" s="12" t="s">
        <v>88</v>
      </c>
      <c r="AQ119" s="12" t="s">
        <v>88</v>
      </c>
      <c r="AR119" s="12" t="s">
        <v>88</v>
      </c>
      <c r="AS119" s="12">
        <v>9.1300000000000008</v>
      </c>
      <c r="AT119" s="12">
        <v>14.35</v>
      </c>
      <c r="AU119" s="12">
        <v>23.8</v>
      </c>
      <c r="AV119" s="12">
        <v>2.62</v>
      </c>
      <c r="AW119" s="12">
        <v>3.7869999999999999</v>
      </c>
      <c r="AX119" s="12">
        <v>12.44</v>
      </c>
      <c r="AY119" s="12" t="s">
        <v>88</v>
      </c>
      <c r="AZ119" s="12" t="s">
        <v>88</v>
      </c>
      <c r="BA119" s="12">
        <v>7.76</v>
      </c>
      <c r="BB119" s="12">
        <v>57.83</v>
      </c>
      <c r="BC119" s="11">
        <f t="shared" si="61"/>
        <v>0.54101469890943577</v>
      </c>
      <c r="BD119" s="11" t="str">
        <f t="shared" si="62"/>
        <v>NA</v>
      </c>
      <c r="BE119" s="13">
        <f t="shared" si="36"/>
        <v>3.8243688254665203E-2</v>
      </c>
      <c r="BF119" s="13" t="str">
        <f t="shared" si="37"/>
        <v>NA</v>
      </c>
      <c r="BG119" s="11">
        <f t="shared" si="38"/>
        <v>0.5822173435784852</v>
      </c>
      <c r="BH119" s="11">
        <f t="shared" si="39"/>
        <v>0.11939218523878438</v>
      </c>
      <c r="BI119" s="11">
        <f t="shared" si="40"/>
        <v>0.34020618556701032</v>
      </c>
      <c r="BJ119" s="11">
        <f t="shared" si="41"/>
        <v>0.10805595754944526</v>
      </c>
      <c r="BK119" s="11">
        <f t="shared" si="42"/>
        <v>2.0891970805873628E-3</v>
      </c>
      <c r="BL119" s="11">
        <f t="shared" si="43"/>
        <v>0.24442863916548127</v>
      </c>
      <c r="BM119" s="11">
        <f t="shared" si="44"/>
        <v>0.15362731152204837</v>
      </c>
      <c r="BN119" s="11">
        <f t="shared" si="45"/>
        <v>0.64276777146704389</v>
      </c>
      <c r="BO119" s="11">
        <f t="shared" si="46"/>
        <v>5.761024182076814E-2</v>
      </c>
      <c r="BP119" s="11" t="str">
        <f t="shared" si="47"/>
        <v>NA</v>
      </c>
      <c r="BQ119" s="11">
        <f t="shared" si="48"/>
        <v>0.30606922712185869</v>
      </c>
      <c r="BR119" s="14">
        <v>3.15</v>
      </c>
      <c r="BS119" s="11">
        <v>0.47470000000000001</v>
      </c>
      <c r="BT119" s="11">
        <f t="shared" si="66"/>
        <v>1.8466257668711656</v>
      </c>
      <c r="BU119" s="11">
        <v>0</v>
      </c>
      <c r="BV119" s="11">
        <v>1</v>
      </c>
      <c r="BW119" s="11">
        <v>0</v>
      </c>
      <c r="BX119" s="13">
        <v>0</v>
      </c>
      <c r="BY119" s="11">
        <v>0</v>
      </c>
      <c r="BZ119" s="11">
        <f t="shared" si="64"/>
        <v>0.43806501250240426</v>
      </c>
      <c r="CA119" s="11">
        <f t="shared" si="73"/>
        <v>0.40565493364108479</v>
      </c>
      <c r="CB119" s="11">
        <f t="shared" si="50"/>
        <v>0.52971725331794572</v>
      </c>
      <c r="CC119" s="11" t="str">
        <f t="shared" si="51"/>
        <v>NA</v>
      </c>
      <c r="CD119" s="11" t="str">
        <f t="shared" si="52"/>
        <v>NA</v>
      </c>
      <c r="CE119" s="11" t="str">
        <f t="shared" si="69"/>
        <v>NA</v>
      </c>
      <c r="CF119" s="11">
        <f t="shared" si="53"/>
        <v>0.56424845898530107</v>
      </c>
      <c r="CG119" s="11" t="str">
        <f t="shared" si="74"/>
        <v>NA</v>
      </c>
      <c r="CH119" s="11" t="str">
        <f t="shared" si="70"/>
        <v>NA</v>
      </c>
      <c r="CI119" s="11">
        <f t="shared" si="71"/>
        <v>0.15911764705882353</v>
      </c>
      <c r="CJ119" s="11">
        <f t="shared" si="72"/>
        <v>0.52268907563025202</v>
      </c>
      <c r="CK119" s="11" t="str">
        <f t="shared" si="54"/>
        <v>NA</v>
      </c>
      <c r="CL119" s="11">
        <f t="shared" si="59"/>
        <v>0.13418640843852672</v>
      </c>
    </row>
    <row r="120" spans="1:90" ht="17">
      <c r="A120" s="37" t="s">
        <v>86</v>
      </c>
      <c r="B120" s="59" t="s">
        <v>233</v>
      </c>
      <c r="C120" s="11" t="s">
        <v>234</v>
      </c>
      <c r="D120" s="11" t="s">
        <v>481</v>
      </c>
      <c r="E120" s="12">
        <v>82.47</v>
      </c>
      <c r="F120" s="12">
        <v>76.599999999999994</v>
      </c>
      <c r="G120" s="11" t="s">
        <v>88</v>
      </c>
      <c r="H120" s="12">
        <v>48.56</v>
      </c>
      <c r="I120" s="12">
        <v>6.16</v>
      </c>
      <c r="J120" s="12" t="s">
        <v>88</v>
      </c>
      <c r="K120" s="12" t="s">
        <v>88</v>
      </c>
      <c r="L120" s="12" t="s">
        <v>88</v>
      </c>
      <c r="M120" s="12">
        <v>22.97</v>
      </c>
      <c r="N120" s="12">
        <v>7.54</v>
      </c>
      <c r="O120" s="12">
        <v>3.2</v>
      </c>
      <c r="P120" s="12">
        <v>5.35</v>
      </c>
      <c r="Q120" s="12" t="s">
        <v>88</v>
      </c>
      <c r="R120" s="12" t="s">
        <v>88</v>
      </c>
      <c r="S120" s="12" t="s">
        <v>88</v>
      </c>
      <c r="T120" s="12">
        <v>16.59</v>
      </c>
      <c r="U120" s="18">
        <v>11.03</v>
      </c>
      <c r="V120" s="18">
        <v>7.53</v>
      </c>
      <c r="W120" s="12">
        <v>2.35</v>
      </c>
      <c r="X120" s="12">
        <v>8.67</v>
      </c>
      <c r="Y120" s="12">
        <v>5.39</v>
      </c>
      <c r="Z120" s="12">
        <v>11.51</v>
      </c>
      <c r="AA120" s="11" t="s">
        <v>89</v>
      </c>
      <c r="AB120" s="11" t="s">
        <v>88</v>
      </c>
      <c r="AC120" s="13" t="s">
        <v>89</v>
      </c>
      <c r="AD120" s="11" t="s">
        <v>89</v>
      </c>
      <c r="AE120" s="13" t="s">
        <v>89</v>
      </c>
      <c r="AF120" s="11" t="s">
        <v>88</v>
      </c>
      <c r="AG120" s="11" t="s">
        <v>88</v>
      </c>
      <c r="AH120" s="11" t="s">
        <v>88</v>
      </c>
      <c r="AI120" s="14" t="s">
        <v>88</v>
      </c>
      <c r="AJ120" s="14" t="s">
        <v>88</v>
      </c>
      <c r="AK120" s="14" t="s">
        <v>88</v>
      </c>
      <c r="AL120" s="11" t="s">
        <v>88</v>
      </c>
      <c r="AM120" s="11">
        <v>952.62</v>
      </c>
      <c r="AN120" s="12">
        <v>137.31</v>
      </c>
      <c r="AO120" s="12">
        <v>301.54000000000002</v>
      </c>
      <c r="AP120" s="12">
        <v>425.37</v>
      </c>
      <c r="AQ120" s="12">
        <v>44.13</v>
      </c>
      <c r="AR120" s="12">
        <v>6.51</v>
      </c>
      <c r="AS120" s="12">
        <v>13.388</v>
      </c>
      <c r="AT120" s="12">
        <v>28.5</v>
      </c>
      <c r="AU120" s="12">
        <v>52.43</v>
      </c>
      <c r="AV120" s="12">
        <v>5.65</v>
      </c>
      <c r="AW120" s="12">
        <v>11.97</v>
      </c>
      <c r="AX120" s="12">
        <v>25.5</v>
      </c>
      <c r="AY120" s="12" t="s">
        <v>88</v>
      </c>
      <c r="AZ120" s="12" t="s">
        <v>88</v>
      </c>
      <c r="BA120" s="12" t="s">
        <v>88</v>
      </c>
      <c r="BB120" s="12" t="s">
        <v>88</v>
      </c>
      <c r="BC120" s="11">
        <f t="shared" si="61"/>
        <v>0.63394255874673633</v>
      </c>
      <c r="BD120" s="11" t="str">
        <f t="shared" si="62"/>
        <v>NA</v>
      </c>
      <c r="BE120" s="13">
        <f t="shared" si="36"/>
        <v>3.8801988601915853E-2</v>
      </c>
      <c r="BF120" s="13" t="str">
        <f t="shared" si="37"/>
        <v>NA</v>
      </c>
      <c r="BG120" s="11" t="str">
        <f t="shared" si="38"/>
        <v>NA</v>
      </c>
      <c r="BH120" s="11" t="str">
        <f t="shared" si="39"/>
        <v>NA</v>
      </c>
      <c r="BI120" s="11">
        <f t="shared" si="40"/>
        <v>0.32825424466695691</v>
      </c>
      <c r="BJ120" s="11" t="str">
        <f t="shared" si="41"/>
        <v>NA</v>
      </c>
      <c r="BK120" s="11">
        <f t="shared" si="42"/>
        <v>3.9821748733715545E-3</v>
      </c>
      <c r="BL120" s="11" t="str">
        <f t="shared" si="43"/>
        <v>NA</v>
      </c>
      <c r="BM120" s="11" t="str">
        <f t="shared" si="44"/>
        <v>NA</v>
      </c>
      <c r="BN120" s="11">
        <f t="shared" si="45"/>
        <v>0.56638896274249406</v>
      </c>
      <c r="BO120" s="11">
        <f t="shared" si="46"/>
        <v>9.8302872062663194E-2</v>
      </c>
      <c r="BP120" s="11">
        <f t="shared" si="47"/>
        <v>3.067885117493473E-2</v>
      </c>
      <c r="BQ120" s="11">
        <f t="shared" si="48"/>
        <v>0.15026109660574413</v>
      </c>
      <c r="BR120" s="14"/>
      <c r="BS120" s="11"/>
      <c r="BT120" s="11" t="str">
        <f t="shared" si="66"/>
        <v>NA</v>
      </c>
      <c r="BU120" s="11">
        <v>0</v>
      </c>
      <c r="BV120" s="11">
        <v>1</v>
      </c>
      <c r="BW120" s="11">
        <v>0</v>
      </c>
      <c r="BX120" s="13">
        <v>0</v>
      </c>
      <c r="BY120" s="11" t="s">
        <v>88</v>
      </c>
      <c r="BZ120" s="11">
        <f t="shared" si="64"/>
        <v>0.27349605359156326</v>
      </c>
      <c r="CA120" s="11">
        <f t="shared" si="73"/>
        <v>0.25402931617695823</v>
      </c>
      <c r="CB120" s="11">
        <f t="shared" si="50"/>
        <v>0.45536247264044571</v>
      </c>
      <c r="CC120" s="11">
        <f t="shared" si="51"/>
        <v>0.31653754907518217</v>
      </c>
      <c r="CD120" s="11">
        <f t="shared" si="52"/>
        <v>0.44652642186811109</v>
      </c>
      <c r="CE120" s="11">
        <f t="shared" si="69"/>
        <v>0.8416936868205227</v>
      </c>
      <c r="CF120" s="11">
        <f t="shared" si="53"/>
        <v>0.68446475195822454</v>
      </c>
      <c r="CG120" s="11">
        <f t="shared" si="74"/>
        <v>0.30337638794470878</v>
      </c>
      <c r="CH120" s="11">
        <f>IF(AQ120="NA","NA", IF(AT120="NA","NA", AT120/AQ120))</f>
        <v>0.64581917063222294</v>
      </c>
      <c r="CI120" s="11">
        <f>IF(AU120="NA","NA", IF(AW120="NA","NA", AW120/AU120))</f>
        <v>0.22830440587449935</v>
      </c>
      <c r="CJ120" s="11">
        <f t="shared" si="72"/>
        <v>0.48636276940682815</v>
      </c>
      <c r="CK120" s="11" t="str">
        <f t="shared" si="54"/>
        <v>NA</v>
      </c>
      <c r="CL120" s="11" t="str">
        <f>IF(BB120="NA","NA", IF(BA120="NA","NA", BA120/BB120))</f>
        <v>NA</v>
      </c>
    </row>
    <row r="121" spans="1:90" ht="17">
      <c r="A121" s="37" t="s">
        <v>86</v>
      </c>
      <c r="B121" s="59" t="s">
        <v>233</v>
      </c>
      <c r="C121" s="11" t="s">
        <v>235</v>
      </c>
      <c r="D121" s="11" t="s">
        <v>482</v>
      </c>
      <c r="E121" s="12" t="s">
        <v>88</v>
      </c>
      <c r="F121" s="12" t="s">
        <v>88</v>
      </c>
      <c r="G121" s="11" t="s">
        <v>88</v>
      </c>
      <c r="H121" s="12" t="s">
        <v>88</v>
      </c>
      <c r="I121" s="12">
        <v>7.04</v>
      </c>
      <c r="J121" s="12" t="s">
        <v>88</v>
      </c>
      <c r="K121" s="12" t="s">
        <v>88</v>
      </c>
      <c r="L121" s="12" t="s">
        <v>88</v>
      </c>
      <c r="M121" s="12">
        <v>25.96</v>
      </c>
      <c r="N121" s="12">
        <v>5.42</v>
      </c>
      <c r="O121" s="12">
        <v>3.39</v>
      </c>
      <c r="P121" s="12">
        <v>5.01</v>
      </c>
      <c r="Q121" s="12" t="s">
        <v>88</v>
      </c>
      <c r="R121" s="12">
        <v>16.02</v>
      </c>
      <c r="S121" s="12" t="s">
        <v>88</v>
      </c>
      <c r="T121" s="12">
        <v>22.49</v>
      </c>
      <c r="U121" s="18">
        <v>15.97</v>
      </c>
      <c r="V121" s="18">
        <v>8.99</v>
      </c>
      <c r="W121" s="12">
        <v>3.58</v>
      </c>
      <c r="X121" s="12">
        <v>13.57</v>
      </c>
      <c r="Y121" s="12">
        <v>7.28</v>
      </c>
      <c r="Z121" s="12">
        <v>16.760000000000002</v>
      </c>
      <c r="AA121" s="11" t="s">
        <v>88</v>
      </c>
      <c r="AB121" s="11" t="s">
        <v>89</v>
      </c>
      <c r="AC121" s="13" t="s">
        <v>89</v>
      </c>
      <c r="AD121" s="11" t="s">
        <v>89</v>
      </c>
      <c r="AE121" s="13" t="s">
        <v>89</v>
      </c>
      <c r="AF121" s="11" t="s">
        <v>89</v>
      </c>
      <c r="AG121" s="11" t="s">
        <v>90</v>
      </c>
      <c r="AH121" s="11" t="s">
        <v>88</v>
      </c>
      <c r="AI121" s="14">
        <v>1.06</v>
      </c>
      <c r="AJ121" s="14">
        <v>1.22</v>
      </c>
      <c r="AK121" s="14">
        <v>0.65</v>
      </c>
      <c r="AL121" s="11" t="s">
        <v>88</v>
      </c>
      <c r="AM121" s="11" t="s">
        <v>88</v>
      </c>
      <c r="AN121" s="12">
        <v>160.56</v>
      </c>
      <c r="AO121" s="12">
        <v>315.12</v>
      </c>
      <c r="AP121" s="12" t="s">
        <v>88</v>
      </c>
      <c r="AQ121" s="12">
        <v>63.94</v>
      </c>
      <c r="AR121" s="12">
        <v>12.07</v>
      </c>
      <c r="AS121" s="12">
        <v>18.311</v>
      </c>
      <c r="AT121" s="12">
        <v>31.3</v>
      </c>
      <c r="AU121" s="12">
        <v>59.72</v>
      </c>
      <c r="AV121" s="12">
        <v>7.79</v>
      </c>
      <c r="AW121" s="12">
        <v>9.32</v>
      </c>
      <c r="AX121" s="12">
        <v>32.5</v>
      </c>
      <c r="AY121" s="12">
        <v>21.45</v>
      </c>
      <c r="AZ121" s="12">
        <v>140.31</v>
      </c>
      <c r="BA121" s="12">
        <v>19.78</v>
      </c>
      <c r="BB121" s="12">
        <v>146.84</v>
      </c>
      <c r="BC121" s="11" t="str">
        <f t="shared" si="61"/>
        <v>NA</v>
      </c>
      <c r="BD121" s="11" t="str">
        <f t="shared" si="62"/>
        <v>NA</v>
      </c>
      <c r="BE121" s="13" t="str">
        <f t="shared" si="36"/>
        <v>NA</v>
      </c>
      <c r="BF121" s="13" t="str">
        <f t="shared" si="37"/>
        <v>NA</v>
      </c>
      <c r="BG121" s="11" t="str">
        <f t="shared" si="38"/>
        <v>NA</v>
      </c>
      <c r="BH121" s="11" t="str">
        <f t="shared" si="39"/>
        <v>NA</v>
      </c>
      <c r="BI121" s="11">
        <f t="shared" si="40"/>
        <v>0.20878274268104777</v>
      </c>
      <c r="BJ121" s="11" t="str">
        <f t="shared" si="41"/>
        <v>NA</v>
      </c>
      <c r="BK121" s="11" t="str">
        <f t="shared" si="42"/>
        <v>NA</v>
      </c>
      <c r="BL121" s="11" t="str">
        <f t="shared" si="43"/>
        <v>NA</v>
      </c>
      <c r="BM121" s="11" t="str">
        <f t="shared" si="44"/>
        <v>NA</v>
      </c>
      <c r="BN121" s="11" t="str">
        <f t="shared" si="45"/>
        <v>NA</v>
      </c>
      <c r="BO121" s="11" t="str">
        <f t="shared" si="46"/>
        <v>NA</v>
      </c>
      <c r="BP121" s="11" t="str">
        <f t="shared" si="47"/>
        <v>NA</v>
      </c>
      <c r="BQ121" s="11" t="str">
        <f t="shared" si="48"/>
        <v>NA</v>
      </c>
      <c r="BR121" s="14">
        <v>1.22</v>
      </c>
      <c r="BS121" s="11" t="s">
        <v>88</v>
      </c>
      <c r="BT121" s="11" t="str">
        <f t="shared" si="66"/>
        <v>NA</v>
      </c>
      <c r="BU121" s="11" t="s">
        <v>88</v>
      </c>
      <c r="BV121" s="11">
        <v>0</v>
      </c>
      <c r="BW121" s="11">
        <v>0</v>
      </c>
      <c r="BX121" s="13">
        <v>0</v>
      </c>
      <c r="BY121" s="11">
        <v>1</v>
      </c>
      <c r="BZ121" s="11" t="str">
        <f t="shared" si="64"/>
        <v>NA</v>
      </c>
      <c r="CA121" s="11" t="str">
        <f t="shared" si="73"/>
        <v>NA</v>
      </c>
      <c r="CB121" s="11">
        <f t="shared" si="50"/>
        <v>0.50952018278750955</v>
      </c>
      <c r="CC121" s="11" t="str">
        <f t="shared" si="51"/>
        <v>NA</v>
      </c>
      <c r="CD121" s="11" t="str">
        <f t="shared" si="52"/>
        <v>NA</v>
      </c>
      <c r="CE121" s="11">
        <f t="shared" si="69"/>
        <v>1.0706630944407234</v>
      </c>
      <c r="CF121" s="11" t="str">
        <f t="shared" si="53"/>
        <v>NA</v>
      </c>
      <c r="CG121" s="11">
        <f t="shared" si="74"/>
        <v>0.28637785423834844</v>
      </c>
      <c r="CH121" s="11">
        <f t="shared" ref="CH121:CH145" si="75">IF(AQ121="NA","NA", IF(AT121="NA","NA", AT121/AQ121))</f>
        <v>0.48952142633719115</v>
      </c>
      <c r="CI121" s="11">
        <f t="shared" ref="CI121:CI148" si="76">IF(AU121="NA","NA", IF(AW121="NA","NA", AW121/AU121))</f>
        <v>0.15606162089752176</v>
      </c>
      <c r="CJ121" s="11">
        <f t="shared" si="72"/>
        <v>0.54420629604822501</v>
      </c>
      <c r="CK121" s="11">
        <f t="shared" si="54"/>
        <v>0.15287577506948899</v>
      </c>
      <c r="CL121" s="11">
        <f>IF(BB121="NA","NA", IF(BA121="NA","NA", BA121/BB121))</f>
        <v>0.13470444020702807</v>
      </c>
    </row>
    <row r="122" spans="1:90" ht="17">
      <c r="A122" s="37" t="s">
        <v>86</v>
      </c>
      <c r="B122" s="59" t="s">
        <v>233</v>
      </c>
      <c r="C122" s="11" t="s">
        <v>236</v>
      </c>
      <c r="D122" s="11" t="s">
        <v>482</v>
      </c>
      <c r="E122" s="12">
        <v>70.23</v>
      </c>
      <c r="F122" s="12">
        <v>66.02</v>
      </c>
      <c r="G122" s="11" t="s">
        <v>88</v>
      </c>
      <c r="H122" s="12">
        <v>40.4</v>
      </c>
      <c r="I122" s="12">
        <v>5.08</v>
      </c>
      <c r="J122" s="12" t="s">
        <v>88</v>
      </c>
      <c r="K122" s="12">
        <v>45.38</v>
      </c>
      <c r="L122" s="12">
        <v>62.25</v>
      </c>
      <c r="M122" s="12">
        <v>18.350000000000001</v>
      </c>
      <c r="N122" s="12">
        <v>5.39</v>
      </c>
      <c r="O122" s="12">
        <v>2.78</v>
      </c>
      <c r="P122" s="12">
        <v>4.04</v>
      </c>
      <c r="Q122" s="12">
        <v>24</v>
      </c>
      <c r="R122" s="12">
        <v>8.73</v>
      </c>
      <c r="S122" s="12" t="s">
        <v>88</v>
      </c>
      <c r="T122" s="12">
        <v>15.16</v>
      </c>
      <c r="U122" s="18">
        <v>11.57</v>
      </c>
      <c r="V122" s="18">
        <v>6.58</v>
      </c>
      <c r="W122" s="12" t="s">
        <v>88</v>
      </c>
      <c r="X122" s="12">
        <v>7.04</v>
      </c>
      <c r="Y122" s="12">
        <v>5.69</v>
      </c>
      <c r="Z122" s="12">
        <v>11.27</v>
      </c>
      <c r="AA122" s="11" t="s">
        <v>89</v>
      </c>
      <c r="AB122" s="11" t="s">
        <v>89</v>
      </c>
      <c r="AC122" s="13" t="s">
        <v>89</v>
      </c>
      <c r="AD122" s="11" t="s">
        <v>89</v>
      </c>
      <c r="AE122" s="13" t="s">
        <v>89</v>
      </c>
      <c r="AF122" s="11" t="s">
        <v>89</v>
      </c>
      <c r="AG122" s="11" t="s">
        <v>90</v>
      </c>
      <c r="AH122" s="11" t="s">
        <v>88</v>
      </c>
      <c r="AI122" s="14" t="s">
        <v>88</v>
      </c>
      <c r="AJ122" s="14" t="s">
        <v>88</v>
      </c>
      <c r="AK122" s="14" t="s">
        <v>88</v>
      </c>
      <c r="AL122" s="11" t="s">
        <v>88</v>
      </c>
      <c r="AM122" s="11" t="s">
        <v>88</v>
      </c>
      <c r="AN122" s="11" t="s">
        <v>88</v>
      </c>
      <c r="AO122" s="11" t="s">
        <v>88</v>
      </c>
      <c r="AP122" s="11" t="s">
        <v>88</v>
      </c>
      <c r="AQ122" s="11" t="s">
        <v>88</v>
      </c>
      <c r="AR122" s="11" t="s">
        <v>88</v>
      </c>
      <c r="AS122" s="11" t="s">
        <v>88</v>
      </c>
      <c r="AT122" s="11" t="s">
        <v>88</v>
      </c>
      <c r="AU122" s="11" t="s">
        <v>88</v>
      </c>
      <c r="AV122" s="11" t="s">
        <v>88</v>
      </c>
      <c r="AW122" s="11" t="s">
        <v>88</v>
      </c>
      <c r="AX122" s="11" t="s">
        <v>88</v>
      </c>
      <c r="AY122" s="11" t="s">
        <v>88</v>
      </c>
      <c r="AZ122" s="11" t="s">
        <v>88</v>
      </c>
      <c r="BA122" s="11" t="s">
        <v>88</v>
      </c>
      <c r="BB122" s="11" t="s">
        <v>88</v>
      </c>
      <c r="BC122" s="11">
        <f t="shared" si="61"/>
        <v>0.61193577703726143</v>
      </c>
      <c r="BD122" s="11" t="str">
        <f t="shared" si="62"/>
        <v>NA</v>
      </c>
      <c r="BE122" s="13">
        <f t="shared" si="36"/>
        <v>3.9584223266410361E-2</v>
      </c>
      <c r="BF122" s="13" t="str">
        <f t="shared" si="37"/>
        <v>NA</v>
      </c>
      <c r="BG122" s="11">
        <f t="shared" si="38"/>
        <v>0.64616260857183538</v>
      </c>
      <c r="BH122" s="11">
        <f t="shared" si="39"/>
        <v>8.6586345381526097E-2</v>
      </c>
      <c r="BI122" s="11">
        <f t="shared" si="40"/>
        <v>0.29373297002724791</v>
      </c>
      <c r="BJ122" s="11">
        <f t="shared" si="41"/>
        <v>8.160642570281125E-2</v>
      </c>
      <c r="BK122" s="11">
        <f t="shared" si="42"/>
        <v>4.5951944097062936E-3</v>
      </c>
      <c r="BL122" s="11">
        <f t="shared" si="43"/>
        <v>0.36352620418055137</v>
      </c>
      <c r="BM122" s="11">
        <f t="shared" si="44"/>
        <v>0.13223265677067556</v>
      </c>
      <c r="BN122" s="11">
        <f t="shared" si="45"/>
        <v>0.63597979120308368</v>
      </c>
      <c r="BO122" s="11">
        <f t="shared" si="46"/>
        <v>9.9666767646167831E-2</v>
      </c>
      <c r="BP122" s="11" t="str">
        <f t="shared" si="47"/>
        <v>NA</v>
      </c>
      <c r="BQ122" s="11">
        <f t="shared" si="48"/>
        <v>0.17070584671311725</v>
      </c>
      <c r="BR122" s="14" t="s">
        <v>88</v>
      </c>
      <c r="BS122" s="11" t="s">
        <v>88</v>
      </c>
      <c r="BT122" s="11" t="str">
        <f t="shared" si="66"/>
        <v>NA</v>
      </c>
      <c r="BU122" s="11">
        <v>0</v>
      </c>
      <c r="BV122" s="11">
        <v>0</v>
      </c>
      <c r="BW122" s="11">
        <v>0</v>
      </c>
      <c r="BX122" s="13">
        <v>0</v>
      </c>
      <c r="BY122" s="11">
        <v>1</v>
      </c>
      <c r="BZ122" s="11" t="str">
        <f t="shared" si="64"/>
        <v>NA</v>
      </c>
      <c r="CA122" s="11" t="str">
        <f t="shared" si="73"/>
        <v>NA</v>
      </c>
      <c r="CB122" s="11" t="str">
        <f t="shared" si="50"/>
        <v>NA</v>
      </c>
      <c r="CC122" s="11" t="str">
        <f t="shared" si="51"/>
        <v>NA</v>
      </c>
      <c r="CD122" s="11" t="str">
        <f t="shared" si="52"/>
        <v>NA</v>
      </c>
      <c r="CE122" s="11" t="str">
        <f t="shared" si="69"/>
        <v>NA</v>
      </c>
      <c r="CF122" s="11" t="str">
        <f t="shared" si="53"/>
        <v>NA</v>
      </c>
      <c r="CG122" s="11" t="str">
        <f t="shared" si="74"/>
        <v>NA</v>
      </c>
      <c r="CH122" s="11" t="str">
        <f t="shared" si="75"/>
        <v>NA</v>
      </c>
      <c r="CI122" s="11" t="str">
        <f t="shared" si="76"/>
        <v>NA</v>
      </c>
      <c r="CJ122" s="11" t="str">
        <f t="shared" si="72"/>
        <v>NA</v>
      </c>
      <c r="CK122" s="11" t="str">
        <f t="shared" si="54"/>
        <v>NA</v>
      </c>
      <c r="CL122" s="11" t="str">
        <f t="shared" si="59"/>
        <v>NA</v>
      </c>
    </row>
    <row r="123" spans="1:90" ht="17">
      <c r="A123" s="37" t="s">
        <v>86</v>
      </c>
      <c r="B123" s="59" t="s">
        <v>233</v>
      </c>
      <c r="C123" s="11" t="s">
        <v>237</v>
      </c>
      <c r="D123" s="11" t="s">
        <v>482</v>
      </c>
      <c r="E123" s="12">
        <v>97.4</v>
      </c>
      <c r="F123" s="12">
        <v>90.54</v>
      </c>
      <c r="G123" s="11" t="s">
        <v>88</v>
      </c>
      <c r="H123" s="12">
        <v>55.69</v>
      </c>
      <c r="I123" s="12">
        <v>8.1199999999999992</v>
      </c>
      <c r="J123" s="12" t="s">
        <v>88</v>
      </c>
      <c r="K123" s="12">
        <v>62.95</v>
      </c>
      <c r="L123" s="12">
        <v>87.68</v>
      </c>
      <c r="M123" s="12">
        <v>25.1</v>
      </c>
      <c r="N123" s="12">
        <v>7.47</v>
      </c>
      <c r="O123" s="12">
        <v>3.36</v>
      </c>
      <c r="P123" s="12" t="s">
        <v>88</v>
      </c>
      <c r="Q123" s="12">
        <v>35.35</v>
      </c>
      <c r="R123" s="12" t="s">
        <v>88</v>
      </c>
      <c r="S123" s="12" t="s">
        <v>88</v>
      </c>
      <c r="T123" s="12" t="s">
        <v>88</v>
      </c>
      <c r="U123" s="18" t="s">
        <v>88</v>
      </c>
      <c r="V123" s="18" t="s">
        <v>88</v>
      </c>
      <c r="W123" s="12" t="s">
        <v>88</v>
      </c>
      <c r="X123" s="12" t="s">
        <v>88</v>
      </c>
      <c r="Y123" s="12" t="s">
        <v>88</v>
      </c>
      <c r="Z123" s="12" t="s">
        <v>88</v>
      </c>
      <c r="AA123" s="11" t="s">
        <v>88</v>
      </c>
      <c r="AB123" s="11" t="s">
        <v>89</v>
      </c>
      <c r="AC123" s="13" t="s">
        <v>89</v>
      </c>
      <c r="AD123" s="11" t="s">
        <v>117</v>
      </c>
      <c r="AE123" s="13" t="s">
        <v>89</v>
      </c>
      <c r="AF123" s="11" t="s">
        <v>89</v>
      </c>
      <c r="AG123" s="11" t="s">
        <v>90</v>
      </c>
      <c r="AH123" s="14">
        <v>1.53</v>
      </c>
      <c r="AI123" s="14">
        <v>1.34</v>
      </c>
      <c r="AJ123" s="14">
        <v>1.53</v>
      </c>
      <c r="AK123" s="14">
        <v>0.82</v>
      </c>
      <c r="AL123" s="11" t="s">
        <v>88</v>
      </c>
      <c r="AM123" s="11" t="s">
        <v>88</v>
      </c>
      <c r="AN123" s="11">
        <v>191.42</v>
      </c>
      <c r="AO123" s="12">
        <v>404.27800000000002</v>
      </c>
      <c r="AP123" s="11" t="s">
        <v>88</v>
      </c>
      <c r="AQ123" s="12">
        <v>61.55</v>
      </c>
      <c r="AR123" s="12">
        <v>9.27</v>
      </c>
      <c r="AS123" s="12">
        <v>23.55</v>
      </c>
      <c r="AT123" s="12">
        <v>32.5</v>
      </c>
      <c r="AU123" s="12">
        <v>65.959999999999994</v>
      </c>
      <c r="AV123" s="11">
        <v>7.4</v>
      </c>
      <c r="AW123" s="12">
        <v>12.311</v>
      </c>
      <c r="AX123" s="12">
        <v>31</v>
      </c>
      <c r="AY123" s="11">
        <v>20.239999999999998</v>
      </c>
      <c r="AZ123" s="11">
        <v>142.30000000000001</v>
      </c>
      <c r="BA123" s="12">
        <v>20.170000000000002</v>
      </c>
      <c r="BB123" s="12">
        <v>158.56</v>
      </c>
      <c r="BC123" s="11">
        <f t="shared" si="61"/>
        <v>0.61508725425226407</v>
      </c>
      <c r="BD123" s="11" t="s">
        <v>88</v>
      </c>
      <c r="BE123" s="13">
        <f t="shared" si="36"/>
        <v>3.4496919917864473E-2</v>
      </c>
      <c r="BF123" s="13" t="str">
        <f t="shared" si="37"/>
        <v>NA</v>
      </c>
      <c r="BG123" s="11">
        <f t="shared" si="38"/>
        <v>0.64630390143737171</v>
      </c>
      <c r="BH123" s="11">
        <f t="shared" si="39"/>
        <v>8.5196167883211674E-2</v>
      </c>
      <c r="BI123" s="11">
        <f t="shared" si="40"/>
        <v>0.29760956175298803</v>
      </c>
      <c r="BJ123" s="11">
        <f t="shared" si="41"/>
        <v>9.2609489051094868E-2</v>
      </c>
      <c r="BK123" s="11" t="str">
        <f t="shared" si="42"/>
        <v>NA</v>
      </c>
      <c r="BL123" s="11">
        <f t="shared" si="43"/>
        <v>0.39043516677711509</v>
      </c>
      <c r="BM123" s="11" t="str">
        <f t="shared" si="44"/>
        <v>NA</v>
      </c>
      <c r="BN123" s="11" t="str">
        <f t="shared" si="45"/>
        <v>NA</v>
      </c>
      <c r="BO123" s="11" t="str">
        <f t="shared" si="46"/>
        <v>NA</v>
      </c>
      <c r="BP123" s="11" t="str">
        <f t="shared" si="47"/>
        <v>NA</v>
      </c>
      <c r="BQ123" s="11" t="str">
        <f t="shared" si="48"/>
        <v>NA</v>
      </c>
      <c r="BR123" s="14">
        <v>1.53</v>
      </c>
      <c r="BS123" s="11" t="s">
        <v>88</v>
      </c>
      <c r="BT123" s="11">
        <f t="shared" si="66"/>
        <v>1.1417910447761193</v>
      </c>
      <c r="BU123" s="11">
        <v>0</v>
      </c>
      <c r="BV123" s="11">
        <v>0</v>
      </c>
      <c r="BW123" s="11">
        <v>0</v>
      </c>
      <c r="BX123" s="13">
        <v>0</v>
      </c>
      <c r="BY123" s="11">
        <v>1</v>
      </c>
      <c r="BZ123" s="11">
        <f t="shared" si="64"/>
        <v>0.240923325038711</v>
      </c>
      <c r="CA123" s="11">
        <f t="shared" si="73"/>
        <v>0.22395480337787366</v>
      </c>
      <c r="CB123" s="11">
        <f t="shared" si="50"/>
        <v>0.47348606651858371</v>
      </c>
      <c r="CC123" s="11" t="str">
        <f t="shared" si="51"/>
        <v>NA</v>
      </c>
      <c r="CD123" s="11" t="str">
        <f t="shared" si="52"/>
        <v>NA</v>
      </c>
      <c r="CE123" s="11">
        <f t="shared" si="69"/>
        <v>0.9331412977562159</v>
      </c>
      <c r="CF123" s="11">
        <f t="shared" si="53"/>
        <v>0.7285177821957145</v>
      </c>
      <c r="CG123" s="11">
        <f t="shared" si="74"/>
        <v>0.38261575954508531</v>
      </c>
      <c r="CH123" s="11">
        <f t="shared" si="75"/>
        <v>0.52802599512591386</v>
      </c>
      <c r="CI123" s="11">
        <f t="shared" si="76"/>
        <v>0.18664342025469982</v>
      </c>
      <c r="CJ123" s="11">
        <f t="shared" si="72"/>
        <v>0.46998180715585208</v>
      </c>
      <c r="CK123" s="11">
        <f t="shared" si="54"/>
        <v>0.14223471539002105</v>
      </c>
      <c r="CL123" s="11">
        <f t="shared" si="59"/>
        <v>0.12720736629667004</v>
      </c>
    </row>
    <row r="124" spans="1:90" ht="17">
      <c r="A124" s="37" t="s">
        <v>238</v>
      </c>
      <c r="B124" s="59" t="s">
        <v>239</v>
      </c>
      <c r="C124" s="11" t="s">
        <v>240</v>
      </c>
      <c r="D124" s="11" t="s">
        <v>483</v>
      </c>
      <c r="E124" s="12">
        <v>77.42</v>
      </c>
      <c r="F124" s="12">
        <v>72.34</v>
      </c>
      <c r="G124" s="12">
        <v>29.66</v>
      </c>
      <c r="H124" s="12">
        <v>22.55</v>
      </c>
      <c r="I124" s="12">
        <v>7.97</v>
      </c>
      <c r="J124" s="12" t="s">
        <v>88</v>
      </c>
      <c r="K124" s="12">
        <v>43.26</v>
      </c>
      <c r="L124" s="12">
        <v>68.73</v>
      </c>
      <c r="M124" s="12">
        <v>29.75</v>
      </c>
      <c r="N124" s="12" t="s">
        <v>88</v>
      </c>
      <c r="O124" s="12" t="s">
        <v>88</v>
      </c>
      <c r="P124" s="12" t="s">
        <v>88</v>
      </c>
      <c r="Q124" s="12">
        <v>9.6</v>
      </c>
      <c r="R124" s="12">
        <v>7.04</v>
      </c>
      <c r="S124" s="12">
        <v>24.75</v>
      </c>
      <c r="T124" s="12">
        <v>13.83</v>
      </c>
      <c r="U124" s="18">
        <v>10.18</v>
      </c>
      <c r="V124" s="18" t="s">
        <v>88</v>
      </c>
      <c r="W124" s="12">
        <v>1.54</v>
      </c>
      <c r="X124" s="12">
        <v>14.93</v>
      </c>
      <c r="Y124" s="12">
        <v>9.2799999999999994</v>
      </c>
      <c r="Z124" s="12">
        <v>36.229999999999997</v>
      </c>
      <c r="AA124" s="11" t="s">
        <v>225</v>
      </c>
      <c r="AB124" s="11" t="s">
        <v>88</v>
      </c>
      <c r="AC124" s="13" t="s">
        <v>89</v>
      </c>
      <c r="AD124" s="11" t="s">
        <v>90</v>
      </c>
      <c r="AE124" s="13" t="s">
        <v>89</v>
      </c>
      <c r="AF124" s="11" t="s">
        <v>89</v>
      </c>
      <c r="AG124" s="11" t="s">
        <v>90</v>
      </c>
      <c r="AH124" s="11">
        <v>4.05</v>
      </c>
      <c r="AI124" s="14">
        <v>2.33</v>
      </c>
      <c r="AJ124" s="14">
        <v>2.27</v>
      </c>
      <c r="AK124" s="14">
        <v>2.4300000000000002</v>
      </c>
      <c r="AL124" s="11" t="s">
        <v>88</v>
      </c>
      <c r="AM124" s="11">
        <v>534.28</v>
      </c>
      <c r="AN124" s="12">
        <v>161.16</v>
      </c>
      <c r="AO124" s="12">
        <v>152.04</v>
      </c>
      <c r="AP124" s="12">
        <v>173.63</v>
      </c>
      <c r="AQ124" s="12">
        <v>51.68</v>
      </c>
      <c r="AR124" s="12">
        <v>17.399999999999999</v>
      </c>
      <c r="AS124" s="12">
        <v>12.78</v>
      </c>
      <c r="AT124" s="12">
        <v>25.7</v>
      </c>
      <c r="AU124" s="12">
        <v>50</v>
      </c>
      <c r="AV124" s="12">
        <v>5.6</v>
      </c>
      <c r="AW124" s="12">
        <v>7.02</v>
      </c>
      <c r="AX124" s="12">
        <v>23.7</v>
      </c>
      <c r="AY124" s="12">
        <v>24.96</v>
      </c>
      <c r="AZ124" s="12">
        <v>107.02</v>
      </c>
      <c r="BA124" s="12">
        <v>21.75</v>
      </c>
      <c r="BB124" s="12">
        <v>115.71</v>
      </c>
      <c r="BC124" s="11">
        <f t="shared" si="61"/>
        <v>0.31172242189659938</v>
      </c>
      <c r="BD124" s="11">
        <f t="shared" ref="BD124:BD185" si="77">IF(S124="NA", "NA", IF(F124="NA","NA",S124/F124))</f>
        <v>0.34213436549626763</v>
      </c>
      <c r="BE124" s="13" t="str">
        <f t="shared" si="36"/>
        <v>NA</v>
      </c>
      <c r="BF124" s="13" t="str">
        <f t="shared" si="37"/>
        <v>NA</v>
      </c>
      <c r="BG124" s="11">
        <f t="shared" si="38"/>
        <v>0.55877034358047017</v>
      </c>
      <c r="BH124" s="11" t="str">
        <f t="shared" si="39"/>
        <v>NA</v>
      </c>
      <c r="BI124" s="11" t="str">
        <f t="shared" si="40"/>
        <v>NA</v>
      </c>
      <c r="BJ124" s="11">
        <f t="shared" si="41"/>
        <v>0.11596100683835296</v>
      </c>
      <c r="BK124" s="11">
        <f t="shared" si="42"/>
        <v>1.3237951311079854E-2</v>
      </c>
      <c r="BL124" s="11">
        <f t="shared" si="43"/>
        <v>0.13270666298037045</v>
      </c>
      <c r="BM124" s="11">
        <f t="shared" si="44"/>
        <v>9.7318219518938348E-2</v>
      </c>
      <c r="BN124" s="11">
        <f t="shared" si="45"/>
        <v>0.52135498764646748</v>
      </c>
      <c r="BO124" s="11" t="str">
        <f t="shared" si="46"/>
        <v>NA</v>
      </c>
      <c r="BP124" s="11">
        <f t="shared" si="47"/>
        <v>2.1288360519767763E-2</v>
      </c>
      <c r="BQ124" s="11">
        <f t="shared" si="48"/>
        <v>0.50082941664362723</v>
      </c>
      <c r="BR124" s="14">
        <v>2.27</v>
      </c>
      <c r="BS124" s="11" t="s">
        <v>88</v>
      </c>
      <c r="BT124" s="11">
        <f t="shared" si="66"/>
        <v>1.7381974248927037</v>
      </c>
      <c r="BU124" s="11">
        <v>0</v>
      </c>
      <c r="BV124" s="11" t="s">
        <v>88</v>
      </c>
      <c r="BW124" s="11">
        <v>1</v>
      </c>
      <c r="BX124" s="13">
        <v>0</v>
      </c>
      <c r="BY124" s="11">
        <v>1</v>
      </c>
      <c r="BZ124" s="11">
        <f t="shared" si="64"/>
        <v>0.50920810313075515</v>
      </c>
      <c r="CA124" s="11">
        <f t="shared" si="73"/>
        <v>0.47579584319915819</v>
      </c>
      <c r="CB124" s="11">
        <f t="shared" si="50"/>
        <v>1.0599842146803473</v>
      </c>
      <c r="CC124" s="11">
        <f t="shared" si="51"/>
        <v>0.28456988844800479</v>
      </c>
      <c r="CD124" s="11">
        <f t="shared" si="52"/>
        <v>0.32497941154450849</v>
      </c>
      <c r="CE124" s="11">
        <f t="shared" si="69"/>
        <v>1.0336000000000001</v>
      </c>
      <c r="CF124" s="11">
        <f t="shared" si="53"/>
        <v>0.69118053635609622</v>
      </c>
      <c r="CG124" s="11">
        <f t="shared" si="74"/>
        <v>0.24729102167182662</v>
      </c>
      <c r="CH124" s="11">
        <f t="shared" si="75"/>
        <v>0.49729102167182659</v>
      </c>
      <c r="CI124" s="11">
        <f t="shared" si="76"/>
        <v>0.1404</v>
      </c>
      <c r="CJ124" s="28">
        <f t="shared" si="72"/>
        <v>0.47399999999999998</v>
      </c>
      <c r="CK124" s="11">
        <f t="shared" si="54"/>
        <v>0.23322743412446273</v>
      </c>
      <c r="CL124" s="11">
        <f t="shared" si="59"/>
        <v>0.18796992481203009</v>
      </c>
    </row>
    <row r="125" spans="1:90" ht="17">
      <c r="A125" s="37" t="s">
        <v>238</v>
      </c>
      <c r="B125" s="56" t="s">
        <v>241</v>
      </c>
      <c r="C125" s="13" t="s">
        <v>242</v>
      </c>
      <c r="D125" s="11" t="s">
        <v>120</v>
      </c>
      <c r="E125" s="18">
        <v>119.55</v>
      </c>
      <c r="F125" s="18">
        <v>105.48</v>
      </c>
      <c r="G125" s="18">
        <v>47.55</v>
      </c>
      <c r="H125" s="18" t="s">
        <v>88</v>
      </c>
      <c r="I125" s="18">
        <v>13.35</v>
      </c>
      <c r="J125" s="18">
        <v>10.193</v>
      </c>
      <c r="K125" s="18">
        <v>67.94</v>
      </c>
      <c r="L125" s="18">
        <v>106.386</v>
      </c>
      <c r="M125" s="18">
        <v>38.229999999999997</v>
      </c>
      <c r="N125" s="18">
        <v>13.31</v>
      </c>
      <c r="O125" s="12" t="s">
        <v>88</v>
      </c>
      <c r="P125" s="18" t="s">
        <v>88</v>
      </c>
      <c r="Q125" s="18" t="s">
        <v>88</v>
      </c>
      <c r="R125" s="18" t="s">
        <v>88</v>
      </c>
      <c r="S125" s="18">
        <v>28.361000000000001</v>
      </c>
      <c r="T125" s="18" t="s">
        <v>88</v>
      </c>
      <c r="U125" s="18" t="s">
        <v>88</v>
      </c>
      <c r="V125" s="18" t="s">
        <v>88</v>
      </c>
      <c r="W125" s="18" t="s">
        <v>88</v>
      </c>
      <c r="X125" s="18" t="s">
        <v>88</v>
      </c>
      <c r="Y125" s="18" t="s">
        <v>88</v>
      </c>
      <c r="Z125" s="18">
        <v>49.81</v>
      </c>
      <c r="AA125" s="13" t="s">
        <v>89</v>
      </c>
      <c r="AB125" s="13" t="s">
        <v>88</v>
      </c>
      <c r="AC125" s="13" t="s">
        <v>89</v>
      </c>
      <c r="AD125" s="13" t="s">
        <v>90</v>
      </c>
      <c r="AE125" s="13" t="s">
        <v>89</v>
      </c>
      <c r="AF125" s="13" t="s">
        <v>89</v>
      </c>
      <c r="AG125" s="13" t="s">
        <v>90</v>
      </c>
      <c r="AH125" s="13">
        <v>3.06</v>
      </c>
      <c r="AI125" s="14">
        <v>1.76</v>
      </c>
      <c r="AJ125" s="14">
        <v>2.09</v>
      </c>
      <c r="AK125" s="14">
        <v>2.4500000000000002</v>
      </c>
      <c r="AL125" s="11" t="s">
        <v>88</v>
      </c>
      <c r="AM125" s="13">
        <v>998</v>
      </c>
      <c r="AN125" s="18">
        <v>232.8</v>
      </c>
      <c r="AO125" s="18">
        <v>335.74</v>
      </c>
      <c r="AP125" s="18">
        <v>333.21</v>
      </c>
      <c r="AQ125" s="18">
        <v>63.6</v>
      </c>
      <c r="AR125" s="18">
        <v>13.57</v>
      </c>
      <c r="AS125" s="18">
        <v>14.23</v>
      </c>
      <c r="AT125" s="18">
        <v>30.289000000000001</v>
      </c>
      <c r="AU125" s="18">
        <v>60.92</v>
      </c>
      <c r="AV125" s="18">
        <v>8.06</v>
      </c>
      <c r="AW125" s="18">
        <v>10.574999999999999</v>
      </c>
      <c r="AX125" s="18">
        <v>32.22</v>
      </c>
      <c r="AY125" s="18">
        <v>24.18</v>
      </c>
      <c r="AZ125" s="18" t="s">
        <v>88</v>
      </c>
      <c r="BA125" s="18" t="s">
        <v>88</v>
      </c>
      <c r="BB125" s="18" t="s">
        <v>88</v>
      </c>
      <c r="BC125" s="11" t="str">
        <f t="shared" si="61"/>
        <v>NA</v>
      </c>
      <c r="BD125" s="11">
        <f t="shared" si="77"/>
        <v>0.26887561623056505</v>
      </c>
      <c r="BE125" s="13" t="str">
        <f t="shared" si="36"/>
        <v>NA</v>
      </c>
      <c r="BF125" s="13">
        <f t="shared" si="37"/>
        <v>8.5261396905060641E-2</v>
      </c>
      <c r="BG125" s="11">
        <f t="shared" si="38"/>
        <v>0.56829778335424508</v>
      </c>
      <c r="BH125" s="11">
        <f t="shared" si="39"/>
        <v>0.1251104468633091</v>
      </c>
      <c r="BI125" s="11">
        <f t="shared" si="40"/>
        <v>0.34815589850902434</v>
      </c>
      <c r="BJ125" s="11">
        <f t="shared" si="41"/>
        <v>0.12548643618521235</v>
      </c>
      <c r="BK125" s="11" t="str">
        <f t="shared" si="42"/>
        <v>NA</v>
      </c>
      <c r="BL125" s="11" t="str">
        <f t="shared" si="43"/>
        <v>NA</v>
      </c>
      <c r="BM125" s="11" t="str">
        <f t="shared" si="44"/>
        <v>NA</v>
      </c>
      <c r="BN125" s="11" t="str">
        <f t="shared" si="45"/>
        <v>NA</v>
      </c>
      <c r="BO125" s="11" t="str">
        <f t="shared" si="46"/>
        <v>NA</v>
      </c>
      <c r="BP125" s="11" t="str">
        <f t="shared" si="47"/>
        <v>NA</v>
      </c>
      <c r="BQ125" s="11">
        <f t="shared" si="48"/>
        <v>0.47222222222222221</v>
      </c>
      <c r="BR125" s="14">
        <v>2.09</v>
      </c>
      <c r="BS125" s="11" t="s">
        <v>88</v>
      </c>
      <c r="BT125" s="11">
        <f t="shared" si="66"/>
        <v>1.7386363636363638</v>
      </c>
      <c r="BU125" s="13">
        <v>0</v>
      </c>
      <c r="BV125" s="13" t="s">
        <v>88</v>
      </c>
      <c r="BW125" s="13">
        <v>1</v>
      </c>
      <c r="BX125" s="13">
        <v>0</v>
      </c>
      <c r="BY125" s="13">
        <v>1</v>
      </c>
      <c r="BZ125" s="11">
        <f t="shared" si="64"/>
        <v>0.35607910883421695</v>
      </c>
      <c r="CA125" s="11">
        <f t="shared" si="73"/>
        <v>0.31417168046702804</v>
      </c>
      <c r="CB125" s="11">
        <f t="shared" si="50"/>
        <v>0.69339369750402102</v>
      </c>
      <c r="CC125" s="11">
        <f t="shared" si="51"/>
        <v>0.33641282565130259</v>
      </c>
      <c r="CD125" s="11">
        <f t="shared" si="52"/>
        <v>0.333877755511022</v>
      </c>
      <c r="CE125" s="11">
        <f t="shared" si="69"/>
        <v>1.0439921208141825</v>
      </c>
      <c r="CF125" s="11">
        <f t="shared" si="53"/>
        <v>0.57755024649222597</v>
      </c>
      <c r="CG125" s="11">
        <f t="shared" si="74"/>
        <v>0.22374213836477988</v>
      </c>
      <c r="CH125" s="11">
        <f t="shared" si="75"/>
        <v>0.47624213836477991</v>
      </c>
      <c r="CI125" s="11">
        <f t="shared" si="76"/>
        <v>0.1735883125410374</v>
      </c>
      <c r="CJ125" s="11">
        <f t="shared" si="72"/>
        <v>0.52889034799737356</v>
      </c>
      <c r="CK125" s="11" t="str">
        <f t="shared" si="54"/>
        <v>NA</v>
      </c>
      <c r="CL125" s="11" t="str">
        <f t="shared" si="59"/>
        <v>NA</v>
      </c>
    </row>
    <row r="126" spans="1:90" ht="16" customHeight="1">
      <c r="A126" s="37" t="s">
        <v>238</v>
      </c>
      <c r="B126" s="56" t="s">
        <v>241</v>
      </c>
      <c r="C126" s="13" t="s">
        <v>243</v>
      </c>
      <c r="D126" s="11" t="s">
        <v>120</v>
      </c>
      <c r="E126" s="18">
        <v>172.6</v>
      </c>
      <c r="F126" s="18">
        <v>155.59</v>
      </c>
      <c r="G126" s="18">
        <v>56.4</v>
      </c>
      <c r="H126" s="18">
        <v>52.06</v>
      </c>
      <c r="I126" s="18">
        <v>24.48</v>
      </c>
      <c r="J126" s="18">
        <v>22.86</v>
      </c>
      <c r="K126" s="18" t="s">
        <v>88</v>
      </c>
      <c r="L126" s="18">
        <v>152.38</v>
      </c>
      <c r="M126" s="18" t="s">
        <v>88</v>
      </c>
      <c r="N126" s="18" t="s">
        <v>88</v>
      </c>
      <c r="O126" s="12" t="s">
        <v>88</v>
      </c>
      <c r="P126" s="18" t="s">
        <v>88</v>
      </c>
      <c r="Q126" s="18">
        <v>33.72</v>
      </c>
      <c r="R126" s="18">
        <v>23.05</v>
      </c>
      <c r="S126" s="18" t="s">
        <v>88</v>
      </c>
      <c r="T126" s="18">
        <v>23.97</v>
      </c>
      <c r="U126" s="18" t="s">
        <v>88</v>
      </c>
      <c r="V126" s="18" t="s">
        <v>88</v>
      </c>
      <c r="W126" s="18" t="s">
        <v>88</v>
      </c>
      <c r="X126" s="18" t="s">
        <v>88</v>
      </c>
      <c r="Y126" s="18" t="s">
        <v>88</v>
      </c>
      <c r="Z126" s="18">
        <v>83.86</v>
      </c>
      <c r="AA126" s="13" t="s">
        <v>89</v>
      </c>
      <c r="AB126" s="13" t="s">
        <v>88</v>
      </c>
      <c r="AC126" s="13" t="s">
        <v>88</v>
      </c>
      <c r="AD126" s="13" t="s">
        <v>88</v>
      </c>
      <c r="AE126" s="13" t="s">
        <v>88</v>
      </c>
      <c r="AF126" s="13" t="s">
        <v>88</v>
      </c>
      <c r="AG126" s="13" t="s">
        <v>88</v>
      </c>
      <c r="AH126" s="13" t="s">
        <v>88</v>
      </c>
      <c r="AI126" s="14" t="s">
        <v>88</v>
      </c>
      <c r="AJ126" s="14" t="s">
        <v>88</v>
      </c>
      <c r="AK126" s="14" t="s">
        <v>88</v>
      </c>
      <c r="AL126" s="11" t="s">
        <v>88</v>
      </c>
      <c r="AM126" s="13" t="s">
        <v>88</v>
      </c>
      <c r="AN126" s="18" t="s">
        <v>88</v>
      </c>
      <c r="AO126" s="18">
        <v>441.45</v>
      </c>
      <c r="AP126" s="18" t="s">
        <v>88</v>
      </c>
      <c r="AQ126" s="18">
        <v>101.95</v>
      </c>
      <c r="AR126" s="18">
        <v>19.18</v>
      </c>
      <c r="AS126" s="18">
        <v>26.78</v>
      </c>
      <c r="AT126" s="18" t="s">
        <v>88</v>
      </c>
      <c r="AU126" s="18">
        <v>76.25</v>
      </c>
      <c r="AV126" s="18">
        <v>7.99</v>
      </c>
      <c r="AW126" s="18">
        <v>14.22</v>
      </c>
      <c r="AX126" s="18">
        <v>39.9</v>
      </c>
      <c r="AY126" s="18" t="s">
        <v>88</v>
      </c>
      <c r="AZ126" s="18" t="s">
        <v>88</v>
      </c>
      <c r="BA126" s="18">
        <v>29.68</v>
      </c>
      <c r="BB126" s="18">
        <v>202.97</v>
      </c>
      <c r="BC126" s="11">
        <f t="shared" si="61"/>
        <v>0.33459733916061446</v>
      </c>
      <c r="BD126" s="11" t="str">
        <f t="shared" si="77"/>
        <v>NA</v>
      </c>
      <c r="BE126" s="13" t="str">
        <f t="shared" si="36"/>
        <v>NA</v>
      </c>
      <c r="BF126" s="13">
        <f t="shared" si="37"/>
        <v>0.13244495944380069</v>
      </c>
      <c r="BG126" s="11" t="str">
        <f t="shared" si="38"/>
        <v>NA</v>
      </c>
      <c r="BH126" s="11" t="str">
        <f t="shared" si="39"/>
        <v>NA</v>
      </c>
      <c r="BI126" s="11" t="str">
        <f t="shared" si="40"/>
        <v>NA</v>
      </c>
      <c r="BJ126" s="11">
        <f t="shared" si="41"/>
        <v>0.16065100406877544</v>
      </c>
      <c r="BK126" s="11" t="str">
        <f t="shared" si="42"/>
        <v>NA</v>
      </c>
      <c r="BL126" s="11">
        <f t="shared" si="43"/>
        <v>0.21672343980975639</v>
      </c>
      <c r="BM126" s="11">
        <f t="shared" si="44"/>
        <v>0.14814576772286137</v>
      </c>
      <c r="BN126" s="11" t="str">
        <f t="shared" si="45"/>
        <v>NA</v>
      </c>
      <c r="BO126" s="11" t="str">
        <f t="shared" si="46"/>
        <v>NA</v>
      </c>
      <c r="BP126" s="11" t="str">
        <f t="shared" si="47"/>
        <v>NA</v>
      </c>
      <c r="BQ126" s="11">
        <f t="shared" si="48"/>
        <v>0.53898065428369435</v>
      </c>
      <c r="BR126" s="14" t="s">
        <v>88</v>
      </c>
      <c r="BS126" s="11" t="s">
        <v>88</v>
      </c>
      <c r="BT126" s="11" t="str">
        <f t="shared" si="66"/>
        <v>NA</v>
      </c>
      <c r="BU126" s="13">
        <v>0</v>
      </c>
      <c r="BV126" s="13" t="s">
        <v>88</v>
      </c>
      <c r="BW126" s="13" t="s">
        <v>88</v>
      </c>
      <c r="BX126" s="13" t="s">
        <v>88</v>
      </c>
      <c r="BY126" s="13" t="s">
        <v>88</v>
      </c>
      <c r="BZ126" s="11">
        <f t="shared" si="64"/>
        <v>0.39098425642768148</v>
      </c>
      <c r="CA126" s="11">
        <f>IF(F126="NA", "NA", IF(AO126="NA","NA", F126/AO126))</f>
        <v>0.35245214633593841</v>
      </c>
      <c r="CB126" s="11" t="str">
        <f t="shared" si="50"/>
        <v>NA</v>
      </c>
      <c r="CC126" s="11" t="str">
        <f t="shared" si="51"/>
        <v>NA</v>
      </c>
      <c r="CD126" s="11" t="str">
        <f t="shared" si="52"/>
        <v>NA</v>
      </c>
      <c r="CE126" s="11">
        <f t="shared" si="69"/>
        <v>1.3370491803278688</v>
      </c>
      <c r="CF126" s="11">
        <f t="shared" si="53"/>
        <v>0.49007005591618996</v>
      </c>
      <c r="CG126" s="11">
        <f t="shared" si="74"/>
        <v>0.26267778322707208</v>
      </c>
      <c r="CH126" s="11" t="str">
        <f t="shared" si="75"/>
        <v>NA</v>
      </c>
      <c r="CI126" s="11">
        <f t="shared" si="76"/>
        <v>0.18649180327868853</v>
      </c>
      <c r="CJ126" s="11">
        <f t="shared" si="72"/>
        <v>0.52327868852459014</v>
      </c>
      <c r="CK126" s="11" t="str">
        <f t="shared" si="54"/>
        <v>NA</v>
      </c>
      <c r="CL126" s="11">
        <f t="shared" si="59"/>
        <v>0.14622850667586343</v>
      </c>
    </row>
    <row r="127" spans="1:90" ht="17">
      <c r="A127" s="37" t="s">
        <v>238</v>
      </c>
      <c r="B127" s="56" t="s">
        <v>241</v>
      </c>
      <c r="C127" s="13" t="s">
        <v>244</v>
      </c>
      <c r="D127" s="11" t="s">
        <v>120</v>
      </c>
      <c r="E127" s="18">
        <v>79.42</v>
      </c>
      <c r="F127" s="18">
        <v>69.266999999999996</v>
      </c>
      <c r="G127" s="18">
        <v>25.83</v>
      </c>
      <c r="H127" s="18" t="s">
        <v>88</v>
      </c>
      <c r="I127" s="18">
        <v>10.41</v>
      </c>
      <c r="J127" s="18">
        <v>9.7940000000000005</v>
      </c>
      <c r="K127" s="18" t="s">
        <v>88</v>
      </c>
      <c r="L127" s="18">
        <v>68.52</v>
      </c>
      <c r="M127" s="18" t="s">
        <v>88</v>
      </c>
      <c r="N127" s="18">
        <v>9.94</v>
      </c>
      <c r="O127" s="12" t="s">
        <v>88</v>
      </c>
      <c r="P127" s="18" t="s">
        <v>88</v>
      </c>
      <c r="Q127" s="18">
        <v>14.26</v>
      </c>
      <c r="R127" s="18" t="s">
        <v>88</v>
      </c>
      <c r="S127" s="18">
        <v>22.937000000000001</v>
      </c>
      <c r="T127" s="18" t="s">
        <v>88</v>
      </c>
      <c r="U127" s="18" t="s">
        <v>88</v>
      </c>
      <c r="V127" s="18" t="s">
        <v>88</v>
      </c>
      <c r="W127" s="18" t="s">
        <v>88</v>
      </c>
      <c r="X127" s="18" t="s">
        <v>88</v>
      </c>
      <c r="Y127" s="18" t="s">
        <v>88</v>
      </c>
      <c r="Z127" s="18" t="s">
        <v>88</v>
      </c>
      <c r="AA127" s="13" t="s">
        <v>89</v>
      </c>
      <c r="AB127" s="13" t="s">
        <v>88</v>
      </c>
      <c r="AC127" s="13" t="s">
        <v>89</v>
      </c>
      <c r="AD127" s="13" t="s">
        <v>90</v>
      </c>
      <c r="AE127" s="13" t="s">
        <v>89</v>
      </c>
      <c r="AF127" s="13" t="s">
        <v>89</v>
      </c>
      <c r="AG127" s="13" t="s">
        <v>90</v>
      </c>
      <c r="AH127" s="13">
        <v>4.6399999999999997</v>
      </c>
      <c r="AI127" s="14">
        <v>1.51</v>
      </c>
      <c r="AJ127" s="14">
        <v>2.58</v>
      </c>
      <c r="AK127" s="14">
        <v>1.97</v>
      </c>
      <c r="AL127" s="11" t="s">
        <v>88</v>
      </c>
      <c r="AM127" s="13">
        <v>526.96</v>
      </c>
      <c r="AN127" s="18">
        <v>99.06</v>
      </c>
      <c r="AO127" s="18">
        <v>167.33</v>
      </c>
      <c r="AP127" s="18">
        <v>200</v>
      </c>
      <c r="AQ127" s="18">
        <v>30.38</v>
      </c>
      <c r="AR127" s="18">
        <v>6.54</v>
      </c>
      <c r="AS127" s="18">
        <v>8.1449999999999996</v>
      </c>
      <c r="AT127" s="18">
        <v>18.989999999999998</v>
      </c>
      <c r="AU127" s="18">
        <v>30.42</v>
      </c>
      <c r="AV127" s="18">
        <v>4</v>
      </c>
      <c r="AW127" s="18">
        <v>7.27</v>
      </c>
      <c r="AX127" s="18">
        <v>16.739999999999998</v>
      </c>
      <c r="AY127" s="18">
        <v>14.95</v>
      </c>
      <c r="AZ127" s="18">
        <v>71.91</v>
      </c>
      <c r="BA127" s="18">
        <v>12.18</v>
      </c>
      <c r="BB127" s="18">
        <v>80.91</v>
      </c>
      <c r="BC127" s="11" t="str">
        <f t="shared" si="61"/>
        <v>NA</v>
      </c>
      <c r="BD127" s="11">
        <f t="shared" si="77"/>
        <v>0.33113892618418589</v>
      </c>
      <c r="BE127" s="13" t="str">
        <f t="shared" si="36"/>
        <v>NA</v>
      </c>
      <c r="BF127" s="13">
        <f t="shared" si="37"/>
        <v>0.12331906320825989</v>
      </c>
      <c r="BG127" s="11" t="str">
        <f t="shared" si="38"/>
        <v>NA</v>
      </c>
      <c r="BH127" s="11">
        <f t="shared" si="39"/>
        <v>0.14506713368359603</v>
      </c>
      <c r="BI127" s="11" t="str">
        <f t="shared" si="40"/>
        <v>NA</v>
      </c>
      <c r="BJ127" s="11">
        <f t="shared" si="41"/>
        <v>0.15192644483362522</v>
      </c>
      <c r="BK127" s="11" t="str">
        <f t="shared" si="42"/>
        <v>NA</v>
      </c>
      <c r="BL127" s="11">
        <f t="shared" si="43"/>
        <v>0.20587003912396959</v>
      </c>
      <c r="BM127" s="11" t="str">
        <f t="shared" si="44"/>
        <v>NA</v>
      </c>
      <c r="BN127" s="11" t="str">
        <f t="shared" si="45"/>
        <v>NA</v>
      </c>
      <c r="BO127" s="11" t="str">
        <f t="shared" si="46"/>
        <v>NA</v>
      </c>
      <c r="BP127" s="11" t="str">
        <f t="shared" si="47"/>
        <v>NA</v>
      </c>
      <c r="BQ127" s="11" t="str">
        <f t="shared" si="48"/>
        <v>NA</v>
      </c>
      <c r="BR127" s="14">
        <v>2.58</v>
      </c>
      <c r="BS127" s="11" t="s">
        <v>88</v>
      </c>
      <c r="BT127" s="11">
        <f t="shared" si="66"/>
        <v>3.072847682119205</v>
      </c>
      <c r="BU127" s="13">
        <v>0</v>
      </c>
      <c r="BV127" s="13" t="s">
        <v>88</v>
      </c>
      <c r="BW127" s="13">
        <v>1</v>
      </c>
      <c r="BX127" s="13">
        <v>0</v>
      </c>
      <c r="BY127" s="13">
        <v>1</v>
      </c>
      <c r="BZ127" s="11">
        <f t="shared" si="64"/>
        <v>0.47463096874439725</v>
      </c>
      <c r="CA127" s="11">
        <f t="shared" si="73"/>
        <v>0.41395446124424784</v>
      </c>
      <c r="CB127" s="11">
        <f t="shared" si="50"/>
        <v>0.592003824777386</v>
      </c>
      <c r="CC127" s="11">
        <f t="shared" si="51"/>
        <v>0.31753833308030971</v>
      </c>
      <c r="CD127" s="11">
        <f t="shared" si="52"/>
        <v>0.37953544861090022</v>
      </c>
      <c r="CE127" s="11">
        <f t="shared" si="69"/>
        <v>0.99868507560815245</v>
      </c>
      <c r="CF127" s="11">
        <f t="shared" si="53"/>
        <v>0.43917016761228295</v>
      </c>
      <c r="CG127" s="11">
        <f t="shared" si="74"/>
        <v>0.26810401579986831</v>
      </c>
      <c r="CH127" s="11">
        <f t="shared" si="75"/>
        <v>0.62508229098090851</v>
      </c>
      <c r="CI127" s="11">
        <f t="shared" si="76"/>
        <v>0.23898750821827741</v>
      </c>
      <c r="CJ127" s="11">
        <f t="shared" si="72"/>
        <v>0.5502958579881656</v>
      </c>
      <c r="CK127" s="11">
        <f t="shared" si="54"/>
        <v>0.20789876234181615</v>
      </c>
      <c r="CL127" s="11">
        <f t="shared" si="59"/>
        <v>0.15053763440860216</v>
      </c>
    </row>
    <row r="128" spans="1:90" ht="17">
      <c r="A128" s="37" t="s">
        <v>238</v>
      </c>
      <c r="B128" s="56" t="s">
        <v>241</v>
      </c>
      <c r="C128" s="13" t="s">
        <v>245</v>
      </c>
      <c r="D128" s="11" t="s">
        <v>120</v>
      </c>
      <c r="E128" s="18">
        <v>207.5</v>
      </c>
      <c r="F128" s="18">
        <v>194.1</v>
      </c>
      <c r="G128" s="18">
        <v>66.790000000000006</v>
      </c>
      <c r="H128" s="18" t="s">
        <v>88</v>
      </c>
      <c r="I128" s="18">
        <v>23.55</v>
      </c>
      <c r="J128" s="18">
        <v>30.65</v>
      </c>
      <c r="K128" s="18">
        <v>117.51</v>
      </c>
      <c r="L128" s="18">
        <v>175.37</v>
      </c>
      <c r="M128" s="18">
        <v>53.89</v>
      </c>
      <c r="N128" s="18" t="s">
        <v>88</v>
      </c>
      <c r="O128" s="18">
        <v>12.837999999999999</v>
      </c>
      <c r="P128" s="18" t="s">
        <v>88</v>
      </c>
      <c r="Q128" s="18">
        <v>33.9</v>
      </c>
      <c r="R128" s="18">
        <v>19.510000000000002</v>
      </c>
      <c r="S128" s="18">
        <v>63.1</v>
      </c>
      <c r="T128" s="18">
        <v>25.7</v>
      </c>
      <c r="U128" s="18">
        <v>23.47</v>
      </c>
      <c r="V128" s="18" t="s">
        <v>88</v>
      </c>
      <c r="W128" s="18" t="s">
        <v>88</v>
      </c>
      <c r="X128" s="18">
        <v>48.31</v>
      </c>
      <c r="Y128" s="18">
        <v>22.92</v>
      </c>
      <c r="Z128" s="18">
        <v>96.9</v>
      </c>
      <c r="AA128" s="13" t="s">
        <v>89</v>
      </c>
      <c r="AB128" s="13" t="s">
        <v>88</v>
      </c>
      <c r="AC128" s="13" t="s">
        <v>89</v>
      </c>
      <c r="AD128" s="13" t="s">
        <v>90</v>
      </c>
      <c r="AE128" s="13" t="s">
        <v>89</v>
      </c>
      <c r="AF128" s="13" t="s">
        <v>89</v>
      </c>
      <c r="AG128" s="13" t="s">
        <v>90</v>
      </c>
      <c r="AH128" s="13" t="s">
        <v>88</v>
      </c>
      <c r="AI128" s="14" t="s">
        <v>88</v>
      </c>
      <c r="AJ128" s="14">
        <v>1.94</v>
      </c>
      <c r="AK128" s="14">
        <v>2.5</v>
      </c>
      <c r="AL128" s="11" t="s">
        <v>88</v>
      </c>
      <c r="AM128" s="13">
        <v>2259</v>
      </c>
      <c r="AN128" s="18">
        <v>395.29</v>
      </c>
      <c r="AO128" s="18">
        <v>521.45000000000005</v>
      </c>
      <c r="AP128" s="18" t="s">
        <v>88</v>
      </c>
      <c r="AQ128" s="18">
        <v>158.6</v>
      </c>
      <c r="AR128" s="18">
        <v>33.5</v>
      </c>
      <c r="AS128" s="18">
        <v>34.112000000000002</v>
      </c>
      <c r="AT128" s="18">
        <v>68.046000000000006</v>
      </c>
      <c r="AU128" s="18">
        <v>102</v>
      </c>
      <c r="AV128" s="18">
        <v>11.4</v>
      </c>
      <c r="AW128" s="18">
        <v>17.690000000000001</v>
      </c>
      <c r="AX128" s="18">
        <v>54.043999999999997</v>
      </c>
      <c r="AY128" s="18">
        <v>52.13</v>
      </c>
      <c r="AZ128" s="18">
        <v>297.5</v>
      </c>
      <c r="BA128" s="18">
        <v>37.6</v>
      </c>
      <c r="BB128" s="18">
        <v>263.10000000000002</v>
      </c>
      <c r="BC128" s="11" t="str">
        <f t="shared" si="61"/>
        <v>NA</v>
      </c>
      <c r="BD128" s="11">
        <f t="shared" si="77"/>
        <v>0.32509015971148891</v>
      </c>
      <c r="BE128" s="13">
        <f t="shared" ref="BE128:BE189" si="78">IF(O128="NA", "NA", IF(E128="NA", "NA", O128/E128))</f>
        <v>6.1869879518072282E-2</v>
      </c>
      <c r="BF128" s="13">
        <f t="shared" ref="BF128:BF189" si="79">IF(J128="NA","NA",IF(E128="NA","NA",J128 /E128))</f>
        <v>0.14771084337349397</v>
      </c>
      <c r="BG128" s="11">
        <f t="shared" ref="BG128:BG180" si="80">IF(K128="NA","NA",IF(E128="NA","NA",K128/E128))</f>
        <v>0.56631325301204827</v>
      </c>
      <c r="BH128" s="11" t="str">
        <f t="shared" ref="BH128:BH189" si="81">IF(L128="NA", "NA", IF(N128="NA", "NA", N128/L128))</f>
        <v>NA</v>
      </c>
      <c r="BI128" s="11" t="str">
        <f t="shared" ref="BI128:BI189" si="82">IF(M128="NA", "NA", IF(N128="NA", "NA", N128/M128))</f>
        <v>NA</v>
      </c>
      <c r="BJ128" s="11">
        <f t="shared" ref="BJ128:BJ189" si="83">IF(L128="NA", "NA", IF(I128="NA", "NA", I128/L128))</f>
        <v>0.13428750641500828</v>
      </c>
      <c r="BK128" s="11">
        <f t="shared" ref="BK128:BK189" si="84">IF(F128="NA","NA",IF(X128="NA","NA",IF(Y128="NA","NA", ((X128*Y128)/2)/F128^2)))</f>
        <v>1.4695033631224685E-2</v>
      </c>
      <c r="BL128" s="11">
        <f t="shared" ref="BL128:BL189" si="85">IF(Q128="NA", "NA", IF(F128="NA", "NA", Q128/F128))</f>
        <v>0.17465224111282843</v>
      </c>
      <c r="BM128" s="11">
        <f t="shared" ref="BM128:BM189" si="86">IF(F128="NA","NA",IF(R128="NA","NA",R128/F128))</f>
        <v>0.10051519835136528</v>
      </c>
      <c r="BN128" s="11">
        <f t="shared" ref="BN128:BN189" si="87">IF(F128="NA","NA", IF(T128="NA","NA", IF(U128="NA","NA", (((U128+T128)/2)*PI())/F128)))</f>
        <v>0.39791888402114922</v>
      </c>
      <c r="BO128" s="11" t="str">
        <f t="shared" ref="BO128:BO189" si="88">IF(F128="NA","NA",IF(V128="NA","NA",V128/F128))</f>
        <v>NA</v>
      </c>
      <c r="BP128" s="11" t="str">
        <f t="shared" ref="BP128:BP189" si="89">IF(F128="NA","NA", IF(W128="NA","NA", W128/F128))</f>
        <v>NA</v>
      </c>
      <c r="BQ128" s="11">
        <f t="shared" ref="BQ128:BQ189" si="90">IF(F128="NA","NA",IF(Z128="NA","NA",Z128/F128))</f>
        <v>0.4992272024729521</v>
      </c>
      <c r="BR128" s="14">
        <v>1.94</v>
      </c>
      <c r="BS128" s="11" t="s">
        <v>88</v>
      </c>
      <c r="BT128" s="11" t="str">
        <f t="shared" si="66"/>
        <v>NA</v>
      </c>
      <c r="BU128" s="13">
        <v>0</v>
      </c>
      <c r="BV128" s="13" t="s">
        <v>88</v>
      </c>
      <c r="BW128" s="13">
        <v>1</v>
      </c>
      <c r="BX128" s="13">
        <v>0</v>
      </c>
      <c r="BY128" s="13">
        <v>1</v>
      </c>
      <c r="BZ128" s="11">
        <f t="shared" si="64"/>
        <v>0.39792885223894903</v>
      </c>
      <c r="CA128" s="11">
        <f t="shared" si="73"/>
        <v>0.37223127816665064</v>
      </c>
      <c r="CB128" s="11">
        <f t="shared" ref="CB128:CB150" si="91">IF(AO128="NA","NA",IF(AN128="NA", "NA", AN128/AO128))</f>
        <v>0.75805925783871897</v>
      </c>
      <c r="CC128" s="11">
        <f t="shared" si="51"/>
        <v>0.23083222664895975</v>
      </c>
      <c r="CD128" s="11" t="str">
        <f t="shared" si="52"/>
        <v>NA</v>
      </c>
      <c r="CE128" s="11">
        <f t="shared" si="69"/>
        <v>1.5549019607843138</v>
      </c>
      <c r="CF128" s="11">
        <f t="shared" ref="CF128:CF150" si="92">IF(F128="NA","NA", IF(AU128="NA","NA", AU128/F128))</f>
        <v>0.52550231839258121</v>
      </c>
      <c r="CG128" s="11">
        <f t="shared" si="74"/>
        <v>0.21508196721311476</v>
      </c>
      <c r="CH128" s="11">
        <f t="shared" si="75"/>
        <v>0.42904161412358138</v>
      </c>
      <c r="CI128" s="11">
        <f t="shared" si="76"/>
        <v>0.17343137254901961</v>
      </c>
      <c r="CJ128" s="11">
        <f t="shared" si="72"/>
        <v>0.52984313725490195</v>
      </c>
      <c r="CK128" s="11">
        <f t="shared" si="54"/>
        <v>0.17522689075630252</v>
      </c>
      <c r="CL128" s="11">
        <f t="shared" si="59"/>
        <v>0.14291144051691371</v>
      </c>
    </row>
    <row r="129" spans="1:90" ht="17">
      <c r="A129" s="37" t="s">
        <v>238</v>
      </c>
      <c r="B129" s="56" t="s">
        <v>241</v>
      </c>
      <c r="C129" s="13" t="s">
        <v>246</v>
      </c>
      <c r="D129" s="11" t="s">
        <v>120</v>
      </c>
      <c r="E129" s="18">
        <v>252.28</v>
      </c>
      <c r="F129" s="18">
        <v>224.77</v>
      </c>
      <c r="G129" s="18">
        <v>85.92</v>
      </c>
      <c r="H129" s="18" t="s">
        <v>88</v>
      </c>
      <c r="I129" s="18">
        <v>31.02</v>
      </c>
      <c r="J129" s="18">
        <v>39.340000000000003</v>
      </c>
      <c r="K129" s="18" t="s">
        <v>88</v>
      </c>
      <c r="L129" s="18">
        <v>227.84</v>
      </c>
      <c r="M129" s="18">
        <v>89.95</v>
      </c>
      <c r="N129" s="18" t="s">
        <v>88</v>
      </c>
      <c r="O129" s="12" t="s">
        <v>88</v>
      </c>
      <c r="P129" s="18" t="s">
        <v>88</v>
      </c>
      <c r="Q129" s="18" t="s">
        <v>88</v>
      </c>
      <c r="R129" s="18" t="s">
        <v>88</v>
      </c>
      <c r="S129" s="18" t="s">
        <v>88</v>
      </c>
      <c r="T129" s="18" t="s">
        <v>88</v>
      </c>
      <c r="U129" s="18" t="s">
        <v>88</v>
      </c>
      <c r="V129" s="18" t="s">
        <v>88</v>
      </c>
      <c r="W129" s="18" t="s">
        <v>88</v>
      </c>
      <c r="X129" s="18">
        <v>88.04</v>
      </c>
      <c r="Y129" s="18">
        <v>30.05</v>
      </c>
      <c r="Z129" s="18">
        <v>114.28</v>
      </c>
      <c r="AA129" s="13" t="s">
        <v>89</v>
      </c>
      <c r="AB129" s="13" t="s">
        <v>88</v>
      </c>
      <c r="AC129" s="13" t="s">
        <v>89</v>
      </c>
      <c r="AD129" s="13" t="s">
        <v>90</v>
      </c>
      <c r="AE129" s="13" t="s">
        <v>89</v>
      </c>
      <c r="AF129" s="13" t="s">
        <v>89</v>
      </c>
      <c r="AG129" s="13" t="s">
        <v>90</v>
      </c>
      <c r="AH129" s="13">
        <v>4.34</v>
      </c>
      <c r="AI129" s="14">
        <v>2.75</v>
      </c>
      <c r="AJ129" s="14">
        <v>2.1800000000000002</v>
      </c>
      <c r="AK129" s="14">
        <v>5.45</v>
      </c>
      <c r="AL129" s="11" t="s">
        <v>88</v>
      </c>
      <c r="AM129" s="13">
        <v>2332</v>
      </c>
      <c r="AN129" s="18">
        <v>480</v>
      </c>
      <c r="AO129" s="18">
        <v>720</v>
      </c>
      <c r="AP129" s="18">
        <v>1039.55</v>
      </c>
      <c r="AQ129" s="18">
        <v>189</v>
      </c>
      <c r="AR129" s="18">
        <v>49.5</v>
      </c>
      <c r="AS129" s="18">
        <v>54.17</v>
      </c>
      <c r="AT129" s="18">
        <v>78.745000000000005</v>
      </c>
      <c r="AU129" s="18">
        <v>132.5</v>
      </c>
      <c r="AV129" s="18">
        <v>17.5</v>
      </c>
      <c r="AW129" s="18">
        <v>23.53</v>
      </c>
      <c r="AX129" s="18">
        <v>64.56</v>
      </c>
      <c r="AY129" s="18">
        <v>82.8</v>
      </c>
      <c r="AZ129" s="18">
        <v>404</v>
      </c>
      <c r="BA129" s="18">
        <v>58</v>
      </c>
      <c r="BB129" s="18">
        <v>359.9</v>
      </c>
      <c r="BC129" s="11" t="str">
        <f t="shared" si="61"/>
        <v>NA</v>
      </c>
      <c r="BD129" s="11" t="str">
        <f t="shared" si="77"/>
        <v>NA</v>
      </c>
      <c r="BE129" s="13" t="str">
        <f t="shared" si="78"/>
        <v>NA</v>
      </c>
      <c r="BF129" s="13">
        <f t="shared" si="79"/>
        <v>0.15593784683684797</v>
      </c>
      <c r="BG129" s="11" t="str">
        <f t="shared" si="80"/>
        <v>NA</v>
      </c>
      <c r="BH129" s="11" t="str">
        <f t="shared" si="81"/>
        <v>NA</v>
      </c>
      <c r="BI129" s="11" t="str">
        <f t="shared" si="82"/>
        <v>NA</v>
      </c>
      <c r="BJ129" s="11">
        <f t="shared" si="83"/>
        <v>0.13614817415730338</v>
      </c>
      <c r="BK129" s="11">
        <f t="shared" si="84"/>
        <v>2.6182904603472713E-2</v>
      </c>
      <c r="BL129" s="11" t="str">
        <f t="shared" si="85"/>
        <v>NA</v>
      </c>
      <c r="BM129" s="11" t="str">
        <f t="shared" si="86"/>
        <v>NA</v>
      </c>
      <c r="BN129" s="11" t="str">
        <f t="shared" si="87"/>
        <v>NA</v>
      </c>
      <c r="BO129" s="11" t="str">
        <f t="shared" si="88"/>
        <v>NA</v>
      </c>
      <c r="BP129" s="11" t="str">
        <f t="shared" si="89"/>
        <v>NA</v>
      </c>
      <c r="BQ129" s="11">
        <f t="shared" si="90"/>
        <v>0.50843084041464603</v>
      </c>
      <c r="BR129" s="14">
        <v>2.1800000000000002</v>
      </c>
      <c r="BS129" s="11" t="s">
        <v>88</v>
      </c>
      <c r="BT129" s="11">
        <f t="shared" si="66"/>
        <v>1.5781818181818181</v>
      </c>
      <c r="BU129" s="13">
        <v>0</v>
      </c>
      <c r="BV129" s="13" t="s">
        <v>88</v>
      </c>
      <c r="BW129" s="13">
        <v>1</v>
      </c>
      <c r="BX129" s="13">
        <v>0</v>
      </c>
      <c r="BY129" s="13">
        <v>1</v>
      </c>
      <c r="BZ129" s="11">
        <f t="shared" si="64"/>
        <v>0.35038888888888892</v>
      </c>
      <c r="CA129" s="11">
        <f t="shared" si="73"/>
        <v>0.31218055555555557</v>
      </c>
      <c r="CB129" s="11">
        <f t="shared" si="91"/>
        <v>0.66666666666666663</v>
      </c>
      <c r="CC129" s="11">
        <f t="shared" si="51"/>
        <v>0.30874785591766724</v>
      </c>
      <c r="CD129" s="11">
        <f t="shared" si="52"/>
        <v>0.44577615780445967</v>
      </c>
      <c r="CE129" s="11">
        <f t="shared" si="69"/>
        <v>1.4264150943396225</v>
      </c>
      <c r="CF129" s="11">
        <f t="shared" si="92"/>
        <v>0.58949148017973929</v>
      </c>
      <c r="CG129" s="11">
        <f t="shared" si="74"/>
        <v>0.2866137566137566</v>
      </c>
      <c r="CH129" s="11">
        <f t="shared" si="75"/>
        <v>0.41664021164021164</v>
      </c>
      <c r="CI129" s="11">
        <f t="shared" si="76"/>
        <v>0.17758490566037738</v>
      </c>
      <c r="CJ129" s="11">
        <f t="shared" si="72"/>
        <v>0.48724528301886794</v>
      </c>
      <c r="CK129" s="11">
        <f t="shared" si="54"/>
        <v>0.20495049504950494</v>
      </c>
      <c r="CL129" s="11">
        <f t="shared" ref="CL129:CL188" si="93">IF(BB129="NA","NA", IF(BA129="NA","NA", BA129/BB129))</f>
        <v>0.16115587663239789</v>
      </c>
    </row>
    <row r="130" spans="1:90" ht="17">
      <c r="A130" s="37" t="s">
        <v>238</v>
      </c>
      <c r="B130" s="56" t="s">
        <v>241</v>
      </c>
      <c r="C130" s="13" t="s">
        <v>247</v>
      </c>
      <c r="D130" s="11" t="s">
        <v>120</v>
      </c>
      <c r="E130" s="18" t="s">
        <v>88</v>
      </c>
      <c r="F130" s="18" t="s">
        <v>88</v>
      </c>
      <c r="G130" s="18" t="s">
        <v>88</v>
      </c>
      <c r="H130" s="18" t="s">
        <v>88</v>
      </c>
      <c r="I130" s="18" t="s">
        <v>88</v>
      </c>
      <c r="J130" s="18" t="s">
        <v>88</v>
      </c>
      <c r="K130" s="18" t="s">
        <v>88</v>
      </c>
      <c r="L130" s="18" t="s">
        <v>88</v>
      </c>
      <c r="M130" s="18" t="s">
        <v>88</v>
      </c>
      <c r="N130" s="18" t="s">
        <v>88</v>
      </c>
      <c r="O130" s="12" t="s">
        <v>88</v>
      </c>
      <c r="P130" s="18" t="s">
        <v>88</v>
      </c>
      <c r="Q130" s="18" t="s">
        <v>88</v>
      </c>
      <c r="R130" s="18" t="s">
        <v>88</v>
      </c>
      <c r="S130" s="18" t="s">
        <v>88</v>
      </c>
      <c r="T130" s="18">
        <v>15.8</v>
      </c>
      <c r="U130" s="18">
        <v>16.260000000000002</v>
      </c>
      <c r="V130" s="18" t="s">
        <v>88</v>
      </c>
      <c r="W130" s="18">
        <v>3.36</v>
      </c>
      <c r="X130" s="18">
        <v>33</v>
      </c>
      <c r="Y130" s="18">
        <v>12.6</v>
      </c>
      <c r="Z130" s="18">
        <v>52.03</v>
      </c>
      <c r="AA130" s="13" t="s">
        <v>88</v>
      </c>
      <c r="AB130" s="13" t="s">
        <v>88</v>
      </c>
      <c r="AC130" s="13" t="s">
        <v>89</v>
      </c>
      <c r="AD130" s="13" t="s">
        <v>88</v>
      </c>
      <c r="AE130" s="13" t="s">
        <v>88</v>
      </c>
      <c r="AF130" s="13" t="s">
        <v>88</v>
      </c>
      <c r="AG130" s="13" t="s">
        <v>88</v>
      </c>
      <c r="AH130" s="13" t="s">
        <v>88</v>
      </c>
      <c r="AI130" s="14" t="s">
        <v>88</v>
      </c>
      <c r="AJ130" s="14" t="s">
        <v>88</v>
      </c>
      <c r="AK130" s="14" t="s">
        <v>88</v>
      </c>
      <c r="AL130" s="11" t="s">
        <v>88</v>
      </c>
      <c r="AM130" s="13" t="s">
        <v>88</v>
      </c>
      <c r="AN130" s="18">
        <v>195.81</v>
      </c>
      <c r="AO130" s="18">
        <v>280</v>
      </c>
      <c r="AP130" s="18" t="s">
        <v>88</v>
      </c>
      <c r="AQ130" s="18" t="s">
        <v>88</v>
      </c>
      <c r="AR130" s="18">
        <v>13.5</v>
      </c>
      <c r="AS130" s="18">
        <v>15.57</v>
      </c>
      <c r="AT130" s="18" t="s">
        <v>88</v>
      </c>
      <c r="AU130" s="18">
        <v>53.55</v>
      </c>
      <c r="AV130" s="18">
        <v>6.51</v>
      </c>
      <c r="AW130" s="18">
        <v>8.7100000000000009</v>
      </c>
      <c r="AX130" s="18">
        <v>26.393999999999998</v>
      </c>
      <c r="AY130" s="18" t="s">
        <v>88</v>
      </c>
      <c r="AZ130" s="18" t="s">
        <v>88</v>
      </c>
      <c r="BA130" s="18" t="s">
        <v>169</v>
      </c>
      <c r="BB130" s="18" t="s">
        <v>88</v>
      </c>
      <c r="BC130" s="11" t="str">
        <f t="shared" si="61"/>
        <v>NA</v>
      </c>
      <c r="BD130" s="11" t="str">
        <f t="shared" si="77"/>
        <v>NA</v>
      </c>
      <c r="BE130" s="13" t="str">
        <f t="shared" si="78"/>
        <v>NA</v>
      </c>
      <c r="BF130" s="13" t="str">
        <f t="shared" si="79"/>
        <v>NA</v>
      </c>
      <c r="BG130" s="11" t="str">
        <f t="shared" si="80"/>
        <v>NA</v>
      </c>
      <c r="BH130" s="11" t="str">
        <f t="shared" si="81"/>
        <v>NA</v>
      </c>
      <c r="BI130" s="11" t="str">
        <f t="shared" si="82"/>
        <v>NA</v>
      </c>
      <c r="BJ130" s="11" t="str">
        <f t="shared" si="83"/>
        <v>NA</v>
      </c>
      <c r="BK130" s="11" t="str">
        <f t="shared" si="84"/>
        <v>NA</v>
      </c>
      <c r="BL130" s="11" t="str">
        <f t="shared" si="85"/>
        <v>NA</v>
      </c>
      <c r="BM130" s="11" t="str">
        <f t="shared" si="86"/>
        <v>NA</v>
      </c>
      <c r="BN130" s="11" t="str">
        <f t="shared" si="87"/>
        <v>NA</v>
      </c>
      <c r="BO130" s="11" t="str">
        <f t="shared" si="88"/>
        <v>NA</v>
      </c>
      <c r="BP130" s="11" t="str">
        <f t="shared" si="89"/>
        <v>NA</v>
      </c>
      <c r="BQ130" s="11" t="str">
        <f t="shared" si="90"/>
        <v>NA</v>
      </c>
      <c r="BR130" s="14" t="s">
        <v>88</v>
      </c>
      <c r="BS130" s="11" t="s">
        <v>88</v>
      </c>
      <c r="BT130" s="11" t="str">
        <f t="shared" si="66"/>
        <v>NA</v>
      </c>
      <c r="BU130" s="13" t="s">
        <v>88</v>
      </c>
      <c r="BV130" s="13" t="s">
        <v>88</v>
      </c>
      <c r="BW130" s="13" t="s">
        <v>88</v>
      </c>
      <c r="BX130" s="13" t="s">
        <v>88</v>
      </c>
      <c r="BY130" s="13" t="s">
        <v>88</v>
      </c>
      <c r="BZ130" s="11" t="str">
        <f t="shared" si="64"/>
        <v>NA</v>
      </c>
      <c r="CA130" s="11" t="str">
        <f t="shared" si="73"/>
        <v>NA</v>
      </c>
      <c r="CB130" s="11">
        <f t="shared" si="91"/>
        <v>0.69932142857142854</v>
      </c>
      <c r="CC130" s="11" t="str">
        <f t="shared" si="51"/>
        <v>NA</v>
      </c>
      <c r="CD130" s="11" t="str">
        <f t="shared" si="52"/>
        <v>NA</v>
      </c>
      <c r="CE130" s="11" t="str">
        <f t="shared" si="69"/>
        <v>NA</v>
      </c>
      <c r="CF130" s="11" t="str">
        <f t="shared" si="92"/>
        <v>NA</v>
      </c>
      <c r="CG130" s="11" t="str">
        <f t="shared" si="74"/>
        <v>NA</v>
      </c>
      <c r="CH130" s="11" t="str">
        <f t="shared" si="75"/>
        <v>NA</v>
      </c>
      <c r="CI130" s="11">
        <f t="shared" si="76"/>
        <v>0.16265172735760974</v>
      </c>
      <c r="CJ130" s="11">
        <f t="shared" si="72"/>
        <v>0.49288515406162464</v>
      </c>
      <c r="CK130" s="11" t="str">
        <f t="shared" si="54"/>
        <v>NA</v>
      </c>
      <c r="CL130" s="11" t="str">
        <f t="shared" si="93"/>
        <v>NA</v>
      </c>
    </row>
    <row r="131" spans="1:90" ht="17">
      <c r="A131" s="37" t="s">
        <v>238</v>
      </c>
      <c r="B131" s="56" t="s">
        <v>241</v>
      </c>
      <c r="C131" s="13" t="s">
        <v>248</v>
      </c>
      <c r="D131" s="11" t="s">
        <v>120</v>
      </c>
      <c r="E131" s="18">
        <v>120.7</v>
      </c>
      <c r="F131" s="18">
        <v>105.94</v>
      </c>
      <c r="G131" s="18">
        <v>43.41</v>
      </c>
      <c r="H131" s="18">
        <v>35.590000000000003</v>
      </c>
      <c r="I131" s="18">
        <v>15.22</v>
      </c>
      <c r="J131" s="18" t="s">
        <v>88</v>
      </c>
      <c r="K131" s="18">
        <v>69.94</v>
      </c>
      <c r="L131" s="18">
        <v>104.02</v>
      </c>
      <c r="M131" s="18">
        <v>36.659999999999997</v>
      </c>
      <c r="N131" s="18">
        <v>15.94</v>
      </c>
      <c r="O131" s="12" t="s">
        <v>88</v>
      </c>
      <c r="P131" s="18" t="s">
        <v>88</v>
      </c>
      <c r="Q131" s="18">
        <v>20.03</v>
      </c>
      <c r="R131" s="18">
        <v>8.26</v>
      </c>
      <c r="S131" s="18">
        <v>31.16</v>
      </c>
      <c r="T131" s="18">
        <v>19.66</v>
      </c>
      <c r="U131" s="18">
        <v>15.07</v>
      </c>
      <c r="V131" s="18" t="s">
        <v>88</v>
      </c>
      <c r="W131" s="18">
        <v>3.14</v>
      </c>
      <c r="X131" s="18">
        <v>34.33</v>
      </c>
      <c r="Y131" s="18">
        <v>10.199999999999999</v>
      </c>
      <c r="Z131" s="18">
        <v>52.04</v>
      </c>
      <c r="AA131" s="13" t="s">
        <v>89</v>
      </c>
      <c r="AB131" s="13" t="s">
        <v>88</v>
      </c>
      <c r="AC131" s="13" t="s">
        <v>89</v>
      </c>
      <c r="AD131" s="13" t="s">
        <v>90</v>
      </c>
      <c r="AE131" s="13" t="s">
        <v>89</v>
      </c>
      <c r="AF131" s="13" t="s">
        <v>89</v>
      </c>
      <c r="AG131" s="13" t="s">
        <v>88</v>
      </c>
      <c r="AH131" s="13">
        <v>5.0999999999999996</v>
      </c>
      <c r="AI131" s="14">
        <v>2.14</v>
      </c>
      <c r="AJ131" s="14">
        <v>2.78</v>
      </c>
      <c r="AK131" s="14">
        <v>1.87</v>
      </c>
      <c r="AL131" s="11" t="s">
        <v>88</v>
      </c>
      <c r="AM131" s="13" t="s">
        <v>88</v>
      </c>
      <c r="AN131" s="18">
        <v>209.32</v>
      </c>
      <c r="AO131" s="18">
        <v>289.20999999999998</v>
      </c>
      <c r="AP131" s="18" t="s">
        <v>88</v>
      </c>
      <c r="AQ131" s="18">
        <v>50.82</v>
      </c>
      <c r="AR131" s="18">
        <v>11.13</v>
      </c>
      <c r="AS131" s="18">
        <v>11.645</v>
      </c>
      <c r="AT131" s="18">
        <v>24.853000000000002</v>
      </c>
      <c r="AU131" s="18">
        <v>47</v>
      </c>
      <c r="AV131" s="18">
        <v>6.72</v>
      </c>
      <c r="AW131" s="18">
        <v>8.8729999999999993</v>
      </c>
      <c r="AX131" s="18">
        <v>24.43</v>
      </c>
      <c r="AY131" s="18">
        <v>18.47</v>
      </c>
      <c r="AZ131" s="18">
        <v>111.74</v>
      </c>
      <c r="BA131" s="18">
        <v>16.77</v>
      </c>
      <c r="BB131" s="18">
        <v>119.32</v>
      </c>
      <c r="BC131" s="11">
        <f t="shared" si="61"/>
        <v>0.33594487445723997</v>
      </c>
      <c r="BD131" s="11">
        <f t="shared" si="77"/>
        <v>0.29412875212384371</v>
      </c>
      <c r="BE131" s="13" t="str">
        <f t="shared" si="78"/>
        <v>NA</v>
      </c>
      <c r="BF131" s="13" t="str">
        <f t="shared" si="79"/>
        <v>NA</v>
      </c>
      <c r="BG131" s="11">
        <f t="shared" si="80"/>
        <v>0.57945318972659487</v>
      </c>
      <c r="BH131" s="11">
        <f t="shared" si="81"/>
        <v>0.15323976158431071</v>
      </c>
      <c r="BI131" s="11">
        <f t="shared" si="82"/>
        <v>0.43480632842334971</v>
      </c>
      <c r="BJ131" s="11">
        <f t="shared" si="83"/>
        <v>0.14631801576619882</v>
      </c>
      <c r="BK131" s="11">
        <f t="shared" si="84"/>
        <v>1.5599980027235522E-2</v>
      </c>
      <c r="BL131" s="11">
        <f t="shared" si="85"/>
        <v>0.18906928450066077</v>
      </c>
      <c r="BM131" s="11">
        <f t="shared" si="86"/>
        <v>7.7968661506513118E-2</v>
      </c>
      <c r="BN131" s="11">
        <f t="shared" si="87"/>
        <v>0.51494956040765305</v>
      </c>
      <c r="BO131" s="11" t="str">
        <f t="shared" si="88"/>
        <v>NA</v>
      </c>
      <c r="BP131" s="11">
        <f t="shared" si="89"/>
        <v>2.9639418538795547E-2</v>
      </c>
      <c r="BQ131" s="11">
        <f t="shared" si="90"/>
        <v>0.49122144610156693</v>
      </c>
      <c r="BR131" s="14">
        <v>2.78</v>
      </c>
      <c r="BS131" s="11" t="s">
        <v>88</v>
      </c>
      <c r="BT131" s="11">
        <f t="shared" si="66"/>
        <v>2.3831775700934577</v>
      </c>
      <c r="BU131" s="13">
        <v>0</v>
      </c>
      <c r="BV131" s="13" t="s">
        <v>88</v>
      </c>
      <c r="BW131" s="13">
        <v>1</v>
      </c>
      <c r="BX131" s="13">
        <v>0</v>
      </c>
      <c r="BY131" s="13" t="s">
        <v>88</v>
      </c>
      <c r="BZ131" s="11">
        <f t="shared" si="64"/>
        <v>0.41734379862383741</v>
      </c>
      <c r="CA131" s="11">
        <f t="shared" si="73"/>
        <v>0.36630821894125376</v>
      </c>
      <c r="CB131" s="11">
        <f t="shared" si="91"/>
        <v>0.72376473842536571</v>
      </c>
      <c r="CC131" s="11" t="str">
        <f t="shared" si="51"/>
        <v>NA</v>
      </c>
      <c r="CD131" s="11" t="str">
        <f t="shared" si="52"/>
        <v>NA</v>
      </c>
      <c r="CE131" s="11">
        <f t="shared" si="69"/>
        <v>1.0812765957446808</v>
      </c>
      <c r="CF131" s="11">
        <f t="shared" si="92"/>
        <v>0.44364734755521995</v>
      </c>
      <c r="CG131" s="11">
        <f t="shared" si="74"/>
        <v>0.22914207005116094</v>
      </c>
      <c r="CH131" s="11">
        <f t="shared" si="75"/>
        <v>0.48903974813065726</v>
      </c>
      <c r="CI131" s="11">
        <f t="shared" si="76"/>
        <v>0.18878723404255318</v>
      </c>
      <c r="CJ131" s="11">
        <f t="shared" si="72"/>
        <v>0.51978723404255323</v>
      </c>
      <c r="CK131" s="11">
        <f t="shared" ref="CK131:CK188" si="94">IF(AY131="NA","NA", IF(AZ131="NA","NA", AY131/AZ131))</f>
        <v>0.16529443350635403</v>
      </c>
      <c r="CL131" s="11">
        <f t="shared" si="93"/>
        <v>0.14054642976868925</v>
      </c>
    </row>
    <row r="132" spans="1:90" ht="17">
      <c r="A132" s="37" t="s">
        <v>238</v>
      </c>
      <c r="B132" s="56" t="s">
        <v>249</v>
      </c>
      <c r="C132" s="13" t="s">
        <v>6927</v>
      </c>
      <c r="D132" s="11" t="s">
        <v>120</v>
      </c>
      <c r="E132" s="18">
        <v>115.7</v>
      </c>
      <c r="F132" s="18">
        <v>100.4</v>
      </c>
      <c r="G132" s="18">
        <v>48.32</v>
      </c>
      <c r="H132" s="18">
        <v>30.86</v>
      </c>
      <c r="I132" s="18">
        <v>14.8</v>
      </c>
      <c r="J132" s="18" t="s">
        <v>88</v>
      </c>
      <c r="K132" s="18">
        <v>62.6</v>
      </c>
      <c r="L132" s="18">
        <v>97.4</v>
      </c>
      <c r="M132" s="18">
        <v>35.6</v>
      </c>
      <c r="N132" s="18">
        <v>15</v>
      </c>
      <c r="O132" s="18">
        <v>4.2</v>
      </c>
      <c r="P132" s="18" t="s">
        <v>88</v>
      </c>
      <c r="Q132" s="18">
        <v>15.79</v>
      </c>
      <c r="R132" s="18">
        <v>4.72</v>
      </c>
      <c r="S132" s="18">
        <v>34</v>
      </c>
      <c r="T132" s="18">
        <v>16.3</v>
      </c>
      <c r="U132" s="18">
        <v>11.6</v>
      </c>
      <c r="V132" s="18" t="s">
        <v>88</v>
      </c>
      <c r="W132" s="18">
        <v>2.5</v>
      </c>
      <c r="X132" s="18">
        <v>27</v>
      </c>
      <c r="Y132" s="18">
        <v>7.7</v>
      </c>
      <c r="Z132" s="18">
        <v>52.6</v>
      </c>
      <c r="AA132" s="13" t="s">
        <v>88</v>
      </c>
      <c r="AB132" s="13" t="s">
        <v>88</v>
      </c>
      <c r="AC132" s="13" t="s">
        <v>89</v>
      </c>
      <c r="AD132" s="13" t="s">
        <v>90</v>
      </c>
      <c r="AE132" s="13" t="s">
        <v>89</v>
      </c>
      <c r="AF132" s="13" t="s">
        <v>89</v>
      </c>
      <c r="AG132" s="13" t="s">
        <v>88</v>
      </c>
      <c r="AH132" s="13">
        <v>4.18</v>
      </c>
      <c r="AI132" s="14">
        <v>2.1800000000000002</v>
      </c>
      <c r="AJ132" s="14">
        <v>2.25</v>
      </c>
      <c r="AK132" s="14">
        <v>2.63</v>
      </c>
      <c r="AL132" s="11" t="s">
        <v>88</v>
      </c>
      <c r="AM132" s="13" t="s">
        <v>88</v>
      </c>
      <c r="AN132" s="18">
        <v>184.25</v>
      </c>
      <c r="AO132" s="18">
        <v>278.17</v>
      </c>
      <c r="AP132" s="18" t="s">
        <v>88</v>
      </c>
      <c r="AQ132" s="18">
        <v>60.86</v>
      </c>
      <c r="AR132" s="18">
        <v>15.24</v>
      </c>
      <c r="AS132" s="18">
        <v>17.97</v>
      </c>
      <c r="AT132" s="18">
        <v>30.315000000000001</v>
      </c>
      <c r="AU132" s="18">
        <v>73.599999999999994</v>
      </c>
      <c r="AV132" s="18">
        <v>9.5</v>
      </c>
      <c r="AW132" s="18">
        <v>10.24</v>
      </c>
      <c r="AX132" s="18">
        <v>33.279000000000003</v>
      </c>
      <c r="AY132" s="18">
        <v>27.2</v>
      </c>
      <c r="AZ132" s="18">
        <v>130.4</v>
      </c>
      <c r="BA132" s="18">
        <v>23.1</v>
      </c>
      <c r="BB132" s="18">
        <v>167.8</v>
      </c>
      <c r="BC132" s="11">
        <f t="shared" si="61"/>
        <v>0.30737051792828685</v>
      </c>
      <c r="BD132" s="11">
        <f t="shared" si="77"/>
        <v>0.3386454183266932</v>
      </c>
      <c r="BE132" s="13">
        <f t="shared" si="78"/>
        <v>3.6300777873811585E-2</v>
      </c>
      <c r="BF132" s="13" t="str">
        <f t="shared" si="79"/>
        <v>NA</v>
      </c>
      <c r="BG132" s="11">
        <f t="shared" si="80"/>
        <v>0.54105445116681072</v>
      </c>
      <c r="BH132" s="11">
        <f t="shared" si="81"/>
        <v>0.15400410677618068</v>
      </c>
      <c r="BI132" s="11">
        <f t="shared" si="82"/>
        <v>0.42134831460674155</v>
      </c>
      <c r="BJ132" s="11">
        <f t="shared" si="83"/>
        <v>0.15195071868583163</v>
      </c>
      <c r="BK132" s="11">
        <f t="shared" si="84"/>
        <v>1.0312336312122028E-2</v>
      </c>
      <c r="BL132" s="11">
        <f t="shared" si="85"/>
        <v>0.15727091633466134</v>
      </c>
      <c r="BM132" s="11">
        <f t="shared" si="86"/>
        <v>4.7011952191235051E-2</v>
      </c>
      <c r="BN132" s="11">
        <f t="shared" si="87"/>
        <v>0.43650615057348219</v>
      </c>
      <c r="BO132" s="11" t="str">
        <f t="shared" si="88"/>
        <v>NA</v>
      </c>
      <c r="BP132" s="11">
        <f t="shared" si="89"/>
        <v>2.4900398406374501E-2</v>
      </c>
      <c r="BQ132" s="11">
        <f t="shared" si="90"/>
        <v>0.5239043824701195</v>
      </c>
      <c r="BR132" s="14">
        <v>2.25</v>
      </c>
      <c r="BS132" s="11" t="s">
        <v>88</v>
      </c>
      <c r="BT132" s="11">
        <f t="shared" si="66"/>
        <v>1.9174311926605503</v>
      </c>
      <c r="BU132" s="13" t="s">
        <v>88</v>
      </c>
      <c r="BV132" s="13" t="s">
        <v>88</v>
      </c>
      <c r="BW132" s="13">
        <v>1</v>
      </c>
      <c r="BX132" s="13">
        <v>0</v>
      </c>
      <c r="BY132" s="13" t="s">
        <v>88</v>
      </c>
      <c r="BZ132" s="11">
        <f t="shared" si="64"/>
        <v>0.41593270302333102</v>
      </c>
      <c r="CA132" s="11">
        <f t="shared" si="73"/>
        <v>0.36093036632275227</v>
      </c>
      <c r="CB132" s="11">
        <f t="shared" si="91"/>
        <v>0.66236474098572806</v>
      </c>
      <c r="CC132" s="11" t="str">
        <f t="shared" si="51"/>
        <v>NA</v>
      </c>
      <c r="CD132" s="11" t="str">
        <f t="shared" ref="CD132:CD150" si="95">IF(AM132="NA","NA",IF(AP132="NA", "NA", AP132/AM132))</f>
        <v>NA</v>
      </c>
      <c r="CE132" s="11">
        <f t="shared" si="69"/>
        <v>0.82690217391304355</v>
      </c>
      <c r="CF132" s="11">
        <f t="shared" si="92"/>
        <v>0.73306772908366524</v>
      </c>
      <c r="CG132" s="11">
        <f t="shared" si="74"/>
        <v>0.29526782780151167</v>
      </c>
      <c r="CH132" s="11">
        <f t="shared" si="75"/>
        <v>0.49811041735129807</v>
      </c>
      <c r="CI132" s="11">
        <f t="shared" si="76"/>
        <v>0.1391304347826087</v>
      </c>
      <c r="CJ132" s="11">
        <f t="shared" si="72"/>
        <v>0.45216032608695661</v>
      </c>
      <c r="CK132" s="11">
        <f t="shared" si="94"/>
        <v>0.20858895705521471</v>
      </c>
      <c r="CL132" s="11">
        <f t="shared" si="93"/>
        <v>0.13766388557806913</v>
      </c>
    </row>
    <row r="133" spans="1:90" ht="17">
      <c r="A133" s="37" t="s">
        <v>238</v>
      </c>
      <c r="B133" s="56" t="s">
        <v>250</v>
      </c>
      <c r="C133" s="13" t="s">
        <v>251</v>
      </c>
      <c r="D133" s="11" t="s">
        <v>120</v>
      </c>
      <c r="E133" s="18">
        <v>103.852</v>
      </c>
      <c r="F133" s="18">
        <v>87.138000000000005</v>
      </c>
      <c r="G133" s="18">
        <v>45.54</v>
      </c>
      <c r="H133" s="18">
        <v>28.49</v>
      </c>
      <c r="I133" s="22">
        <v>11.1</v>
      </c>
      <c r="J133" s="18">
        <v>14.917</v>
      </c>
      <c r="K133" s="18" t="s">
        <v>88</v>
      </c>
      <c r="L133" s="18">
        <v>89.19</v>
      </c>
      <c r="M133" s="18" t="s">
        <v>88</v>
      </c>
      <c r="N133" s="18" t="s">
        <v>88</v>
      </c>
      <c r="O133" s="12" t="s">
        <v>88</v>
      </c>
      <c r="P133" s="18" t="s">
        <v>88</v>
      </c>
      <c r="Q133" s="18">
        <v>15.551</v>
      </c>
      <c r="R133" s="12">
        <v>5.56</v>
      </c>
      <c r="S133" s="18">
        <v>31.29</v>
      </c>
      <c r="T133" s="18">
        <v>18.8</v>
      </c>
      <c r="U133" s="18">
        <v>11.23</v>
      </c>
      <c r="V133" s="18" t="s">
        <v>88</v>
      </c>
      <c r="W133" s="18">
        <v>2.54</v>
      </c>
      <c r="X133" s="18">
        <v>21.335999999999999</v>
      </c>
      <c r="Y133" s="18">
        <v>12.260999999999999</v>
      </c>
      <c r="Z133" s="18">
        <v>37.652000000000001</v>
      </c>
      <c r="AA133" s="13" t="s">
        <v>225</v>
      </c>
      <c r="AB133" s="13" t="s">
        <v>90</v>
      </c>
      <c r="AC133" s="13" t="s">
        <v>89</v>
      </c>
      <c r="AD133" s="13" t="s">
        <v>90</v>
      </c>
      <c r="AE133" s="13" t="s">
        <v>89</v>
      </c>
      <c r="AF133" s="13" t="s">
        <v>89</v>
      </c>
      <c r="AG133" s="13" t="s">
        <v>90</v>
      </c>
      <c r="AH133" s="13">
        <v>3.15</v>
      </c>
      <c r="AI133" s="14">
        <v>2.11</v>
      </c>
      <c r="AJ133" s="14">
        <v>1.53</v>
      </c>
      <c r="AK133" s="14">
        <v>2.2799999999999998</v>
      </c>
      <c r="AL133" s="11">
        <v>0.30309999999999998</v>
      </c>
      <c r="AM133" s="13" t="s">
        <v>88</v>
      </c>
      <c r="AN133" s="18" t="s">
        <v>88</v>
      </c>
      <c r="AO133" s="18" t="s">
        <v>88</v>
      </c>
      <c r="AP133" s="18" t="s">
        <v>88</v>
      </c>
      <c r="AQ133" s="18">
        <v>24.747</v>
      </c>
      <c r="AR133" s="18">
        <v>6.8869999999999996</v>
      </c>
      <c r="AS133" s="18" t="s">
        <v>88</v>
      </c>
      <c r="AT133" s="18" t="s">
        <v>88</v>
      </c>
      <c r="AU133" s="18">
        <v>34.011000000000003</v>
      </c>
      <c r="AV133" s="18">
        <v>4.0460000000000003</v>
      </c>
      <c r="AW133" s="18" t="s">
        <v>88</v>
      </c>
      <c r="AX133" s="18" t="s">
        <v>88</v>
      </c>
      <c r="AY133" s="18" t="s">
        <v>88</v>
      </c>
      <c r="AZ133" s="18" t="s">
        <v>88</v>
      </c>
      <c r="BA133" s="18" t="s">
        <v>88</v>
      </c>
      <c r="BB133" s="18" t="s">
        <v>88</v>
      </c>
      <c r="BC133" s="11">
        <f t="shared" si="61"/>
        <v>0.32695264981982597</v>
      </c>
      <c r="BD133" s="11">
        <f t="shared" si="77"/>
        <v>0.35908558837705706</v>
      </c>
      <c r="BE133" s="13" t="str">
        <f t="shared" si="78"/>
        <v>NA</v>
      </c>
      <c r="BF133" s="13">
        <f t="shared" si="79"/>
        <v>0.14363709894850363</v>
      </c>
      <c r="BG133" s="11" t="str">
        <f t="shared" si="80"/>
        <v>NA</v>
      </c>
      <c r="BH133" s="11" t="str">
        <f t="shared" si="81"/>
        <v>NA</v>
      </c>
      <c r="BI133" s="11" t="str">
        <f t="shared" si="82"/>
        <v>NA</v>
      </c>
      <c r="BJ133" s="11">
        <f t="shared" si="83"/>
        <v>0.12445341405987219</v>
      </c>
      <c r="BK133" s="11">
        <f t="shared" si="84"/>
        <v>1.7226368131782917E-2</v>
      </c>
      <c r="BL133" s="11">
        <f t="shared" si="85"/>
        <v>0.17846404553696435</v>
      </c>
      <c r="BM133" s="11">
        <f t="shared" si="86"/>
        <v>6.3806835135073098E-2</v>
      </c>
      <c r="BN133" s="11">
        <f t="shared" si="87"/>
        <v>0.54133688739299435</v>
      </c>
      <c r="BO133" s="11" t="str">
        <f t="shared" si="88"/>
        <v>NA</v>
      </c>
      <c r="BP133" s="11">
        <f t="shared" si="89"/>
        <v>2.9149165691202458E-2</v>
      </c>
      <c r="BQ133" s="11">
        <f t="shared" si="90"/>
        <v>0.43209621519887992</v>
      </c>
      <c r="BR133" s="14">
        <v>1.53</v>
      </c>
      <c r="BS133" s="11">
        <v>0.30309999999999998</v>
      </c>
      <c r="BT133" s="11">
        <f t="shared" si="66"/>
        <v>1.4928909952606635</v>
      </c>
      <c r="BU133" s="13">
        <v>1</v>
      </c>
      <c r="BV133" s="13">
        <v>1</v>
      </c>
      <c r="BW133" s="13">
        <v>1</v>
      </c>
      <c r="BX133" s="13">
        <v>0</v>
      </c>
      <c r="BY133" s="13">
        <v>1</v>
      </c>
      <c r="BZ133" s="11" t="str">
        <f t="shared" si="64"/>
        <v>NA</v>
      </c>
      <c r="CA133" s="11" t="str">
        <f t="shared" si="73"/>
        <v>NA</v>
      </c>
      <c r="CB133" s="11" t="str">
        <f t="shared" si="91"/>
        <v>NA</v>
      </c>
      <c r="CC133" s="11" t="str">
        <f t="shared" ref="CC133:CC193" si="96">IF(AM133="NA","NA", IF(AO133="NA", "NA", AO133/AM133))</f>
        <v>NA</v>
      </c>
      <c r="CD133" s="11" t="str">
        <f t="shared" si="95"/>
        <v>NA</v>
      </c>
      <c r="CE133" s="11">
        <f t="shared" si="69"/>
        <v>0.7276175355032195</v>
      </c>
      <c r="CF133" s="11">
        <f t="shared" si="92"/>
        <v>0.39031191902499485</v>
      </c>
      <c r="CG133" s="11" t="str">
        <f t="shared" si="74"/>
        <v>NA</v>
      </c>
      <c r="CH133" s="11" t="str">
        <f t="shared" si="75"/>
        <v>NA</v>
      </c>
      <c r="CI133" s="11" t="str">
        <f t="shared" si="76"/>
        <v>NA</v>
      </c>
      <c r="CJ133" s="11" t="str">
        <f>IF(AU133="NA","NA", IF(AX133="NA","NA", AX133/AU133))</f>
        <v>NA</v>
      </c>
      <c r="CK133" s="11" t="str">
        <f t="shared" si="94"/>
        <v>NA</v>
      </c>
      <c r="CL133" s="11" t="str">
        <f t="shared" si="93"/>
        <v>NA</v>
      </c>
    </row>
    <row r="134" spans="1:90" ht="17">
      <c r="A134" s="37" t="s">
        <v>238</v>
      </c>
      <c r="B134" s="56" t="s">
        <v>252</v>
      </c>
      <c r="C134" s="13" t="s">
        <v>253</v>
      </c>
      <c r="D134" s="11" t="s">
        <v>484</v>
      </c>
      <c r="E134" s="18">
        <v>108.24</v>
      </c>
      <c r="F134" s="18">
        <v>92.95</v>
      </c>
      <c r="G134" s="18">
        <v>31.25</v>
      </c>
      <c r="H134" s="18">
        <v>32.75</v>
      </c>
      <c r="I134" s="22">
        <v>13.25</v>
      </c>
      <c r="J134" s="18">
        <v>11.6</v>
      </c>
      <c r="K134" s="18" t="s">
        <v>88</v>
      </c>
      <c r="L134" s="18">
        <v>92.8</v>
      </c>
      <c r="M134" s="18" t="s">
        <v>88</v>
      </c>
      <c r="N134" s="18">
        <v>11.79</v>
      </c>
      <c r="O134" s="12">
        <v>5.12</v>
      </c>
      <c r="P134" s="18">
        <v>7.43</v>
      </c>
      <c r="Q134" s="18">
        <v>16.989999999999998</v>
      </c>
      <c r="R134" s="12">
        <v>6.98</v>
      </c>
      <c r="S134" s="18">
        <v>28.69</v>
      </c>
      <c r="T134" s="18">
        <v>18.72</v>
      </c>
      <c r="U134" s="18">
        <v>13.61</v>
      </c>
      <c r="V134" s="18">
        <v>8.98</v>
      </c>
      <c r="W134" s="18">
        <v>4.5</v>
      </c>
      <c r="X134" s="18">
        <v>26.92</v>
      </c>
      <c r="Y134" s="18">
        <v>10.86</v>
      </c>
      <c r="Z134" s="18">
        <v>36.799999999999997</v>
      </c>
      <c r="AA134" s="13" t="s">
        <v>90</v>
      </c>
      <c r="AB134" s="13" t="s">
        <v>90</v>
      </c>
      <c r="AC134" s="13" t="s">
        <v>89</v>
      </c>
      <c r="AD134" s="13" t="s">
        <v>90</v>
      </c>
      <c r="AE134" s="13" t="s">
        <v>89</v>
      </c>
      <c r="AF134" s="13" t="s">
        <v>89</v>
      </c>
      <c r="AG134" s="13" t="s">
        <v>90</v>
      </c>
      <c r="AH134" s="13" t="s">
        <v>88</v>
      </c>
      <c r="AI134" s="14" t="s">
        <v>88</v>
      </c>
      <c r="AJ134" s="14">
        <v>2.1</v>
      </c>
      <c r="AK134" s="14">
        <v>1.84</v>
      </c>
      <c r="AL134" s="11" t="s">
        <v>88</v>
      </c>
      <c r="AM134" s="13" t="s">
        <v>88</v>
      </c>
      <c r="AN134" s="18">
        <v>127.5</v>
      </c>
      <c r="AO134" s="18" t="s">
        <v>88</v>
      </c>
      <c r="AP134" s="18" t="s">
        <v>88</v>
      </c>
      <c r="AQ134" s="18">
        <v>30.68</v>
      </c>
      <c r="AR134" s="18">
        <v>7.16</v>
      </c>
      <c r="AS134" s="18">
        <v>9.1999999999999993</v>
      </c>
      <c r="AT134" s="18">
        <v>18.7</v>
      </c>
      <c r="AU134" s="18">
        <v>42.1</v>
      </c>
      <c r="AV134" s="18">
        <v>7.1</v>
      </c>
      <c r="AW134" s="18">
        <v>10.3</v>
      </c>
      <c r="AX134" s="18" t="s">
        <v>88</v>
      </c>
      <c r="AY134" s="18">
        <v>18.46</v>
      </c>
      <c r="AZ134" s="18" t="s">
        <v>88</v>
      </c>
      <c r="BA134" s="18">
        <v>19.8</v>
      </c>
      <c r="BB134" s="18">
        <v>111.6</v>
      </c>
      <c r="BC134" s="11">
        <f t="shared" si="61"/>
        <v>0.35233996772458309</v>
      </c>
      <c r="BD134" s="11">
        <f t="shared" si="77"/>
        <v>0.30866057019903176</v>
      </c>
      <c r="BE134" s="13">
        <f t="shared" si="78"/>
        <v>4.7302291204730229E-2</v>
      </c>
      <c r="BF134" s="13">
        <f t="shared" si="79"/>
        <v>0.10716925351071693</v>
      </c>
      <c r="BG134" s="11" t="str">
        <f t="shared" si="80"/>
        <v>NA</v>
      </c>
      <c r="BH134" s="11">
        <f t="shared" si="81"/>
        <v>0.12704741379310344</v>
      </c>
      <c r="BI134" s="11" t="str">
        <f t="shared" si="82"/>
        <v>NA</v>
      </c>
      <c r="BJ134" s="11">
        <f t="shared" si="83"/>
        <v>0.14278017241379312</v>
      </c>
      <c r="BK134" s="11">
        <f t="shared" si="84"/>
        <v>1.6919054793842727E-2</v>
      </c>
      <c r="BL134" s="11">
        <f t="shared" si="85"/>
        <v>0.18278644432490584</v>
      </c>
      <c r="BM134" s="11">
        <f t="shared" si="86"/>
        <v>7.5094136632598174E-2</v>
      </c>
      <c r="BN134" s="11">
        <f t="shared" si="87"/>
        <v>0.54635659220310917</v>
      </c>
      <c r="BO134" s="11">
        <f t="shared" si="88"/>
        <v>9.6611081226465848E-2</v>
      </c>
      <c r="BP134" s="11">
        <f t="shared" si="89"/>
        <v>4.8413125336202255E-2</v>
      </c>
      <c r="BQ134" s="11">
        <f t="shared" si="90"/>
        <v>0.39591178052716508</v>
      </c>
      <c r="BR134" s="14">
        <v>2.1</v>
      </c>
      <c r="BS134" s="11" t="s">
        <v>88</v>
      </c>
      <c r="BT134" s="11" t="str">
        <f t="shared" si="66"/>
        <v>NA</v>
      </c>
      <c r="BU134" s="13">
        <v>1</v>
      </c>
      <c r="BV134" s="13">
        <v>1</v>
      </c>
      <c r="BW134" s="13">
        <v>1</v>
      </c>
      <c r="BX134" s="13">
        <v>0</v>
      </c>
      <c r="BY134" s="13">
        <v>1</v>
      </c>
      <c r="BZ134" s="11" t="str">
        <f t="shared" si="64"/>
        <v>NA</v>
      </c>
      <c r="CA134" s="11" t="str">
        <f t="shared" si="73"/>
        <v>NA</v>
      </c>
      <c r="CB134" s="11" t="str">
        <f t="shared" si="91"/>
        <v>NA</v>
      </c>
      <c r="CC134" s="11" t="str">
        <f t="shared" si="96"/>
        <v>NA</v>
      </c>
      <c r="CD134" s="11" t="str">
        <f t="shared" si="95"/>
        <v>NA</v>
      </c>
      <c r="CE134" s="11">
        <f t="shared" si="69"/>
        <v>0.72874109263657949</v>
      </c>
      <c r="CF134" s="11">
        <f t="shared" si="92"/>
        <v>0.45293168370091447</v>
      </c>
      <c r="CG134" s="11">
        <f t="shared" si="74"/>
        <v>0.29986962190352018</v>
      </c>
      <c r="CH134" s="11">
        <f t="shared" si="75"/>
        <v>0.60951760104302477</v>
      </c>
      <c r="CI134" s="11">
        <f t="shared" si="76"/>
        <v>0.24465558194774348</v>
      </c>
      <c r="CJ134" s="11" t="str">
        <f t="shared" ref="CJ134:CJ194" si="97">IF(AU134="NA","NA", IF(AX134="NA","NA", AX134/AU134))</f>
        <v>NA</v>
      </c>
      <c r="CK134" s="11" t="str">
        <f t="shared" si="94"/>
        <v>NA</v>
      </c>
      <c r="CL134" s="11">
        <f t="shared" si="93"/>
        <v>0.17741935483870969</v>
      </c>
    </row>
    <row r="135" spans="1:90" ht="20" customHeight="1">
      <c r="A135" s="37" t="s">
        <v>238</v>
      </c>
      <c r="B135" s="59" t="s">
        <v>254</v>
      </c>
      <c r="C135" s="13" t="s">
        <v>255</v>
      </c>
      <c r="D135" s="11" t="s">
        <v>485</v>
      </c>
      <c r="E135" s="18">
        <v>104.44</v>
      </c>
      <c r="F135" s="18">
        <v>92.59</v>
      </c>
      <c r="G135" s="18">
        <v>29.39</v>
      </c>
      <c r="H135" s="18">
        <v>31.78</v>
      </c>
      <c r="I135" s="22">
        <v>14.92</v>
      </c>
      <c r="J135" s="18">
        <v>13.22</v>
      </c>
      <c r="K135" s="18" t="s">
        <v>88</v>
      </c>
      <c r="L135" s="18">
        <v>89.12</v>
      </c>
      <c r="M135" s="18" t="s">
        <v>88</v>
      </c>
      <c r="N135" s="18">
        <v>15.58</v>
      </c>
      <c r="O135" s="18">
        <v>4.6180000000000003</v>
      </c>
      <c r="P135" s="18">
        <v>6.34</v>
      </c>
      <c r="Q135" s="18">
        <v>16.760000000000002</v>
      </c>
      <c r="R135" s="12">
        <v>6.38</v>
      </c>
      <c r="S135" s="18" t="s">
        <v>88</v>
      </c>
      <c r="T135" s="18">
        <v>14.86</v>
      </c>
      <c r="U135" s="18">
        <v>8.5399999999999991</v>
      </c>
      <c r="V135" s="18">
        <v>5.82</v>
      </c>
      <c r="W135" s="18">
        <v>2.12</v>
      </c>
      <c r="X135" s="18">
        <v>31.12</v>
      </c>
      <c r="Y135" s="18">
        <v>8.3699999999999992</v>
      </c>
      <c r="Z135" s="18">
        <v>46.8</v>
      </c>
      <c r="AA135" s="13" t="s">
        <v>225</v>
      </c>
      <c r="AB135" s="13" t="s">
        <v>90</v>
      </c>
      <c r="AC135" s="13" t="s">
        <v>89</v>
      </c>
      <c r="AD135" s="13" t="s">
        <v>90</v>
      </c>
      <c r="AE135" s="13" t="s">
        <v>89</v>
      </c>
      <c r="AF135" s="13" t="s">
        <v>88</v>
      </c>
      <c r="AG135" s="13" t="s">
        <v>90</v>
      </c>
      <c r="AH135" s="13">
        <v>4.21</v>
      </c>
      <c r="AI135" s="11">
        <v>2.14</v>
      </c>
      <c r="AJ135" s="14">
        <v>2.17</v>
      </c>
      <c r="AK135" s="14">
        <v>2.0699999999999998</v>
      </c>
      <c r="AL135" s="11" t="s">
        <v>88</v>
      </c>
      <c r="AM135" s="13" t="s">
        <v>88</v>
      </c>
      <c r="AN135" s="18" t="s">
        <v>88</v>
      </c>
      <c r="AO135" s="18" t="s">
        <v>88</v>
      </c>
      <c r="AP135" s="18" t="s">
        <v>88</v>
      </c>
      <c r="AQ135" s="18">
        <v>79.900000000000006</v>
      </c>
      <c r="AR135" s="18">
        <v>19.850000000000001</v>
      </c>
      <c r="AS135" s="18">
        <v>20.74</v>
      </c>
      <c r="AT135" s="18">
        <v>41.4</v>
      </c>
      <c r="AU135" s="18">
        <v>99.52</v>
      </c>
      <c r="AV135" s="18">
        <v>10.52</v>
      </c>
      <c r="AW135" s="18">
        <v>18.218</v>
      </c>
      <c r="AX135" s="18" t="s">
        <v>88</v>
      </c>
      <c r="AY135" s="18" t="s">
        <v>88</v>
      </c>
      <c r="AZ135" s="18" t="s">
        <v>88</v>
      </c>
      <c r="BA135" s="18" t="s">
        <v>88</v>
      </c>
      <c r="BB135" s="18" t="s">
        <v>88</v>
      </c>
      <c r="BC135" s="11">
        <f t="shared" si="61"/>
        <v>0.34323361054109514</v>
      </c>
      <c r="BD135" s="11" t="str">
        <f t="shared" si="77"/>
        <v>NA</v>
      </c>
      <c r="BE135" s="13">
        <f t="shared" si="78"/>
        <v>4.4216775181922637E-2</v>
      </c>
      <c r="BF135" s="13">
        <f t="shared" si="79"/>
        <v>0.12657985446189202</v>
      </c>
      <c r="BG135" s="11" t="str">
        <f t="shared" si="80"/>
        <v>NA</v>
      </c>
      <c r="BH135" s="11">
        <f t="shared" si="81"/>
        <v>0.17482046678635546</v>
      </c>
      <c r="BI135" s="11" t="str">
        <f t="shared" si="82"/>
        <v>NA</v>
      </c>
      <c r="BJ135" s="11">
        <f t="shared" si="83"/>
        <v>0.16741472172351884</v>
      </c>
      <c r="BK135" s="11">
        <f t="shared" si="84"/>
        <v>1.51917177322827E-2</v>
      </c>
      <c r="BL135" s="11">
        <f t="shared" si="85"/>
        <v>0.18101306836591424</v>
      </c>
      <c r="BM135" s="11">
        <f t="shared" si="86"/>
        <v>6.8905929366022245E-2</v>
      </c>
      <c r="BN135" s="11">
        <f t="shared" si="87"/>
        <v>0.3969827632249765</v>
      </c>
      <c r="BO135" s="11">
        <f t="shared" si="88"/>
        <v>6.2857760017280481E-2</v>
      </c>
      <c r="BP135" s="11">
        <f t="shared" si="89"/>
        <v>2.2896641105950966E-2</v>
      </c>
      <c r="BQ135" s="11">
        <f t="shared" si="90"/>
        <v>0.50545415271627603</v>
      </c>
      <c r="BR135" s="14">
        <v>2.17</v>
      </c>
      <c r="BS135" s="11" t="s">
        <v>88</v>
      </c>
      <c r="BT135" s="11">
        <f t="shared" si="66"/>
        <v>1.9672897196261681</v>
      </c>
      <c r="BU135" s="13">
        <v>1</v>
      </c>
      <c r="BV135" s="13">
        <v>1</v>
      </c>
      <c r="BW135" s="13">
        <v>1</v>
      </c>
      <c r="BX135" s="13">
        <v>0</v>
      </c>
      <c r="BY135" s="13">
        <v>1</v>
      </c>
      <c r="BZ135" s="11" t="str">
        <f t="shared" si="64"/>
        <v>NA</v>
      </c>
      <c r="CA135" s="11" t="str">
        <f t="shared" si="73"/>
        <v>NA</v>
      </c>
      <c r="CB135" s="11" t="str">
        <f t="shared" si="91"/>
        <v>NA</v>
      </c>
      <c r="CC135" s="11" t="str">
        <f t="shared" si="96"/>
        <v>NA</v>
      </c>
      <c r="CD135" s="11" t="str">
        <f t="shared" si="95"/>
        <v>NA</v>
      </c>
      <c r="CE135" s="11">
        <f t="shared" si="69"/>
        <v>0.80285369774919624</v>
      </c>
      <c r="CF135" s="11">
        <f t="shared" si="92"/>
        <v>1.0748460956906793</v>
      </c>
      <c r="CG135" s="11">
        <f t="shared" si="74"/>
        <v>0.25957446808510637</v>
      </c>
      <c r="CH135" s="11">
        <f t="shared" si="75"/>
        <v>0.51814768460575711</v>
      </c>
      <c r="CI135" s="11">
        <f t="shared" si="76"/>
        <v>0.18305868167202574</v>
      </c>
      <c r="CJ135" s="11" t="str">
        <f t="shared" si="97"/>
        <v>NA</v>
      </c>
      <c r="CK135" s="11" t="str">
        <f t="shared" si="94"/>
        <v>NA</v>
      </c>
      <c r="CL135" s="11" t="str">
        <f t="shared" si="93"/>
        <v>NA</v>
      </c>
    </row>
    <row r="136" spans="1:90" ht="17">
      <c r="A136" s="37" t="s">
        <v>238</v>
      </c>
      <c r="B136" s="59" t="s">
        <v>254</v>
      </c>
      <c r="C136" s="11" t="s">
        <v>256</v>
      </c>
      <c r="D136" s="11" t="s">
        <v>486</v>
      </c>
      <c r="E136" s="12">
        <v>103.38</v>
      </c>
      <c r="F136" s="12">
        <v>90.29</v>
      </c>
      <c r="G136" s="12">
        <v>35.909999999999997</v>
      </c>
      <c r="H136" s="12">
        <v>31.53</v>
      </c>
      <c r="I136" s="12">
        <v>13.89</v>
      </c>
      <c r="J136" s="12">
        <v>12.52</v>
      </c>
      <c r="K136" s="12">
        <v>55.71</v>
      </c>
      <c r="L136" s="12">
        <v>91.26</v>
      </c>
      <c r="M136" s="12">
        <v>35.54</v>
      </c>
      <c r="N136" s="12">
        <v>14.54</v>
      </c>
      <c r="O136" s="12">
        <v>4.99</v>
      </c>
      <c r="P136" s="12" t="s">
        <v>88</v>
      </c>
      <c r="Q136" s="12">
        <v>15.85</v>
      </c>
      <c r="R136" s="12">
        <v>6.89</v>
      </c>
      <c r="S136" s="12">
        <v>23.54</v>
      </c>
      <c r="T136" s="12">
        <v>17.11</v>
      </c>
      <c r="U136" s="18">
        <v>11.46</v>
      </c>
      <c r="V136" s="18" t="s">
        <v>88</v>
      </c>
      <c r="W136" s="12">
        <v>2.5299999999999998</v>
      </c>
      <c r="X136" s="12">
        <v>32.15</v>
      </c>
      <c r="Y136" s="12">
        <v>9.9499999999999993</v>
      </c>
      <c r="Z136" s="12">
        <v>43.3</v>
      </c>
      <c r="AA136" s="11" t="s">
        <v>89</v>
      </c>
      <c r="AB136" s="13" t="s">
        <v>90</v>
      </c>
      <c r="AC136" s="13" t="s">
        <v>89</v>
      </c>
      <c r="AD136" s="11" t="s">
        <v>90</v>
      </c>
      <c r="AE136" s="13" t="s">
        <v>89</v>
      </c>
      <c r="AF136" s="11" t="s">
        <v>89</v>
      </c>
      <c r="AG136" s="11" t="s">
        <v>90</v>
      </c>
      <c r="AH136" s="11">
        <v>4.1399999999999997</v>
      </c>
      <c r="AI136" s="14">
        <v>2.0099999999999998</v>
      </c>
      <c r="AJ136" s="14">
        <v>2.0499999999999998</v>
      </c>
      <c r="AK136" s="14">
        <v>2.0099999999999998</v>
      </c>
      <c r="AL136" s="11" t="s">
        <v>88</v>
      </c>
      <c r="AM136" s="11" t="s">
        <v>88</v>
      </c>
      <c r="AN136" s="12">
        <v>180.42</v>
      </c>
      <c r="AO136" s="12">
        <v>297.81</v>
      </c>
      <c r="AP136" s="12" t="s">
        <v>88</v>
      </c>
      <c r="AQ136" s="12">
        <v>42.7</v>
      </c>
      <c r="AR136" s="12">
        <v>12.96</v>
      </c>
      <c r="AS136" s="12">
        <v>12.9</v>
      </c>
      <c r="AT136" s="12">
        <v>23</v>
      </c>
      <c r="AU136" s="12">
        <v>57.64</v>
      </c>
      <c r="AV136" s="12">
        <v>7.99</v>
      </c>
      <c r="AW136" s="12">
        <v>9.3089999999999993</v>
      </c>
      <c r="AX136" s="12">
        <v>26.9</v>
      </c>
      <c r="AY136" s="12">
        <v>21.56</v>
      </c>
      <c r="AZ136" s="12">
        <v>96.8</v>
      </c>
      <c r="BA136" s="12" t="s">
        <v>88</v>
      </c>
      <c r="BB136" s="12" t="s">
        <v>88</v>
      </c>
      <c r="BC136" s="11">
        <f t="shared" si="61"/>
        <v>0.34920810721010076</v>
      </c>
      <c r="BD136" s="11">
        <f t="shared" si="77"/>
        <v>0.26071547236681802</v>
      </c>
      <c r="BE136" s="13">
        <f t="shared" si="78"/>
        <v>4.8268523892435682E-2</v>
      </c>
      <c r="BF136" s="13">
        <f t="shared" si="79"/>
        <v>0.12110659702070033</v>
      </c>
      <c r="BG136" s="11">
        <f t="shared" si="80"/>
        <v>0.53888566453859554</v>
      </c>
      <c r="BH136" s="11">
        <f t="shared" si="81"/>
        <v>0.15932500547885162</v>
      </c>
      <c r="BI136" s="11">
        <f t="shared" si="82"/>
        <v>0.40911648846370285</v>
      </c>
      <c r="BJ136" s="11">
        <f t="shared" si="83"/>
        <v>0.1522024983563445</v>
      </c>
      <c r="BK136" s="11">
        <f t="shared" si="84"/>
        <v>1.961980814677447E-2</v>
      </c>
      <c r="BL136" s="11">
        <f t="shared" si="85"/>
        <v>0.17554546461402146</v>
      </c>
      <c r="BM136" s="11">
        <f t="shared" si="86"/>
        <v>7.6309668844833312E-2</v>
      </c>
      <c r="BN136" s="11">
        <f t="shared" si="87"/>
        <v>0.49703899719271455</v>
      </c>
      <c r="BO136" s="11" t="str">
        <f t="shared" si="88"/>
        <v>NA</v>
      </c>
      <c r="BP136" s="11">
        <f t="shared" si="89"/>
        <v>2.8020821796433708E-2</v>
      </c>
      <c r="BQ136" s="11">
        <f t="shared" si="90"/>
        <v>0.47956584339350972</v>
      </c>
      <c r="BR136" s="14">
        <v>2.0499999999999998</v>
      </c>
      <c r="BS136" s="11" t="s">
        <v>88</v>
      </c>
      <c r="BT136" s="11">
        <f t="shared" si="66"/>
        <v>2.0597014925373136</v>
      </c>
      <c r="BU136" s="11">
        <v>1</v>
      </c>
      <c r="BV136" s="13">
        <v>1</v>
      </c>
      <c r="BW136" s="11">
        <v>1</v>
      </c>
      <c r="BX136" s="13">
        <v>0</v>
      </c>
      <c r="BY136" s="13">
        <v>1</v>
      </c>
      <c r="BZ136" s="11">
        <f t="shared" si="64"/>
        <v>0.34713407877505792</v>
      </c>
      <c r="CA136" s="11">
        <f t="shared" si="73"/>
        <v>0.3031798797891273</v>
      </c>
      <c r="CB136" s="11">
        <f t="shared" si="91"/>
        <v>0.60582250428125306</v>
      </c>
      <c r="CC136" s="11" t="str">
        <f t="shared" si="96"/>
        <v>NA</v>
      </c>
      <c r="CD136" s="11" t="str">
        <f t="shared" si="95"/>
        <v>NA</v>
      </c>
      <c r="CE136" s="11">
        <f t="shared" si="69"/>
        <v>0.74080499653018739</v>
      </c>
      <c r="CF136" s="11">
        <f t="shared" si="92"/>
        <v>0.63838741831875068</v>
      </c>
      <c r="CG136" s="11">
        <f t="shared" si="74"/>
        <v>0.30210772833723654</v>
      </c>
      <c r="CH136" s="11">
        <f t="shared" si="75"/>
        <v>0.53864168618266972</v>
      </c>
      <c r="CI136" s="11">
        <f t="shared" si="76"/>
        <v>0.16150242886884106</v>
      </c>
      <c r="CJ136" s="11">
        <f t="shared" si="97"/>
        <v>0.46668979875086741</v>
      </c>
      <c r="CK136" s="11">
        <f t="shared" si="94"/>
        <v>0.22272727272727272</v>
      </c>
      <c r="CL136" s="11" t="str">
        <f t="shared" si="93"/>
        <v>NA</v>
      </c>
    </row>
    <row r="137" spans="1:90" ht="17">
      <c r="A137" s="37" t="s">
        <v>238</v>
      </c>
      <c r="B137" s="59" t="s">
        <v>257</v>
      </c>
      <c r="C137" s="11" t="s">
        <v>258</v>
      </c>
      <c r="D137" s="11" t="s">
        <v>487</v>
      </c>
      <c r="E137" s="12">
        <v>53.31</v>
      </c>
      <c r="F137" s="12">
        <v>45.37</v>
      </c>
      <c r="G137" s="12">
        <v>20.28</v>
      </c>
      <c r="H137" s="12">
        <v>13.67</v>
      </c>
      <c r="I137" s="12">
        <v>8.32</v>
      </c>
      <c r="J137" s="12" t="s">
        <v>88</v>
      </c>
      <c r="K137" s="12" t="s">
        <v>88</v>
      </c>
      <c r="L137" s="12">
        <v>44.17</v>
      </c>
      <c r="M137" s="12" t="s">
        <v>88</v>
      </c>
      <c r="N137" s="12" t="s">
        <v>88</v>
      </c>
      <c r="O137" s="12" t="s">
        <v>88</v>
      </c>
      <c r="P137" s="12" t="s">
        <v>88</v>
      </c>
      <c r="Q137" s="12">
        <v>6.9</v>
      </c>
      <c r="R137" s="12">
        <v>3.09</v>
      </c>
      <c r="S137" s="12">
        <v>14.12</v>
      </c>
      <c r="T137" s="12">
        <v>9.14</v>
      </c>
      <c r="U137" s="18">
        <v>6.82</v>
      </c>
      <c r="V137" s="18" t="s">
        <v>88</v>
      </c>
      <c r="W137" s="12">
        <v>1.1399999999999999</v>
      </c>
      <c r="X137" s="12">
        <v>13.41</v>
      </c>
      <c r="Y137" s="12">
        <v>5.15</v>
      </c>
      <c r="Z137" s="12">
        <v>22.99</v>
      </c>
      <c r="AA137" s="11" t="s">
        <v>89</v>
      </c>
      <c r="AB137" s="11" t="s">
        <v>88</v>
      </c>
      <c r="AC137" s="13" t="s">
        <v>89</v>
      </c>
      <c r="AD137" s="11" t="s">
        <v>90</v>
      </c>
      <c r="AE137" s="13" t="s">
        <v>88</v>
      </c>
      <c r="AF137" s="11" t="s">
        <v>89</v>
      </c>
      <c r="AG137" s="11" t="s">
        <v>90</v>
      </c>
      <c r="AH137" s="11" t="s">
        <v>88</v>
      </c>
      <c r="AI137" s="14" t="s">
        <v>88</v>
      </c>
      <c r="AJ137" s="14">
        <v>2.4300000000000002</v>
      </c>
      <c r="AK137" s="14">
        <v>0.69</v>
      </c>
      <c r="AL137" s="11" t="s">
        <v>88</v>
      </c>
      <c r="AM137" s="11" t="s">
        <v>88</v>
      </c>
      <c r="AN137" s="11" t="s">
        <v>88</v>
      </c>
      <c r="AO137" s="11" t="s">
        <v>88</v>
      </c>
      <c r="AP137" s="11" t="s">
        <v>88</v>
      </c>
      <c r="AQ137" s="11" t="s">
        <v>88</v>
      </c>
      <c r="AR137" s="11" t="s">
        <v>88</v>
      </c>
      <c r="AS137" s="11" t="s">
        <v>88</v>
      </c>
      <c r="AT137" s="11" t="s">
        <v>88</v>
      </c>
      <c r="AU137" s="11" t="s">
        <v>88</v>
      </c>
      <c r="AV137" s="11" t="s">
        <v>88</v>
      </c>
      <c r="AW137" s="11" t="s">
        <v>88</v>
      </c>
      <c r="AX137" s="11" t="s">
        <v>88</v>
      </c>
      <c r="AY137" s="11" t="s">
        <v>88</v>
      </c>
      <c r="AZ137" s="11" t="s">
        <v>88</v>
      </c>
      <c r="BA137" s="11" t="s">
        <v>88</v>
      </c>
      <c r="BB137" s="11" t="s">
        <v>88</v>
      </c>
      <c r="BC137" s="11">
        <f t="shared" si="61"/>
        <v>0.30130041877892882</v>
      </c>
      <c r="BD137" s="11">
        <f t="shared" si="77"/>
        <v>0.31121886709279262</v>
      </c>
      <c r="BE137" s="13" t="str">
        <f t="shared" si="78"/>
        <v>NA</v>
      </c>
      <c r="BF137" s="13" t="str">
        <f t="shared" si="79"/>
        <v>NA</v>
      </c>
      <c r="BG137" s="11" t="str">
        <f t="shared" si="80"/>
        <v>NA</v>
      </c>
      <c r="BH137" s="11" t="str">
        <f t="shared" si="81"/>
        <v>NA</v>
      </c>
      <c r="BI137" s="11" t="str">
        <f t="shared" si="82"/>
        <v>NA</v>
      </c>
      <c r="BJ137" s="11">
        <f t="shared" si="83"/>
        <v>0.18836314240434684</v>
      </c>
      <c r="BK137" s="11">
        <f t="shared" si="84"/>
        <v>1.6775228815612473E-2</v>
      </c>
      <c r="BL137" s="11">
        <f t="shared" si="85"/>
        <v>0.1520828741459114</v>
      </c>
      <c r="BM137" s="11">
        <f t="shared" si="86"/>
        <v>6.8106678421864672E-2</v>
      </c>
      <c r="BN137" s="11">
        <f t="shared" si="87"/>
        <v>0.55256577861244327</v>
      </c>
      <c r="BO137" s="11" t="str">
        <f t="shared" si="88"/>
        <v>NA</v>
      </c>
      <c r="BP137" s="11">
        <f t="shared" si="89"/>
        <v>2.5126735728454926E-2</v>
      </c>
      <c r="BQ137" s="11">
        <f t="shared" si="90"/>
        <v>0.50672250385717432</v>
      </c>
      <c r="BR137" s="14">
        <v>1.88</v>
      </c>
      <c r="BS137" s="11" t="s">
        <v>88</v>
      </c>
      <c r="BT137" s="11" t="str">
        <f t="shared" si="66"/>
        <v>NA</v>
      </c>
      <c r="BU137" s="11">
        <v>1</v>
      </c>
      <c r="BV137" s="11">
        <v>1</v>
      </c>
      <c r="BW137" s="11">
        <v>1</v>
      </c>
      <c r="BX137" s="13">
        <v>0</v>
      </c>
      <c r="BY137" s="13">
        <v>1</v>
      </c>
      <c r="BZ137" s="11" t="str">
        <f t="shared" si="64"/>
        <v>NA</v>
      </c>
      <c r="CA137" s="11" t="str">
        <f t="shared" si="73"/>
        <v>NA</v>
      </c>
      <c r="CB137" s="11" t="str">
        <f t="shared" si="91"/>
        <v>NA</v>
      </c>
      <c r="CC137" s="11" t="str">
        <f t="shared" si="96"/>
        <v>NA</v>
      </c>
      <c r="CD137" s="11" t="str">
        <f t="shared" si="95"/>
        <v>NA</v>
      </c>
      <c r="CE137" s="11" t="str">
        <f t="shared" si="69"/>
        <v>NA</v>
      </c>
      <c r="CF137" s="11" t="str">
        <f t="shared" si="92"/>
        <v>NA</v>
      </c>
      <c r="CG137" s="11" t="str">
        <f t="shared" si="74"/>
        <v>NA</v>
      </c>
      <c r="CH137" s="11" t="str">
        <f t="shared" si="75"/>
        <v>NA</v>
      </c>
      <c r="CI137" s="11" t="str">
        <f t="shared" si="76"/>
        <v>NA</v>
      </c>
      <c r="CJ137" s="11" t="str">
        <f t="shared" si="97"/>
        <v>NA</v>
      </c>
      <c r="CK137" s="11" t="str">
        <f t="shared" si="94"/>
        <v>NA</v>
      </c>
      <c r="CL137" s="11" t="str">
        <f t="shared" si="93"/>
        <v>NA</v>
      </c>
    </row>
    <row r="138" spans="1:90" ht="17">
      <c r="A138" s="37" t="s">
        <v>238</v>
      </c>
      <c r="B138" s="60" t="s">
        <v>259</v>
      </c>
      <c r="C138" s="15" t="s">
        <v>260</v>
      </c>
      <c r="D138" s="11" t="s">
        <v>120</v>
      </c>
      <c r="E138" s="12" t="s">
        <v>88</v>
      </c>
      <c r="F138" s="12">
        <v>48.13</v>
      </c>
      <c r="G138" s="12" t="s">
        <v>88</v>
      </c>
      <c r="H138" s="12">
        <v>15.491</v>
      </c>
      <c r="I138" s="12" t="s">
        <v>88</v>
      </c>
      <c r="J138" s="12" t="s">
        <v>88</v>
      </c>
      <c r="K138" s="12" t="s">
        <v>88</v>
      </c>
      <c r="L138" s="12" t="s">
        <v>88</v>
      </c>
      <c r="M138" s="12" t="s">
        <v>88</v>
      </c>
      <c r="N138" s="12" t="s">
        <v>88</v>
      </c>
      <c r="O138" s="12" t="s">
        <v>88</v>
      </c>
      <c r="P138" s="12">
        <v>3.67</v>
      </c>
      <c r="Q138" s="12">
        <v>7.07</v>
      </c>
      <c r="R138" s="12">
        <v>3.57</v>
      </c>
      <c r="S138" s="12" t="s">
        <v>88</v>
      </c>
      <c r="T138" s="12">
        <v>9.0500000000000007</v>
      </c>
      <c r="U138" s="12">
        <v>5.2119999999999997</v>
      </c>
      <c r="V138" s="12">
        <v>4.05</v>
      </c>
      <c r="W138" s="12">
        <v>1.79</v>
      </c>
      <c r="X138" s="12">
        <v>15.26</v>
      </c>
      <c r="Y138" s="12" t="s">
        <v>88</v>
      </c>
      <c r="Z138" s="12">
        <v>24.65</v>
      </c>
      <c r="AA138" s="11" t="s">
        <v>225</v>
      </c>
      <c r="AB138" s="11" t="s">
        <v>90</v>
      </c>
      <c r="AC138" s="13" t="s">
        <v>89</v>
      </c>
      <c r="AD138" s="11" t="s">
        <v>90</v>
      </c>
      <c r="AE138" s="13" t="s">
        <v>89</v>
      </c>
      <c r="AF138" s="11" t="s">
        <v>89</v>
      </c>
      <c r="AG138" s="11" t="s">
        <v>90</v>
      </c>
      <c r="AH138" s="11">
        <v>3.48</v>
      </c>
      <c r="AI138" s="14">
        <v>1.889</v>
      </c>
      <c r="AJ138" s="14">
        <v>2.33</v>
      </c>
      <c r="AK138" s="14">
        <v>1.1000000000000001</v>
      </c>
      <c r="AL138" s="11">
        <v>0.19</v>
      </c>
      <c r="AM138" s="11" t="s">
        <v>88</v>
      </c>
      <c r="AN138" s="11" t="s">
        <v>88</v>
      </c>
      <c r="AO138" s="11" t="s">
        <v>88</v>
      </c>
      <c r="AP138" s="11" t="s">
        <v>88</v>
      </c>
      <c r="AQ138" s="11" t="s">
        <v>88</v>
      </c>
      <c r="AR138" s="11" t="s">
        <v>88</v>
      </c>
      <c r="AS138" s="11" t="s">
        <v>88</v>
      </c>
      <c r="AT138" s="11" t="s">
        <v>88</v>
      </c>
      <c r="AU138" s="11" t="s">
        <v>88</v>
      </c>
      <c r="AV138" s="11" t="s">
        <v>88</v>
      </c>
      <c r="AW138" s="11" t="s">
        <v>88</v>
      </c>
      <c r="AX138" s="11" t="s">
        <v>88</v>
      </c>
      <c r="AY138" s="11" t="s">
        <v>88</v>
      </c>
      <c r="AZ138" s="11" t="s">
        <v>88</v>
      </c>
      <c r="BA138" s="11" t="s">
        <v>88</v>
      </c>
      <c r="BB138" s="11" t="s">
        <v>88</v>
      </c>
      <c r="BC138" s="11">
        <f t="shared" si="61"/>
        <v>0.32185746935383336</v>
      </c>
      <c r="BD138" s="11" t="str">
        <f t="shared" si="77"/>
        <v>NA</v>
      </c>
      <c r="BE138" s="13" t="str">
        <f t="shared" si="78"/>
        <v>NA</v>
      </c>
      <c r="BF138" s="13" t="str">
        <f t="shared" si="79"/>
        <v>NA</v>
      </c>
      <c r="BG138" s="11" t="str">
        <f t="shared" si="80"/>
        <v>NA</v>
      </c>
      <c r="BH138" s="11" t="str">
        <f t="shared" si="81"/>
        <v>NA</v>
      </c>
      <c r="BI138" s="11" t="str">
        <f t="shared" si="82"/>
        <v>NA</v>
      </c>
      <c r="BJ138" s="11" t="str">
        <f t="shared" si="83"/>
        <v>NA</v>
      </c>
      <c r="BK138" s="11" t="str">
        <f t="shared" si="84"/>
        <v>NA</v>
      </c>
      <c r="BL138" s="11">
        <f t="shared" si="85"/>
        <v>0.14689382921254934</v>
      </c>
      <c r="BM138" s="11">
        <f t="shared" si="86"/>
        <v>7.4174111780594215E-2</v>
      </c>
      <c r="BN138" s="11">
        <f t="shared" si="87"/>
        <v>0.46546223172135498</v>
      </c>
      <c r="BO138" s="11">
        <f t="shared" si="88"/>
        <v>8.4147101599833782E-2</v>
      </c>
      <c r="BP138" s="11">
        <f t="shared" si="89"/>
        <v>3.7190941200914186E-2</v>
      </c>
      <c r="BQ138" s="11">
        <f t="shared" si="90"/>
        <v>0.51215458134219816</v>
      </c>
      <c r="BR138" s="14" t="s">
        <v>88</v>
      </c>
      <c r="BS138" s="11">
        <v>0.21249999999999999</v>
      </c>
      <c r="BT138" s="11">
        <f t="shared" si="66"/>
        <v>1.8422445738485971</v>
      </c>
      <c r="BU138" s="11">
        <v>1</v>
      </c>
      <c r="BV138" s="11">
        <v>1</v>
      </c>
      <c r="BW138" s="11">
        <v>1</v>
      </c>
      <c r="BX138" s="13">
        <v>0</v>
      </c>
      <c r="BY138" s="11">
        <v>1</v>
      </c>
      <c r="BZ138" s="11" t="str">
        <f t="shared" si="64"/>
        <v>NA</v>
      </c>
      <c r="CA138" s="11" t="str">
        <f t="shared" si="73"/>
        <v>NA</v>
      </c>
      <c r="CB138" s="11" t="str">
        <f t="shared" si="91"/>
        <v>NA</v>
      </c>
      <c r="CC138" s="11" t="str">
        <f t="shared" si="96"/>
        <v>NA</v>
      </c>
      <c r="CD138" s="11" t="str">
        <f t="shared" si="95"/>
        <v>NA</v>
      </c>
      <c r="CE138" s="11" t="str">
        <f t="shared" si="69"/>
        <v>NA</v>
      </c>
      <c r="CF138" s="11" t="str">
        <f t="shared" si="92"/>
        <v>NA</v>
      </c>
      <c r="CG138" s="11" t="str">
        <f t="shared" si="74"/>
        <v>NA</v>
      </c>
      <c r="CH138" s="11" t="str">
        <f t="shared" si="75"/>
        <v>NA</v>
      </c>
      <c r="CI138" s="11" t="str">
        <f t="shared" si="76"/>
        <v>NA</v>
      </c>
      <c r="CJ138" s="11" t="str">
        <f t="shared" si="97"/>
        <v>NA</v>
      </c>
      <c r="CK138" s="11" t="str">
        <f t="shared" si="94"/>
        <v>NA</v>
      </c>
      <c r="CL138" s="11" t="str">
        <f t="shared" si="93"/>
        <v>NA</v>
      </c>
    </row>
    <row r="139" spans="1:90" ht="17">
      <c r="A139" s="37" t="s">
        <v>238</v>
      </c>
      <c r="B139" s="59" t="s">
        <v>261</v>
      </c>
      <c r="C139" s="11" t="s">
        <v>262</v>
      </c>
      <c r="D139" s="11" t="s">
        <v>488</v>
      </c>
      <c r="E139" s="12">
        <v>214.45</v>
      </c>
      <c r="F139" s="12">
        <v>184.82</v>
      </c>
      <c r="G139" s="12">
        <v>77.08</v>
      </c>
      <c r="H139" s="12">
        <v>64.7</v>
      </c>
      <c r="I139" s="12">
        <v>28.52</v>
      </c>
      <c r="J139" s="12">
        <v>33.479999999999997</v>
      </c>
      <c r="K139" s="12" t="s">
        <v>88</v>
      </c>
      <c r="L139" s="12">
        <v>179.36</v>
      </c>
      <c r="M139" s="12" t="s">
        <v>88</v>
      </c>
      <c r="N139" s="12">
        <v>26</v>
      </c>
      <c r="O139" s="12" t="s">
        <v>88</v>
      </c>
      <c r="P139" s="12" t="s">
        <v>88</v>
      </c>
      <c r="Q139" s="12">
        <v>33.770000000000003</v>
      </c>
      <c r="R139" s="12">
        <v>11.93</v>
      </c>
      <c r="S139" s="12">
        <v>48.25</v>
      </c>
      <c r="T139" s="12">
        <v>29.05</v>
      </c>
      <c r="U139" s="12">
        <v>24.02</v>
      </c>
      <c r="V139" s="12" t="s">
        <v>88</v>
      </c>
      <c r="W139" s="12">
        <v>6.52</v>
      </c>
      <c r="X139" s="12">
        <v>60.01</v>
      </c>
      <c r="Y139" s="12">
        <v>18.399999999999999</v>
      </c>
      <c r="Z139" s="12">
        <v>76.180000000000007</v>
      </c>
      <c r="AA139" s="11" t="s">
        <v>225</v>
      </c>
      <c r="AB139" s="11" t="s">
        <v>90</v>
      </c>
      <c r="AC139" s="13" t="s">
        <v>89</v>
      </c>
      <c r="AD139" s="11" t="s">
        <v>90</v>
      </c>
      <c r="AE139" s="13" t="s">
        <v>89</v>
      </c>
      <c r="AF139" s="11" t="s">
        <v>89</v>
      </c>
      <c r="AG139" s="11" t="s">
        <v>90</v>
      </c>
      <c r="AH139" s="11">
        <v>2.89</v>
      </c>
      <c r="AI139" s="14">
        <v>1.76</v>
      </c>
      <c r="AJ139" s="14">
        <v>2.41</v>
      </c>
      <c r="AK139" s="14">
        <v>5.14</v>
      </c>
      <c r="AL139" s="11">
        <v>0.45600000000000002</v>
      </c>
      <c r="AM139" s="11" t="s">
        <v>88</v>
      </c>
      <c r="AN139" s="12">
        <v>307.02999999999997</v>
      </c>
      <c r="AO139" s="12">
        <v>535.15</v>
      </c>
      <c r="AP139" s="11" t="s">
        <v>88</v>
      </c>
      <c r="AQ139" s="12">
        <v>93.84</v>
      </c>
      <c r="AR139" s="12">
        <v>18.93</v>
      </c>
      <c r="AS139" s="12">
        <v>30.27</v>
      </c>
      <c r="AT139" s="12">
        <v>60.7</v>
      </c>
      <c r="AU139" s="12">
        <v>120.45</v>
      </c>
      <c r="AV139" s="12">
        <v>12.98</v>
      </c>
      <c r="AW139" s="12">
        <v>16.48</v>
      </c>
      <c r="AX139" s="12">
        <v>59.2</v>
      </c>
      <c r="AY139" s="12">
        <v>61.28</v>
      </c>
      <c r="AZ139" s="12">
        <v>246.11</v>
      </c>
      <c r="BA139" s="12">
        <v>54.49</v>
      </c>
      <c r="BB139" s="12">
        <v>288.72000000000003</v>
      </c>
      <c r="BC139" s="11">
        <f t="shared" si="61"/>
        <v>0.35007033870793208</v>
      </c>
      <c r="BD139" s="11">
        <f t="shared" si="77"/>
        <v>0.26106481982469432</v>
      </c>
      <c r="BE139" s="13" t="str">
        <f t="shared" si="78"/>
        <v>NA</v>
      </c>
      <c r="BF139" s="13">
        <f t="shared" si="79"/>
        <v>0.15612030776404756</v>
      </c>
      <c r="BG139" s="11" t="str">
        <f t="shared" si="80"/>
        <v>NA</v>
      </c>
      <c r="BH139" s="11">
        <f t="shared" si="81"/>
        <v>0.14495985727029437</v>
      </c>
      <c r="BI139" s="11" t="str">
        <f t="shared" si="82"/>
        <v>NA</v>
      </c>
      <c r="BJ139" s="11">
        <f t="shared" si="83"/>
        <v>0.15900981266726136</v>
      </c>
      <c r="BK139" s="11">
        <f t="shared" si="84"/>
        <v>1.6162685498412977E-2</v>
      </c>
      <c r="BL139" s="11">
        <f t="shared" si="85"/>
        <v>0.1827183205280814</v>
      </c>
      <c r="BM139" s="11">
        <f t="shared" si="86"/>
        <v>6.4549291202250836E-2</v>
      </c>
      <c r="BN139" s="11">
        <f t="shared" si="87"/>
        <v>0.45104513073804331</v>
      </c>
      <c r="BO139" s="11" t="str">
        <f t="shared" si="88"/>
        <v>NA</v>
      </c>
      <c r="BP139" s="11">
        <f t="shared" si="89"/>
        <v>3.5277567362839518E-2</v>
      </c>
      <c r="BQ139" s="11">
        <f t="shared" si="90"/>
        <v>0.41218482848176607</v>
      </c>
      <c r="BR139" s="14">
        <v>1.84</v>
      </c>
      <c r="BS139" s="11">
        <v>0.45600000000000002</v>
      </c>
      <c r="BT139" s="11">
        <f t="shared" si="66"/>
        <v>1.6420454545454546</v>
      </c>
      <c r="BU139" s="11">
        <v>1</v>
      </c>
      <c r="BV139" s="11">
        <v>1</v>
      </c>
      <c r="BW139" s="11">
        <v>1</v>
      </c>
      <c r="BX139" s="13">
        <v>0</v>
      </c>
      <c r="BY139" s="13">
        <v>1</v>
      </c>
      <c r="BZ139" s="11">
        <f t="shared" si="64"/>
        <v>0.40072876763524246</v>
      </c>
      <c r="CA139" s="11">
        <f t="shared" si="73"/>
        <v>0.34536111370643746</v>
      </c>
      <c r="CB139" s="11">
        <f t="shared" si="91"/>
        <v>0.5737269924320284</v>
      </c>
      <c r="CC139" s="11" t="str">
        <f t="shared" si="96"/>
        <v>NA</v>
      </c>
      <c r="CD139" s="11" t="str">
        <f t="shared" si="95"/>
        <v>NA</v>
      </c>
      <c r="CE139" s="11">
        <f t="shared" si="69"/>
        <v>0.77907845579078461</v>
      </c>
      <c r="CF139" s="11">
        <f t="shared" si="92"/>
        <v>0.65171518233957371</v>
      </c>
      <c r="CG139" s="11">
        <f t="shared" si="74"/>
        <v>0.3225703324808184</v>
      </c>
      <c r="CH139" s="11">
        <f t="shared" si="75"/>
        <v>0.64684569479965903</v>
      </c>
      <c r="CI139" s="11">
        <f t="shared" si="76"/>
        <v>0.13682025736820258</v>
      </c>
      <c r="CJ139" s="11">
        <f t="shared" si="97"/>
        <v>0.49149024491490245</v>
      </c>
      <c r="CK139" s="11">
        <f t="shared" si="94"/>
        <v>0.2489943521189712</v>
      </c>
      <c r="CL139" s="11">
        <f t="shared" si="93"/>
        <v>0.18872956497644777</v>
      </c>
    </row>
    <row r="140" spans="1:90" ht="17">
      <c r="A140" s="37" t="s">
        <v>238</v>
      </c>
      <c r="B140" s="59" t="s">
        <v>263</v>
      </c>
      <c r="C140" s="11" t="s">
        <v>264</v>
      </c>
      <c r="D140" s="11" t="s">
        <v>120</v>
      </c>
      <c r="E140" s="12" t="s">
        <v>88</v>
      </c>
      <c r="F140" s="12">
        <v>386.75</v>
      </c>
      <c r="G140" s="12">
        <v>106.92</v>
      </c>
      <c r="H140" s="12">
        <v>134.68</v>
      </c>
      <c r="I140" s="12" t="s">
        <v>88</v>
      </c>
      <c r="J140" s="12" t="s">
        <v>88</v>
      </c>
      <c r="K140" s="12" t="s">
        <v>88</v>
      </c>
      <c r="L140" s="12" t="s">
        <v>88</v>
      </c>
      <c r="M140" s="12" t="s">
        <v>88</v>
      </c>
      <c r="N140" s="12" t="s">
        <v>88</v>
      </c>
      <c r="O140" s="12" t="s">
        <v>88</v>
      </c>
      <c r="P140" s="12">
        <v>24.16</v>
      </c>
      <c r="Q140" s="12">
        <v>89.9</v>
      </c>
      <c r="R140" s="12">
        <v>24.51</v>
      </c>
      <c r="S140" s="12">
        <v>74.23</v>
      </c>
      <c r="T140" s="12">
        <v>35.064999999999998</v>
      </c>
      <c r="U140" s="12">
        <v>26.83</v>
      </c>
      <c r="V140" s="12" t="s">
        <v>88</v>
      </c>
      <c r="W140" s="12">
        <v>9.24</v>
      </c>
      <c r="X140" s="12">
        <v>140.47999999999999</v>
      </c>
      <c r="Y140" s="12">
        <v>31.797499999999999</v>
      </c>
      <c r="Z140" s="12">
        <v>222.53</v>
      </c>
      <c r="AA140" s="11" t="s">
        <v>90</v>
      </c>
      <c r="AB140" s="13" t="s">
        <v>90</v>
      </c>
      <c r="AC140" s="13" t="s">
        <v>89</v>
      </c>
      <c r="AD140" s="11" t="s">
        <v>90</v>
      </c>
      <c r="AE140" s="13" t="s">
        <v>89</v>
      </c>
      <c r="AF140" s="11" t="s">
        <v>89</v>
      </c>
      <c r="AG140" s="11" t="s">
        <v>90</v>
      </c>
      <c r="AH140" s="11">
        <v>2.74</v>
      </c>
      <c r="AI140" s="14">
        <v>2.2999999999999998</v>
      </c>
      <c r="AJ140" s="14">
        <v>2.42</v>
      </c>
      <c r="AK140" s="14">
        <v>5.13</v>
      </c>
      <c r="AL140" s="11">
        <v>0.25750000000000001</v>
      </c>
      <c r="AM140" s="11" t="s">
        <v>88</v>
      </c>
      <c r="AN140" s="11" t="s">
        <v>88</v>
      </c>
      <c r="AO140" s="11" t="s">
        <v>88</v>
      </c>
      <c r="AP140" s="11" t="s">
        <v>88</v>
      </c>
      <c r="AQ140" s="11" t="s">
        <v>88</v>
      </c>
      <c r="AR140" s="11" t="s">
        <v>88</v>
      </c>
      <c r="AS140" s="11" t="s">
        <v>88</v>
      </c>
      <c r="AT140" s="11" t="s">
        <v>88</v>
      </c>
      <c r="AU140" s="11" t="s">
        <v>88</v>
      </c>
      <c r="AV140" s="11" t="s">
        <v>88</v>
      </c>
      <c r="AW140" s="11" t="s">
        <v>88</v>
      </c>
      <c r="AX140" s="11" t="s">
        <v>88</v>
      </c>
      <c r="AY140" s="11" t="s">
        <v>88</v>
      </c>
      <c r="AZ140" s="11" t="s">
        <v>88</v>
      </c>
      <c r="BA140" s="11" t="s">
        <v>88</v>
      </c>
      <c r="BB140" s="11" t="s">
        <v>88</v>
      </c>
      <c r="BC140" s="11">
        <f t="shared" si="61"/>
        <v>0.34823529411764709</v>
      </c>
      <c r="BD140" s="11">
        <f t="shared" si="77"/>
        <v>0.1919327731092437</v>
      </c>
      <c r="BE140" s="13" t="str">
        <f t="shared" si="78"/>
        <v>NA</v>
      </c>
      <c r="BF140" s="13" t="str">
        <f t="shared" si="79"/>
        <v>NA</v>
      </c>
      <c r="BG140" s="11" t="str">
        <f t="shared" si="80"/>
        <v>NA</v>
      </c>
      <c r="BH140" s="11" t="str">
        <f t="shared" si="81"/>
        <v>NA</v>
      </c>
      <c r="BI140" s="11" t="str">
        <f t="shared" si="82"/>
        <v>NA</v>
      </c>
      <c r="BJ140" s="11" t="str">
        <f t="shared" si="83"/>
        <v>NA</v>
      </c>
      <c r="BK140" s="11">
        <f t="shared" si="84"/>
        <v>1.493196056006809E-2</v>
      </c>
      <c r="BL140" s="11">
        <f t="shared" si="85"/>
        <v>0.23244990303813834</v>
      </c>
      <c r="BM140" s="11">
        <f t="shared" si="86"/>
        <v>6.3374272786037494E-2</v>
      </c>
      <c r="BN140" s="11">
        <f t="shared" si="87"/>
        <v>0.25138833522164217</v>
      </c>
      <c r="BO140" s="11" t="str">
        <f t="shared" si="88"/>
        <v>NA</v>
      </c>
      <c r="BP140" s="11">
        <f t="shared" si="89"/>
        <v>2.3891402714932126E-2</v>
      </c>
      <c r="BQ140" s="11">
        <f t="shared" si="90"/>
        <v>0.57538461538461538</v>
      </c>
      <c r="BR140" s="14">
        <v>2.42</v>
      </c>
      <c r="BS140" s="11">
        <v>0.25750000000000001</v>
      </c>
      <c r="BT140" s="11">
        <f t="shared" si="66"/>
        <v>1.1913043478260872</v>
      </c>
      <c r="BU140" s="11">
        <v>1</v>
      </c>
      <c r="BV140" s="13">
        <v>1</v>
      </c>
      <c r="BW140" s="11">
        <v>1</v>
      </c>
      <c r="BX140" s="13">
        <v>0</v>
      </c>
      <c r="BY140" s="11">
        <v>1</v>
      </c>
      <c r="BZ140" s="11" t="str">
        <f t="shared" si="64"/>
        <v>NA</v>
      </c>
      <c r="CA140" s="11" t="str">
        <f t="shared" si="73"/>
        <v>NA</v>
      </c>
      <c r="CB140" s="11" t="str">
        <f t="shared" si="91"/>
        <v>NA</v>
      </c>
      <c r="CC140" s="11" t="str">
        <f t="shared" si="96"/>
        <v>NA</v>
      </c>
      <c r="CD140" s="11" t="str">
        <f t="shared" si="95"/>
        <v>NA</v>
      </c>
      <c r="CE140" s="11" t="str">
        <f t="shared" si="69"/>
        <v>NA</v>
      </c>
      <c r="CF140" s="11" t="str">
        <f t="shared" si="92"/>
        <v>NA</v>
      </c>
      <c r="CG140" s="11" t="str">
        <f t="shared" si="74"/>
        <v>NA</v>
      </c>
      <c r="CH140" s="11" t="str">
        <f t="shared" si="75"/>
        <v>NA</v>
      </c>
      <c r="CI140" s="11" t="str">
        <f t="shared" si="76"/>
        <v>NA</v>
      </c>
      <c r="CJ140" s="11" t="str">
        <f t="shared" si="97"/>
        <v>NA</v>
      </c>
      <c r="CK140" s="11" t="str">
        <f t="shared" si="94"/>
        <v>NA</v>
      </c>
      <c r="CL140" s="11" t="str">
        <f t="shared" si="93"/>
        <v>NA</v>
      </c>
    </row>
    <row r="141" spans="1:90" ht="17">
      <c r="A141" s="37" t="s">
        <v>238</v>
      </c>
      <c r="B141" s="59" t="s">
        <v>265</v>
      </c>
      <c r="C141" s="11" t="s">
        <v>266</v>
      </c>
      <c r="D141" s="11" t="s">
        <v>489</v>
      </c>
      <c r="E141" s="12">
        <v>167.83</v>
      </c>
      <c r="F141" s="12">
        <v>148.72</v>
      </c>
      <c r="G141" s="12">
        <v>55.53</v>
      </c>
      <c r="H141" s="12">
        <v>43.04</v>
      </c>
      <c r="I141" s="12">
        <v>22.3</v>
      </c>
      <c r="J141" s="12" t="s">
        <v>88</v>
      </c>
      <c r="K141" s="12" t="s">
        <v>88</v>
      </c>
      <c r="L141" s="12">
        <v>143.93</v>
      </c>
      <c r="M141" s="12" t="s">
        <v>88</v>
      </c>
      <c r="N141" s="12">
        <v>31.02</v>
      </c>
      <c r="O141" s="12" t="s">
        <v>88</v>
      </c>
      <c r="P141" s="12" t="s">
        <v>88</v>
      </c>
      <c r="Q141" s="12">
        <v>23.18</v>
      </c>
      <c r="R141" s="12">
        <v>10.42</v>
      </c>
      <c r="S141" s="12">
        <v>47.53</v>
      </c>
      <c r="T141" s="12">
        <v>25.59</v>
      </c>
      <c r="U141" s="12">
        <v>20.89</v>
      </c>
      <c r="V141" s="12" t="s">
        <v>88</v>
      </c>
      <c r="W141" s="12">
        <v>3</v>
      </c>
      <c r="X141" s="12">
        <v>52.84</v>
      </c>
      <c r="Y141" s="12">
        <v>13.7</v>
      </c>
      <c r="Z141" s="12">
        <v>81.36</v>
      </c>
      <c r="AA141" s="11" t="s">
        <v>88</v>
      </c>
      <c r="AB141" s="13" t="s">
        <v>88</v>
      </c>
      <c r="AC141" s="13" t="s">
        <v>89</v>
      </c>
      <c r="AD141" s="11" t="s">
        <v>90</v>
      </c>
      <c r="AE141" s="13" t="s">
        <v>89</v>
      </c>
      <c r="AF141" s="11" t="s">
        <v>89</v>
      </c>
      <c r="AG141" s="11" t="s">
        <v>90</v>
      </c>
      <c r="AH141" s="11" t="s">
        <v>88</v>
      </c>
      <c r="AI141" s="14">
        <v>1.79</v>
      </c>
      <c r="AJ141" s="14">
        <v>2.5</v>
      </c>
      <c r="AK141" s="14">
        <v>2.54</v>
      </c>
      <c r="AL141" s="11" t="s">
        <v>88</v>
      </c>
      <c r="AM141" s="11" t="s">
        <v>88</v>
      </c>
      <c r="AN141" s="11">
        <v>339.03</v>
      </c>
      <c r="AO141" s="11" t="s">
        <v>88</v>
      </c>
      <c r="AP141" s="11" t="s">
        <v>88</v>
      </c>
      <c r="AQ141" s="11">
        <v>91.45</v>
      </c>
      <c r="AR141" s="11">
        <v>14.04</v>
      </c>
      <c r="AS141" s="11">
        <v>25.37</v>
      </c>
      <c r="AT141" s="12">
        <v>47.87</v>
      </c>
      <c r="AU141" s="12">
        <v>102.68</v>
      </c>
      <c r="AV141" s="11">
        <v>9.6300000000000008</v>
      </c>
      <c r="AW141" s="11">
        <v>17.36</v>
      </c>
      <c r="AX141" s="12">
        <v>49.430999999999997</v>
      </c>
      <c r="AY141" s="11">
        <v>35.14</v>
      </c>
      <c r="AZ141" s="12">
        <v>191.37</v>
      </c>
      <c r="BA141" s="12">
        <v>38.99</v>
      </c>
      <c r="BB141" s="11">
        <v>226.19</v>
      </c>
      <c r="BC141" s="11">
        <f t="shared" si="61"/>
        <v>0.28940290478752018</v>
      </c>
      <c r="BD141" s="11">
        <f t="shared" si="77"/>
        <v>0.31959386767079073</v>
      </c>
      <c r="BE141" s="13" t="str">
        <f t="shared" si="78"/>
        <v>NA</v>
      </c>
      <c r="BF141" s="13" t="str">
        <f t="shared" si="79"/>
        <v>NA</v>
      </c>
      <c r="BG141" s="11" t="str">
        <f t="shared" si="80"/>
        <v>NA</v>
      </c>
      <c r="BH141" s="11">
        <f t="shared" si="81"/>
        <v>0.21552143403043145</v>
      </c>
      <c r="BI141" s="11" t="str">
        <f t="shared" si="82"/>
        <v>NA</v>
      </c>
      <c r="BJ141" s="11">
        <f t="shared" si="83"/>
        <v>0.15493642743000069</v>
      </c>
      <c r="BK141" s="11">
        <f t="shared" si="84"/>
        <v>1.636494789606471E-2</v>
      </c>
      <c r="BL141" s="11">
        <f t="shared" si="85"/>
        <v>0.15586336740182893</v>
      </c>
      <c r="BM141" s="11">
        <f t="shared" si="86"/>
        <v>7.0064550833781603E-2</v>
      </c>
      <c r="BN141" s="11">
        <f t="shared" si="87"/>
        <v>0.49092666265079882</v>
      </c>
      <c r="BO141" s="11" t="str">
        <f t="shared" si="88"/>
        <v>NA</v>
      </c>
      <c r="BP141" s="11">
        <f t="shared" si="89"/>
        <v>2.0172135556750941E-2</v>
      </c>
      <c r="BQ141" s="11">
        <f t="shared" si="90"/>
        <v>0.54706831629908548</v>
      </c>
      <c r="BR141" s="14">
        <v>2.5</v>
      </c>
      <c r="BS141" s="11" t="s">
        <v>88</v>
      </c>
      <c r="BT141" s="11" t="str">
        <f t="shared" si="66"/>
        <v>NA</v>
      </c>
      <c r="BU141" s="11" t="s">
        <v>88</v>
      </c>
      <c r="BV141" s="13" t="s">
        <v>88</v>
      </c>
      <c r="BW141" s="11">
        <v>1</v>
      </c>
      <c r="BX141" s="13">
        <v>0</v>
      </c>
      <c r="BY141" s="11">
        <v>1</v>
      </c>
      <c r="BZ141" s="11" t="str">
        <f t="shared" si="64"/>
        <v>NA</v>
      </c>
      <c r="CA141" s="11" t="str">
        <f t="shared" si="73"/>
        <v>NA</v>
      </c>
      <c r="CB141" s="11" t="str">
        <f t="shared" si="91"/>
        <v>NA</v>
      </c>
      <c r="CC141" s="11" t="str">
        <f t="shared" si="96"/>
        <v>NA</v>
      </c>
      <c r="CD141" s="11" t="str">
        <f t="shared" si="95"/>
        <v>NA</v>
      </c>
      <c r="CE141" s="11">
        <f t="shared" si="69"/>
        <v>0.89063108687183479</v>
      </c>
      <c r="CF141" s="11">
        <f t="shared" si="92"/>
        <v>0.69042495965572892</v>
      </c>
      <c r="CG141" s="11">
        <f t="shared" si="74"/>
        <v>0.27741935483870966</v>
      </c>
      <c r="CH141" s="11">
        <f t="shared" si="75"/>
        <v>0.52345544013121925</v>
      </c>
      <c r="CI141" s="11">
        <f t="shared" si="76"/>
        <v>0.16906895208414491</v>
      </c>
      <c r="CJ141" s="11">
        <f t="shared" si="97"/>
        <v>0.48140825866770542</v>
      </c>
      <c r="CK141" s="11">
        <f t="shared" si="94"/>
        <v>0.18362334744212783</v>
      </c>
      <c r="CL141" s="11">
        <f t="shared" si="93"/>
        <v>0.17237720500464213</v>
      </c>
    </row>
    <row r="142" spans="1:90" ht="17">
      <c r="A142" s="37" t="s">
        <v>238</v>
      </c>
      <c r="B142" s="59" t="s">
        <v>267</v>
      </c>
      <c r="C142" s="11" t="s">
        <v>268</v>
      </c>
      <c r="D142" s="11" t="s">
        <v>120</v>
      </c>
      <c r="E142" s="12">
        <v>586.5</v>
      </c>
      <c r="F142" s="12">
        <v>503.5</v>
      </c>
      <c r="G142" s="12">
        <v>265.17</v>
      </c>
      <c r="H142" s="12">
        <v>149.30000000000001</v>
      </c>
      <c r="I142" s="12">
        <v>95.91</v>
      </c>
      <c r="J142" s="12">
        <v>58.6</v>
      </c>
      <c r="K142" s="12" t="s">
        <v>88</v>
      </c>
      <c r="L142" s="12">
        <v>491.5</v>
      </c>
      <c r="M142" s="12" t="s">
        <v>88</v>
      </c>
      <c r="N142" s="12">
        <v>88.8</v>
      </c>
      <c r="O142" s="12">
        <v>22.55</v>
      </c>
      <c r="P142" s="12">
        <v>29.26</v>
      </c>
      <c r="Q142" s="12">
        <v>85.3</v>
      </c>
      <c r="R142" s="12">
        <v>58.19</v>
      </c>
      <c r="S142" s="12">
        <v>119.15</v>
      </c>
      <c r="T142" s="12">
        <v>54.8</v>
      </c>
      <c r="U142" s="12">
        <v>38.4</v>
      </c>
      <c r="V142" s="12" t="s">
        <v>88</v>
      </c>
      <c r="W142" s="12">
        <v>20.3</v>
      </c>
      <c r="X142" s="12">
        <v>193.6</v>
      </c>
      <c r="Y142" s="12">
        <v>48.8</v>
      </c>
      <c r="Z142" s="12">
        <v>300.12</v>
      </c>
      <c r="AA142" s="11" t="s">
        <v>225</v>
      </c>
      <c r="AB142" s="13" t="s">
        <v>88</v>
      </c>
      <c r="AC142" s="13" t="s">
        <v>89</v>
      </c>
      <c r="AD142" s="11" t="s">
        <v>90</v>
      </c>
      <c r="AE142" s="13" t="s">
        <v>88</v>
      </c>
      <c r="AF142" s="11" t="s">
        <v>89</v>
      </c>
      <c r="AG142" s="11" t="s">
        <v>90</v>
      </c>
      <c r="AH142" s="11" t="s">
        <v>88</v>
      </c>
      <c r="AI142" s="14" t="s">
        <v>88</v>
      </c>
      <c r="AJ142" s="14" t="s">
        <v>88</v>
      </c>
      <c r="AK142" s="14" t="s">
        <v>88</v>
      </c>
      <c r="AL142" s="11" t="s">
        <v>88</v>
      </c>
      <c r="AM142" s="11">
        <v>3724.1</v>
      </c>
      <c r="AN142" s="12">
        <v>712.75</v>
      </c>
      <c r="AO142" s="12">
        <v>1163.25</v>
      </c>
      <c r="AP142" s="12">
        <v>1409.43</v>
      </c>
      <c r="AQ142" s="12">
        <v>245.5</v>
      </c>
      <c r="AR142" s="12">
        <v>42.44</v>
      </c>
      <c r="AS142" s="12">
        <v>60.57</v>
      </c>
      <c r="AT142" s="12">
        <v>117.34</v>
      </c>
      <c r="AU142" s="12">
        <v>261.75</v>
      </c>
      <c r="AV142" s="12">
        <v>29.78</v>
      </c>
      <c r="AW142" s="12">
        <v>53.21</v>
      </c>
      <c r="AX142" s="12">
        <v>127.16800000000001</v>
      </c>
      <c r="AY142" s="12" t="s">
        <v>88</v>
      </c>
      <c r="AZ142" s="12" t="s">
        <v>88</v>
      </c>
      <c r="BA142" s="12" t="s">
        <v>88</v>
      </c>
      <c r="BB142" s="12" t="s">
        <v>88</v>
      </c>
      <c r="BC142" s="11">
        <f t="shared" ref="BC142:BC199" si="98">IF(H142="NA", "NA", IF(F142="NA", "NA",H142 /F142))</f>
        <v>0.29652432969215492</v>
      </c>
      <c r="BD142" s="11">
        <f t="shared" si="77"/>
        <v>0.23664349553128106</v>
      </c>
      <c r="BE142" s="13">
        <f t="shared" si="78"/>
        <v>3.8448422847399834E-2</v>
      </c>
      <c r="BF142" s="13">
        <f t="shared" si="79"/>
        <v>9.9914748508098894E-2</v>
      </c>
      <c r="BG142" s="11" t="str">
        <f t="shared" si="80"/>
        <v>NA</v>
      </c>
      <c r="BH142" s="11">
        <f t="shared" si="81"/>
        <v>0.18067141403865716</v>
      </c>
      <c r="BI142" s="11" t="str">
        <f t="shared" si="82"/>
        <v>NA</v>
      </c>
      <c r="BJ142" s="11">
        <f t="shared" si="83"/>
        <v>0.19513733468972533</v>
      </c>
      <c r="BK142" s="11">
        <f t="shared" si="84"/>
        <v>1.8633576878434865E-2</v>
      </c>
      <c r="BL142" s="11">
        <f t="shared" si="85"/>
        <v>0.16941410129096326</v>
      </c>
      <c r="BM142" s="11">
        <f t="shared" si="86"/>
        <v>0.11557100297914598</v>
      </c>
      <c r="BN142" s="11">
        <f t="shared" si="87"/>
        <v>0.2907611075616372</v>
      </c>
      <c r="BO142" s="11" t="str">
        <f t="shared" si="88"/>
        <v>NA</v>
      </c>
      <c r="BP142" s="11">
        <f t="shared" si="89"/>
        <v>4.0317775571002981E-2</v>
      </c>
      <c r="BQ142" s="11">
        <f t="shared" si="90"/>
        <v>0.59606752730883816</v>
      </c>
      <c r="BR142" s="14" t="s">
        <v>88</v>
      </c>
      <c r="BS142" s="11" t="s">
        <v>88</v>
      </c>
      <c r="BT142" s="11" t="str">
        <f t="shared" si="66"/>
        <v>NA</v>
      </c>
      <c r="BU142" s="11">
        <v>1</v>
      </c>
      <c r="BV142" s="13" t="s">
        <v>88</v>
      </c>
      <c r="BW142" s="11">
        <v>1</v>
      </c>
      <c r="BX142" s="13" t="s">
        <v>88</v>
      </c>
      <c r="BY142" s="11">
        <v>1</v>
      </c>
      <c r="BZ142" s="11">
        <f t="shared" si="64"/>
        <v>0.50419084461637653</v>
      </c>
      <c r="CA142" s="11">
        <f t="shared" si="73"/>
        <v>0.43283902858370943</v>
      </c>
      <c r="CB142" s="11">
        <f t="shared" si="91"/>
        <v>0.61272297442510204</v>
      </c>
      <c r="CC142" s="11">
        <f t="shared" si="96"/>
        <v>0.31235734808410087</v>
      </c>
      <c r="CD142" s="11">
        <f t="shared" si="95"/>
        <v>0.3784619102601971</v>
      </c>
      <c r="CE142" s="11">
        <f t="shared" si="69"/>
        <v>0.93791786055396376</v>
      </c>
      <c r="CF142" s="11">
        <f t="shared" si="92"/>
        <v>0.5198609731876862</v>
      </c>
      <c r="CG142" s="11">
        <f t="shared" si="74"/>
        <v>0.24672097759674136</v>
      </c>
      <c r="CH142" s="11">
        <f t="shared" si="75"/>
        <v>0.4779633401221996</v>
      </c>
      <c r="CI142" s="11">
        <f t="shared" si="76"/>
        <v>0.20328557784145176</v>
      </c>
      <c r="CJ142" s="11">
        <f t="shared" si="97"/>
        <v>0.48583763132760271</v>
      </c>
      <c r="CK142" s="11" t="str">
        <f t="shared" si="94"/>
        <v>NA</v>
      </c>
      <c r="CL142" s="11" t="str">
        <f t="shared" si="93"/>
        <v>NA</v>
      </c>
    </row>
    <row r="143" spans="1:90" ht="17">
      <c r="A143" s="37" t="s">
        <v>238</v>
      </c>
      <c r="B143" s="59" t="s">
        <v>267</v>
      </c>
      <c r="C143" s="11" t="s">
        <v>269</v>
      </c>
      <c r="D143" s="11" t="s">
        <v>461</v>
      </c>
      <c r="E143" s="12">
        <v>566.72</v>
      </c>
      <c r="F143" s="12" t="s">
        <v>88</v>
      </c>
      <c r="G143" s="12" t="s">
        <v>88</v>
      </c>
      <c r="H143" s="12" t="s">
        <v>88</v>
      </c>
      <c r="I143" s="12">
        <v>77.049000000000007</v>
      </c>
      <c r="J143" s="12">
        <v>73.69</v>
      </c>
      <c r="K143" s="12">
        <v>271.76</v>
      </c>
      <c r="L143" s="12">
        <v>476.23</v>
      </c>
      <c r="M143" s="12">
        <v>202.91</v>
      </c>
      <c r="N143" s="12">
        <v>90.96</v>
      </c>
      <c r="O143" s="12">
        <v>27.986999999999998</v>
      </c>
      <c r="P143" s="12" t="s">
        <v>88</v>
      </c>
      <c r="Q143" s="12" t="s">
        <v>88</v>
      </c>
      <c r="R143" s="12" t="s">
        <v>88</v>
      </c>
      <c r="S143" s="12" t="s">
        <v>88</v>
      </c>
      <c r="T143" s="12" t="s">
        <v>88</v>
      </c>
      <c r="U143" s="12" t="s">
        <v>88</v>
      </c>
      <c r="V143" s="12" t="s">
        <v>88</v>
      </c>
      <c r="W143" s="12" t="s">
        <v>88</v>
      </c>
      <c r="X143" s="12" t="s">
        <v>88</v>
      </c>
      <c r="Y143" s="12" t="s">
        <v>88</v>
      </c>
      <c r="Z143" s="12" t="s">
        <v>88</v>
      </c>
      <c r="AA143" s="11" t="s">
        <v>90</v>
      </c>
      <c r="AB143" s="13" t="s">
        <v>88</v>
      </c>
      <c r="AC143" s="13" t="s">
        <v>89</v>
      </c>
      <c r="AD143" s="11" t="s">
        <v>90</v>
      </c>
      <c r="AE143" s="13" t="s">
        <v>89</v>
      </c>
      <c r="AF143" s="11" t="s">
        <v>89</v>
      </c>
      <c r="AG143" s="11" t="s">
        <v>90</v>
      </c>
      <c r="AH143" s="11">
        <v>2.16</v>
      </c>
      <c r="AI143" s="14">
        <v>2.0499999999999998</v>
      </c>
      <c r="AJ143" s="14">
        <v>1.97</v>
      </c>
      <c r="AK143" s="14">
        <v>6.2</v>
      </c>
      <c r="AL143" s="11" t="s">
        <v>88</v>
      </c>
      <c r="AM143" s="11" t="s">
        <v>88</v>
      </c>
      <c r="AN143" s="11" t="s">
        <v>88</v>
      </c>
      <c r="AO143" s="11" t="s">
        <v>88</v>
      </c>
      <c r="AP143" s="11" t="s">
        <v>88</v>
      </c>
      <c r="AQ143" s="11" t="s">
        <v>88</v>
      </c>
      <c r="AR143" s="11" t="s">
        <v>88</v>
      </c>
      <c r="AS143" s="11" t="s">
        <v>88</v>
      </c>
      <c r="AT143" s="11" t="s">
        <v>88</v>
      </c>
      <c r="AU143" s="11" t="s">
        <v>88</v>
      </c>
      <c r="AV143" s="11" t="s">
        <v>88</v>
      </c>
      <c r="AW143" s="11" t="s">
        <v>88</v>
      </c>
      <c r="AX143" s="11" t="s">
        <v>88</v>
      </c>
      <c r="AY143" s="11" t="s">
        <v>88</v>
      </c>
      <c r="AZ143" s="11" t="s">
        <v>88</v>
      </c>
      <c r="BA143" s="11" t="s">
        <v>88</v>
      </c>
      <c r="BB143" s="11" t="s">
        <v>88</v>
      </c>
      <c r="BC143" s="11" t="str">
        <f t="shared" si="98"/>
        <v>NA</v>
      </c>
      <c r="BD143" s="11" t="str">
        <f t="shared" si="77"/>
        <v>NA</v>
      </c>
      <c r="BE143" s="13">
        <f t="shared" si="78"/>
        <v>4.9384175607001687E-2</v>
      </c>
      <c r="BF143" s="13">
        <f t="shared" si="79"/>
        <v>0.13002893845285149</v>
      </c>
      <c r="BG143" s="11">
        <f t="shared" si="80"/>
        <v>0.47953133822699034</v>
      </c>
      <c r="BH143" s="11">
        <f t="shared" si="81"/>
        <v>0.19100014698779999</v>
      </c>
      <c r="BI143" s="11">
        <f t="shared" si="82"/>
        <v>0.44827756148045927</v>
      </c>
      <c r="BJ143" s="11">
        <f t="shared" si="83"/>
        <v>0.16178947147386769</v>
      </c>
      <c r="BK143" s="11" t="str">
        <f t="shared" si="84"/>
        <v>NA</v>
      </c>
      <c r="BL143" s="11" t="str">
        <f t="shared" si="85"/>
        <v>NA</v>
      </c>
      <c r="BM143" s="11" t="str">
        <f t="shared" si="86"/>
        <v>NA</v>
      </c>
      <c r="BN143" s="11" t="str">
        <f t="shared" si="87"/>
        <v>NA</v>
      </c>
      <c r="BO143" s="11" t="str">
        <f t="shared" si="88"/>
        <v>NA</v>
      </c>
      <c r="BP143" s="11" t="str">
        <f t="shared" si="89"/>
        <v>NA</v>
      </c>
      <c r="BQ143" s="11" t="str">
        <f t="shared" si="90"/>
        <v>NA</v>
      </c>
      <c r="BR143" s="14">
        <v>1.97</v>
      </c>
      <c r="BS143" s="11" t="s">
        <v>88</v>
      </c>
      <c r="BT143" s="11">
        <f t="shared" si="66"/>
        <v>1.0536585365853661</v>
      </c>
      <c r="BU143" s="11">
        <v>1</v>
      </c>
      <c r="BV143" s="13" t="s">
        <v>88</v>
      </c>
      <c r="BW143" s="11">
        <v>1</v>
      </c>
      <c r="BX143" s="13">
        <v>0</v>
      </c>
      <c r="BY143" s="11">
        <v>1</v>
      </c>
      <c r="BZ143" s="11" t="str">
        <f t="shared" ref="BZ143:BZ178" si="99">IF(E143="NA", "NA", IF(AO143="NA","NA", E143/AO143))</f>
        <v>NA</v>
      </c>
      <c r="CA143" s="11" t="str">
        <f t="shared" si="73"/>
        <v>NA</v>
      </c>
      <c r="CB143" s="11" t="str">
        <f t="shared" si="91"/>
        <v>NA</v>
      </c>
      <c r="CC143" s="11" t="str">
        <f t="shared" si="96"/>
        <v>NA</v>
      </c>
      <c r="CD143" s="11" t="str">
        <f t="shared" si="95"/>
        <v>NA</v>
      </c>
      <c r="CE143" s="11" t="str">
        <f t="shared" si="69"/>
        <v>NA</v>
      </c>
      <c r="CF143" s="11" t="str">
        <f t="shared" si="92"/>
        <v>NA</v>
      </c>
      <c r="CG143" s="11" t="str">
        <f t="shared" si="74"/>
        <v>NA</v>
      </c>
      <c r="CH143" s="11" t="str">
        <f t="shared" si="75"/>
        <v>NA</v>
      </c>
      <c r="CI143" s="11" t="str">
        <f t="shared" si="76"/>
        <v>NA</v>
      </c>
      <c r="CJ143" s="11" t="str">
        <f t="shared" si="97"/>
        <v>NA</v>
      </c>
      <c r="CK143" s="11" t="str">
        <f t="shared" si="94"/>
        <v>NA</v>
      </c>
      <c r="CL143" s="11" t="str">
        <f t="shared" si="93"/>
        <v>NA</v>
      </c>
    </row>
    <row r="144" spans="1:90" ht="17">
      <c r="A144" s="37" t="s">
        <v>238</v>
      </c>
      <c r="B144" s="59" t="s">
        <v>267</v>
      </c>
      <c r="C144" s="11" t="s">
        <v>270</v>
      </c>
      <c r="D144" s="11" t="s">
        <v>120</v>
      </c>
      <c r="E144" s="12" t="s">
        <v>88</v>
      </c>
      <c r="F144" s="12">
        <v>865.99</v>
      </c>
      <c r="G144" s="12" t="s">
        <v>88</v>
      </c>
      <c r="H144" s="12">
        <v>276.68</v>
      </c>
      <c r="I144" s="12" t="s">
        <v>88</v>
      </c>
      <c r="J144" s="12" t="s">
        <v>88</v>
      </c>
      <c r="K144" s="12" t="s">
        <v>88</v>
      </c>
      <c r="L144" s="12" t="s">
        <v>88</v>
      </c>
      <c r="M144" s="12" t="s">
        <v>88</v>
      </c>
      <c r="N144" s="11" t="s">
        <v>88</v>
      </c>
      <c r="O144" s="12" t="s">
        <v>88</v>
      </c>
      <c r="P144" s="12" t="s">
        <v>88</v>
      </c>
      <c r="Q144" s="12">
        <v>140.25</v>
      </c>
      <c r="R144" s="12">
        <v>60.6</v>
      </c>
      <c r="S144" s="12">
        <v>196.29</v>
      </c>
      <c r="T144" s="12">
        <v>85.58</v>
      </c>
      <c r="U144" s="12">
        <v>69.23</v>
      </c>
      <c r="V144" s="12" t="s">
        <v>88</v>
      </c>
      <c r="W144" s="12">
        <v>22.87</v>
      </c>
      <c r="X144" s="12">
        <v>266.62</v>
      </c>
      <c r="Y144" s="12">
        <v>70.03</v>
      </c>
      <c r="Z144" s="12">
        <v>495.85</v>
      </c>
      <c r="AA144" s="11" t="s">
        <v>90</v>
      </c>
      <c r="AB144" s="13" t="s">
        <v>88</v>
      </c>
      <c r="AC144" s="13" t="s">
        <v>89</v>
      </c>
      <c r="AD144" s="11" t="s">
        <v>90</v>
      </c>
      <c r="AE144" s="13" t="s">
        <v>88</v>
      </c>
      <c r="AF144" s="11" t="s">
        <v>89</v>
      </c>
      <c r="AG144" s="11" t="s">
        <v>90</v>
      </c>
      <c r="AH144" s="11" t="s">
        <v>88</v>
      </c>
      <c r="AI144" s="14" t="s">
        <v>88</v>
      </c>
      <c r="AJ144" s="14" t="s">
        <v>88</v>
      </c>
      <c r="AK144" s="14" t="s">
        <v>88</v>
      </c>
      <c r="AL144" s="11" t="s">
        <v>88</v>
      </c>
      <c r="AM144" s="11" t="s">
        <v>88</v>
      </c>
      <c r="AN144" s="12" t="s">
        <v>88</v>
      </c>
      <c r="AO144" s="12" t="s">
        <v>88</v>
      </c>
      <c r="AP144" s="11" t="s">
        <v>88</v>
      </c>
      <c r="AQ144" s="12" t="s">
        <v>88</v>
      </c>
      <c r="AR144" s="12" t="s">
        <v>88</v>
      </c>
      <c r="AS144" s="12" t="s">
        <v>88</v>
      </c>
      <c r="AT144" s="12" t="s">
        <v>88</v>
      </c>
      <c r="AU144" s="12" t="s">
        <v>88</v>
      </c>
      <c r="AV144" s="12" t="s">
        <v>88</v>
      </c>
      <c r="AW144" s="12" t="s">
        <v>88</v>
      </c>
      <c r="AX144" s="12" t="s">
        <v>88</v>
      </c>
      <c r="AY144" s="12" t="s">
        <v>88</v>
      </c>
      <c r="AZ144" s="12" t="s">
        <v>88</v>
      </c>
      <c r="BA144" s="12" t="s">
        <v>88</v>
      </c>
      <c r="BB144" s="12" t="s">
        <v>88</v>
      </c>
      <c r="BC144" s="11">
        <f t="shared" si="98"/>
        <v>0.31949560618482892</v>
      </c>
      <c r="BD144" s="11">
        <f t="shared" si="77"/>
        <v>0.22666543493573826</v>
      </c>
      <c r="BE144" s="13" t="str">
        <f t="shared" si="78"/>
        <v>NA</v>
      </c>
      <c r="BF144" s="13" t="str">
        <f t="shared" si="79"/>
        <v>NA</v>
      </c>
      <c r="BG144" s="11" t="str">
        <f t="shared" si="80"/>
        <v>NA</v>
      </c>
      <c r="BH144" s="11" t="str">
        <f t="shared" si="81"/>
        <v>NA</v>
      </c>
      <c r="BI144" s="11" t="str">
        <f t="shared" si="82"/>
        <v>NA</v>
      </c>
      <c r="BJ144" s="11" t="str">
        <f t="shared" si="83"/>
        <v>NA</v>
      </c>
      <c r="BK144" s="11">
        <f t="shared" si="84"/>
        <v>1.2448616863921645E-2</v>
      </c>
      <c r="BL144" s="11">
        <f t="shared" si="85"/>
        <v>0.16195337128604256</v>
      </c>
      <c r="BM144" s="11">
        <f t="shared" si="86"/>
        <v>6.9977713368514646E-2</v>
      </c>
      <c r="BN144" s="11">
        <f t="shared" si="87"/>
        <v>0.28080575913245875</v>
      </c>
      <c r="BO144" s="11" t="str">
        <f t="shared" si="88"/>
        <v>NA</v>
      </c>
      <c r="BP144" s="11">
        <f t="shared" si="89"/>
        <v>2.6409080936269473E-2</v>
      </c>
      <c r="BQ144" s="11">
        <f t="shared" si="90"/>
        <v>0.57258166953429024</v>
      </c>
      <c r="BR144" s="14" t="s">
        <v>88</v>
      </c>
      <c r="BS144" s="11" t="s">
        <v>88</v>
      </c>
      <c r="BT144" s="11" t="str">
        <f t="shared" si="66"/>
        <v>NA</v>
      </c>
      <c r="BU144" s="11">
        <v>1</v>
      </c>
      <c r="BV144" s="13" t="s">
        <v>88</v>
      </c>
      <c r="BW144" s="11">
        <v>1</v>
      </c>
      <c r="BX144" s="13" t="s">
        <v>88</v>
      </c>
      <c r="BY144" s="11">
        <v>1</v>
      </c>
      <c r="BZ144" s="11" t="str">
        <f t="shared" si="99"/>
        <v>NA</v>
      </c>
      <c r="CA144" s="11" t="str">
        <f t="shared" si="73"/>
        <v>NA</v>
      </c>
      <c r="CB144" s="11" t="str">
        <f t="shared" si="91"/>
        <v>NA</v>
      </c>
      <c r="CC144" s="11" t="str">
        <f t="shared" si="96"/>
        <v>NA</v>
      </c>
      <c r="CD144" s="11" t="str">
        <f t="shared" si="95"/>
        <v>NA</v>
      </c>
      <c r="CE144" s="11" t="str">
        <f t="shared" si="69"/>
        <v>NA</v>
      </c>
      <c r="CF144" s="11" t="str">
        <f t="shared" si="92"/>
        <v>NA</v>
      </c>
      <c r="CG144" s="11" t="str">
        <f t="shared" si="74"/>
        <v>NA</v>
      </c>
      <c r="CH144" s="11" t="str">
        <f t="shared" si="75"/>
        <v>NA</v>
      </c>
      <c r="CI144" s="11" t="str">
        <f t="shared" si="76"/>
        <v>NA</v>
      </c>
      <c r="CJ144" s="11" t="str">
        <f t="shared" si="97"/>
        <v>NA</v>
      </c>
      <c r="CK144" s="11" t="str">
        <f t="shared" si="94"/>
        <v>NA</v>
      </c>
      <c r="CL144" s="11" t="str">
        <f t="shared" si="93"/>
        <v>NA</v>
      </c>
    </row>
    <row r="145" spans="1:90" ht="17">
      <c r="A145" s="37" t="s">
        <v>238</v>
      </c>
      <c r="B145" s="59" t="s">
        <v>267</v>
      </c>
      <c r="C145" s="11" t="s">
        <v>271</v>
      </c>
      <c r="D145" s="11" t="s">
        <v>461</v>
      </c>
      <c r="E145" s="12">
        <v>583.17100000000005</v>
      </c>
      <c r="F145" s="12" t="s">
        <v>88</v>
      </c>
      <c r="G145" s="12" t="s">
        <v>88</v>
      </c>
      <c r="H145" s="12" t="s">
        <v>88</v>
      </c>
      <c r="I145" s="12">
        <v>69.08</v>
      </c>
      <c r="J145" s="12">
        <v>88.14</v>
      </c>
      <c r="K145" s="12">
        <v>295.07</v>
      </c>
      <c r="L145" s="12">
        <v>494.7</v>
      </c>
      <c r="M145" s="12">
        <v>200.73</v>
      </c>
      <c r="N145" s="12">
        <v>94.75</v>
      </c>
      <c r="O145" s="12">
        <v>23.89</v>
      </c>
      <c r="P145" s="12" t="s">
        <v>88</v>
      </c>
      <c r="Q145" s="12" t="s">
        <v>88</v>
      </c>
      <c r="R145" s="12" t="s">
        <v>88</v>
      </c>
      <c r="S145" s="12" t="s">
        <v>88</v>
      </c>
      <c r="T145" s="12" t="s">
        <v>88</v>
      </c>
      <c r="U145" s="12" t="s">
        <v>88</v>
      </c>
      <c r="V145" s="12" t="s">
        <v>88</v>
      </c>
      <c r="W145" s="12" t="s">
        <v>88</v>
      </c>
      <c r="X145" s="12" t="s">
        <v>88</v>
      </c>
      <c r="Y145" s="12" t="s">
        <v>88</v>
      </c>
      <c r="Z145" s="12" t="s">
        <v>88</v>
      </c>
      <c r="AA145" s="11" t="s">
        <v>90</v>
      </c>
      <c r="AB145" s="11" t="s">
        <v>90</v>
      </c>
      <c r="AC145" s="13" t="s">
        <v>89</v>
      </c>
      <c r="AD145" s="11" t="s">
        <v>88</v>
      </c>
      <c r="AE145" s="13" t="s">
        <v>89</v>
      </c>
      <c r="AF145" s="11" t="s">
        <v>89</v>
      </c>
      <c r="AG145" s="11" t="s">
        <v>88</v>
      </c>
      <c r="AH145" s="11" t="s">
        <v>88</v>
      </c>
      <c r="AI145" s="14" t="s">
        <v>88</v>
      </c>
      <c r="AJ145" s="14">
        <v>1.65</v>
      </c>
      <c r="AK145" s="14">
        <v>8.64</v>
      </c>
      <c r="AL145" s="11">
        <v>5.3199999999999997E-2</v>
      </c>
      <c r="AM145" s="11" t="s">
        <v>88</v>
      </c>
      <c r="AN145" s="11" t="s">
        <v>88</v>
      </c>
      <c r="AO145" s="11" t="s">
        <v>88</v>
      </c>
      <c r="AP145" s="11" t="s">
        <v>88</v>
      </c>
      <c r="AQ145" s="11" t="s">
        <v>88</v>
      </c>
      <c r="AR145" s="11" t="s">
        <v>88</v>
      </c>
      <c r="AS145" s="11" t="s">
        <v>88</v>
      </c>
      <c r="AT145" s="11" t="s">
        <v>88</v>
      </c>
      <c r="AU145" s="11" t="s">
        <v>88</v>
      </c>
      <c r="AV145" s="11" t="s">
        <v>88</v>
      </c>
      <c r="AW145" s="11" t="s">
        <v>88</v>
      </c>
      <c r="AX145" s="11" t="s">
        <v>88</v>
      </c>
      <c r="AY145" s="11" t="s">
        <v>88</v>
      </c>
      <c r="AZ145" s="11" t="s">
        <v>88</v>
      </c>
      <c r="BA145" s="11" t="s">
        <v>88</v>
      </c>
      <c r="BB145" s="11" t="s">
        <v>88</v>
      </c>
      <c r="BC145" s="11" t="str">
        <f t="shared" si="98"/>
        <v>NA</v>
      </c>
      <c r="BD145" s="11" t="str">
        <f t="shared" si="77"/>
        <v>NA</v>
      </c>
      <c r="BE145" s="13">
        <f t="shared" si="78"/>
        <v>4.0965685879441875E-2</v>
      </c>
      <c r="BF145" s="13">
        <f t="shared" si="79"/>
        <v>0.15113920273813339</v>
      </c>
      <c r="BG145" s="11">
        <f t="shared" si="80"/>
        <v>0.50597509135399388</v>
      </c>
      <c r="BH145" s="11">
        <f t="shared" si="81"/>
        <v>0.19153022033555692</v>
      </c>
      <c r="BI145" s="11">
        <f t="shared" si="82"/>
        <v>0.47202710108105417</v>
      </c>
      <c r="BJ145" s="11">
        <f t="shared" si="83"/>
        <v>0.13964018597129574</v>
      </c>
      <c r="BK145" s="11" t="str">
        <f t="shared" si="84"/>
        <v>NA</v>
      </c>
      <c r="BL145" s="11" t="str">
        <f t="shared" si="85"/>
        <v>NA</v>
      </c>
      <c r="BM145" s="11" t="str">
        <f t="shared" si="86"/>
        <v>NA</v>
      </c>
      <c r="BN145" s="11" t="str">
        <f t="shared" si="87"/>
        <v>NA</v>
      </c>
      <c r="BO145" s="11" t="str">
        <f t="shared" si="88"/>
        <v>NA</v>
      </c>
      <c r="BP145" s="11" t="str">
        <f t="shared" si="89"/>
        <v>NA</v>
      </c>
      <c r="BQ145" s="11" t="str">
        <f t="shared" si="90"/>
        <v>NA</v>
      </c>
      <c r="BR145" s="14">
        <v>1.65</v>
      </c>
      <c r="BS145" s="11">
        <v>5.3199999999999997E-2</v>
      </c>
      <c r="BT145" s="11" t="str">
        <f t="shared" si="66"/>
        <v>NA</v>
      </c>
      <c r="BU145" s="11">
        <v>1</v>
      </c>
      <c r="BV145" s="11">
        <v>1</v>
      </c>
      <c r="BW145" s="11" t="s">
        <v>88</v>
      </c>
      <c r="BX145" s="13">
        <v>0</v>
      </c>
      <c r="BY145" s="11" t="s">
        <v>88</v>
      </c>
      <c r="BZ145" s="11" t="str">
        <f t="shared" si="99"/>
        <v>NA</v>
      </c>
      <c r="CA145" s="11" t="str">
        <f t="shared" si="73"/>
        <v>NA</v>
      </c>
      <c r="CB145" s="11" t="str">
        <f t="shared" si="91"/>
        <v>NA</v>
      </c>
      <c r="CC145" s="11" t="str">
        <f t="shared" si="96"/>
        <v>NA</v>
      </c>
      <c r="CD145" s="11" t="str">
        <f t="shared" si="95"/>
        <v>NA</v>
      </c>
      <c r="CE145" s="11" t="str">
        <f t="shared" si="69"/>
        <v>NA</v>
      </c>
      <c r="CF145" s="11" t="str">
        <f t="shared" si="92"/>
        <v>NA</v>
      </c>
      <c r="CG145" s="11" t="str">
        <f t="shared" si="74"/>
        <v>NA</v>
      </c>
      <c r="CH145" s="11" t="str">
        <f t="shared" si="75"/>
        <v>NA</v>
      </c>
      <c r="CI145" s="11" t="str">
        <f t="shared" si="76"/>
        <v>NA</v>
      </c>
      <c r="CJ145" s="11" t="str">
        <f t="shared" si="97"/>
        <v>NA</v>
      </c>
      <c r="CK145" s="11" t="str">
        <f t="shared" si="94"/>
        <v>NA</v>
      </c>
      <c r="CL145" s="11" t="str">
        <f t="shared" si="93"/>
        <v>NA</v>
      </c>
    </row>
    <row r="146" spans="1:90" ht="17">
      <c r="A146" s="37" t="s">
        <v>238</v>
      </c>
      <c r="B146" s="59" t="s">
        <v>267</v>
      </c>
      <c r="C146" s="11" t="s">
        <v>272</v>
      </c>
      <c r="D146" s="11" t="s">
        <v>461</v>
      </c>
      <c r="E146" s="12" t="s">
        <v>88</v>
      </c>
      <c r="F146" s="12" t="s">
        <v>88</v>
      </c>
      <c r="G146" s="12" t="s">
        <v>88</v>
      </c>
      <c r="H146" s="12" t="s">
        <v>88</v>
      </c>
      <c r="I146" s="12" t="s">
        <v>88</v>
      </c>
      <c r="J146" s="12" t="s">
        <v>88</v>
      </c>
      <c r="K146" s="12" t="s">
        <v>88</v>
      </c>
      <c r="L146" s="12" t="s">
        <v>88</v>
      </c>
      <c r="M146" s="12" t="s">
        <v>88</v>
      </c>
      <c r="N146" s="12" t="s">
        <v>88</v>
      </c>
      <c r="O146" s="12" t="s">
        <v>88</v>
      </c>
      <c r="P146" s="12" t="s">
        <v>88</v>
      </c>
      <c r="Q146" s="12" t="s">
        <v>88</v>
      </c>
      <c r="R146" s="12" t="s">
        <v>88</v>
      </c>
      <c r="S146" s="12" t="s">
        <v>88</v>
      </c>
      <c r="T146" s="12" t="s">
        <v>88</v>
      </c>
      <c r="U146" s="12" t="s">
        <v>88</v>
      </c>
      <c r="V146" s="12" t="s">
        <v>88</v>
      </c>
      <c r="W146" s="12" t="s">
        <v>88</v>
      </c>
      <c r="X146" s="12" t="s">
        <v>88</v>
      </c>
      <c r="Y146" s="12" t="s">
        <v>88</v>
      </c>
      <c r="Z146" s="12" t="s">
        <v>88</v>
      </c>
      <c r="AA146" s="12" t="s">
        <v>88</v>
      </c>
      <c r="AB146" s="12" t="s">
        <v>88</v>
      </c>
      <c r="AC146" s="12" t="s">
        <v>88</v>
      </c>
      <c r="AD146" s="12" t="s">
        <v>88</v>
      </c>
      <c r="AE146" s="12" t="s">
        <v>88</v>
      </c>
      <c r="AF146" s="12" t="s">
        <v>88</v>
      </c>
      <c r="AG146" s="12" t="s">
        <v>88</v>
      </c>
      <c r="AH146" s="12" t="s">
        <v>88</v>
      </c>
      <c r="AI146" s="12" t="s">
        <v>88</v>
      </c>
      <c r="AJ146" s="12" t="s">
        <v>88</v>
      </c>
      <c r="AK146" s="12" t="s">
        <v>88</v>
      </c>
      <c r="AL146" s="12" t="s">
        <v>88</v>
      </c>
      <c r="AM146" s="12" t="s">
        <v>88</v>
      </c>
      <c r="AN146" s="12" t="s">
        <v>88</v>
      </c>
      <c r="AO146" s="12" t="s">
        <v>88</v>
      </c>
      <c r="AP146" s="12" t="s">
        <v>88</v>
      </c>
      <c r="AQ146" s="12" t="s">
        <v>88</v>
      </c>
      <c r="AR146" s="12" t="s">
        <v>88</v>
      </c>
      <c r="AS146" s="12" t="s">
        <v>88</v>
      </c>
      <c r="AT146" s="12" t="s">
        <v>88</v>
      </c>
      <c r="AU146" s="12" t="s">
        <v>88</v>
      </c>
      <c r="AV146" s="12" t="s">
        <v>88</v>
      </c>
      <c r="AW146" s="12" t="s">
        <v>88</v>
      </c>
      <c r="AX146" s="12" t="s">
        <v>88</v>
      </c>
      <c r="AY146" s="11" t="s">
        <v>88</v>
      </c>
      <c r="AZ146" s="11" t="s">
        <v>88</v>
      </c>
      <c r="BA146" s="11" t="s">
        <v>88</v>
      </c>
      <c r="BB146" s="11" t="s">
        <v>88</v>
      </c>
      <c r="BC146" s="11" t="str">
        <f t="shared" si="98"/>
        <v>NA</v>
      </c>
      <c r="BD146" s="11" t="str">
        <f t="shared" si="77"/>
        <v>NA</v>
      </c>
      <c r="BE146" s="13" t="str">
        <f t="shared" si="78"/>
        <v>NA</v>
      </c>
      <c r="BF146" s="13" t="str">
        <f t="shared" si="79"/>
        <v>NA</v>
      </c>
      <c r="BG146" s="11" t="str">
        <f t="shared" si="80"/>
        <v>NA</v>
      </c>
      <c r="BH146" s="11" t="str">
        <f t="shared" si="81"/>
        <v>NA</v>
      </c>
      <c r="BI146" s="11" t="str">
        <f t="shared" si="82"/>
        <v>NA</v>
      </c>
      <c r="BJ146" s="11" t="str">
        <f t="shared" si="83"/>
        <v>NA</v>
      </c>
      <c r="BK146" s="11" t="str">
        <f t="shared" si="84"/>
        <v>NA</v>
      </c>
      <c r="BL146" s="11" t="str">
        <f t="shared" si="85"/>
        <v>NA</v>
      </c>
      <c r="BM146" s="11" t="str">
        <f t="shared" si="86"/>
        <v>NA</v>
      </c>
      <c r="BN146" s="11" t="str">
        <f t="shared" si="87"/>
        <v>NA</v>
      </c>
      <c r="BO146" s="11" t="str">
        <f t="shared" si="88"/>
        <v>NA</v>
      </c>
      <c r="BP146" s="11" t="str">
        <f t="shared" si="89"/>
        <v>NA</v>
      </c>
      <c r="BQ146" s="11" t="str">
        <f t="shared" si="90"/>
        <v>NA</v>
      </c>
      <c r="BR146" s="11" t="s">
        <v>88</v>
      </c>
      <c r="BS146" s="11" t="s">
        <v>88</v>
      </c>
      <c r="BT146" s="11" t="s">
        <v>88</v>
      </c>
      <c r="BU146" s="11" t="s">
        <v>88</v>
      </c>
      <c r="BV146" s="11" t="s">
        <v>88</v>
      </c>
      <c r="BW146" s="11" t="s">
        <v>88</v>
      </c>
      <c r="BX146" s="11" t="s">
        <v>88</v>
      </c>
      <c r="BY146" s="11" t="s">
        <v>88</v>
      </c>
      <c r="BZ146" s="11" t="str">
        <f t="shared" si="99"/>
        <v>NA</v>
      </c>
      <c r="CA146" s="11" t="str">
        <f t="shared" si="73"/>
        <v>NA</v>
      </c>
      <c r="CB146" s="11" t="str">
        <f t="shared" si="91"/>
        <v>NA</v>
      </c>
      <c r="CC146" s="11" t="str">
        <f t="shared" si="96"/>
        <v>NA</v>
      </c>
      <c r="CD146" s="11" t="str">
        <f t="shared" si="95"/>
        <v>NA</v>
      </c>
      <c r="CE146" s="11" t="str">
        <f t="shared" si="69"/>
        <v>NA</v>
      </c>
      <c r="CF146" s="11" t="str">
        <f t="shared" si="92"/>
        <v>NA</v>
      </c>
      <c r="CG146" s="11" t="str">
        <f t="shared" si="74"/>
        <v>NA</v>
      </c>
      <c r="CH146" s="11" t="str">
        <f>IF(AQ146="NA","NA", IF(AT146="NA","NA", AT146/AQ146))</f>
        <v>NA</v>
      </c>
      <c r="CI146" s="11" t="str">
        <f t="shared" si="76"/>
        <v>NA</v>
      </c>
      <c r="CJ146" s="11" t="str">
        <f t="shared" si="97"/>
        <v>NA</v>
      </c>
      <c r="CK146" s="11" t="str">
        <f t="shared" si="94"/>
        <v>NA</v>
      </c>
      <c r="CL146" s="11" t="str">
        <f t="shared" si="93"/>
        <v>NA</v>
      </c>
    </row>
    <row r="147" spans="1:90" ht="17">
      <c r="A147" s="37" t="s">
        <v>238</v>
      </c>
      <c r="B147" s="59" t="s">
        <v>267</v>
      </c>
      <c r="C147" s="11" t="s">
        <v>273</v>
      </c>
      <c r="D147" s="11" t="s">
        <v>461</v>
      </c>
      <c r="E147" s="12" t="s">
        <v>88</v>
      </c>
      <c r="F147" s="12" t="s">
        <v>88</v>
      </c>
      <c r="G147" s="12" t="s">
        <v>88</v>
      </c>
      <c r="H147" s="12" t="s">
        <v>88</v>
      </c>
      <c r="I147" s="12" t="s">
        <v>88</v>
      </c>
      <c r="J147" s="12" t="s">
        <v>88</v>
      </c>
      <c r="K147" s="12" t="s">
        <v>88</v>
      </c>
      <c r="L147" s="12" t="s">
        <v>88</v>
      </c>
      <c r="M147" s="12" t="s">
        <v>88</v>
      </c>
      <c r="N147" s="12" t="s">
        <v>88</v>
      </c>
      <c r="O147" s="12" t="s">
        <v>88</v>
      </c>
      <c r="P147" s="12" t="s">
        <v>88</v>
      </c>
      <c r="Q147" s="12" t="s">
        <v>88</v>
      </c>
      <c r="R147" s="12" t="s">
        <v>88</v>
      </c>
      <c r="S147" s="12" t="s">
        <v>88</v>
      </c>
      <c r="T147" s="12" t="s">
        <v>88</v>
      </c>
      <c r="U147" s="12" t="s">
        <v>88</v>
      </c>
      <c r="V147" s="12" t="s">
        <v>88</v>
      </c>
      <c r="W147" s="12" t="s">
        <v>88</v>
      </c>
      <c r="X147" s="12" t="s">
        <v>88</v>
      </c>
      <c r="Y147" s="12" t="s">
        <v>88</v>
      </c>
      <c r="Z147" s="12" t="s">
        <v>88</v>
      </c>
      <c r="AA147" s="12" t="s">
        <v>88</v>
      </c>
      <c r="AB147" s="12" t="s">
        <v>88</v>
      </c>
      <c r="AC147" s="12" t="s">
        <v>88</v>
      </c>
      <c r="AD147" s="12" t="s">
        <v>88</v>
      </c>
      <c r="AE147" s="12" t="s">
        <v>88</v>
      </c>
      <c r="AF147" s="12" t="s">
        <v>88</v>
      </c>
      <c r="AG147" s="12" t="s">
        <v>88</v>
      </c>
      <c r="AH147" s="12" t="s">
        <v>88</v>
      </c>
      <c r="AI147" s="12" t="s">
        <v>88</v>
      </c>
      <c r="AJ147" s="12" t="s">
        <v>88</v>
      </c>
      <c r="AK147" s="12" t="s">
        <v>88</v>
      </c>
      <c r="AL147" s="12" t="s">
        <v>88</v>
      </c>
      <c r="AM147" s="12" t="s">
        <v>88</v>
      </c>
      <c r="AN147" s="12" t="s">
        <v>88</v>
      </c>
      <c r="AO147" s="12" t="s">
        <v>88</v>
      </c>
      <c r="AP147" s="12" t="s">
        <v>88</v>
      </c>
      <c r="AQ147" s="12">
        <v>395.57</v>
      </c>
      <c r="AR147" s="12">
        <v>78.34</v>
      </c>
      <c r="AS147" s="12">
        <v>105.87</v>
      </c>
      <c r="AT147" s="12" t="s">
        <v>88</v>
      </c>
      <c r="AU147" s="11" t="s">
        <v>88</v>
      </c>
      <c r="AV147" s="11" t="s">
        <v>88</v>
      </c>
      <c r="AW147" s="12" t="s">
        <v>88</v>
      </c>
      <c r="AX147" s="12" t="s">
        <v>88</v>
      </c>
      <c r="AY147" s="11" t="s">
        <v>88</v>
      </c>
      <c r="AZ147" s="11" t="s">
        <v>88</v>
      </c>
      <c r="BA147" s="11" t="s">
        <v>88</v>
      </c>
      <c r="BB147" s="11" t="s">
        <v>88</v>
      </c>
      <c r="BC147" s="11" t="str">
        <f t="shared" si="98"/>
        <v>NA</v>
      </c>
      <c r="BD147" s="11" t="str">
        <f t="shared" si="77"/>
        <v>NA</v>
      </c>
      <c r="BE147" s="13" t="str">
        <f t="shared" si="78"/>
        <v>NA</v>
      </c>
      <c r="BF147" s="13" t="str">
        <f t="shared" si="79"/>
        <v>NA</v>
      </c>
      <c r="BG147" s="11" t="str">
        <f t="shared" si="80"/>
        <v>NA</v>
      </c>
      <c r="BH147" s="11" t="str">
        <f t="shared" si="81"/>
        <v>NA</v>
      </c>
      <c r="BI147" s="11" t="str">
        <f t="shared" si="82"/>
        <v>NA</v>
      </c>
      <c r="BJ147" s="11" t="str">
        <f t="shared" si="83"/>
        <v>NA</v>
      </c>
      <c r="BK147" s="11" t="str">
        <f t="shared" si="84"/>
        <v>NA</v>
      </c>
      <c r="BL147" s="11" t="str">
        <f t="shared" si="85"/>
        <v>NA</v>
      </c>
      <c r="BM147" s="11" t="str">
        <f t="shared" si="86"/>
        <v>NA</v>
      </c>
      <c r="BN147" s="11" t="str">
        <f t="shared" si="87"/>
        <v>NA</v>
      </c>
      <c r="BO147" s="11" t="str">
        <f t="shared" si="88"/>
        <v>NA</v>
      </c>
      <c r="BP147" s="11" t="str">
        <f t="shared" si="89"/>
        <v>NA</v>
      </c>
      <c r="BQ147" s="11" t="str">
        <f t="shared" si="90"/>
        <v>NA</v>
      </c>
      <c r="BR147" s="11" t="s">
        <v>88</v>
      </c>
      <c r="BS147" s="11" t="s">
        <v>88</v>
      </c>
      <c r="BT147" s="11" t="s">
        <v>88</v>
      </c>
      <c r="BU147" s="11" t="s">
        <v>88</v>
      </c>
      <c r="BV147" s="11" t="s">
        <v>88</v>
      </c>
      <c r="BW147" s="11" t="s">
        <v>88</v>
      </c>
      <c r="BX147" s="11" t="s">
        <v>88</v>
      </c>
      <c r="BY147" s="11" t="s">
        <v>88</v>
      </c>
      <c r="BZ147" s="11" t="str">
        <f t="shared" si="99"/>
        <v>NA</v>
      </c>
      <c r="CA147" s="11" t="str">
        <f t="shared" si="73"/>
        <v>NA</v>
      </c>
      <c r="CB147" s="11" t="str">
        <f t="shared" si="91"/>
        <v>NA</v>
      </c>
      <c r="CC147" s="11" t="str">
        <f t="shared" si="96"/>
        <v>NA</v>
      </c>
      <c r="CD147" s="11" t="str">
        <f t="shared" si="95"/>
        <v>NA</v>
      </c>
      <c r="CE147" s="11" t="str">
        <f t="shared" si="69"/>
        <v>NA</v>
      </c>
      <c r="CF147" s="11" t="str">
        <f t="shared" si="92"/>
        <v>NA</v>
      </c>
      <c r="CG147" s="11">
        <f t="shared" si="74"/>
        <v>0.26763910306646105</v>
      </c>
      <c r="CH147" s="11" t="str">
        <f t="shared" ref="CH147:CH162" si="100">IF(AQ147="NA","NA", IF(AT147="NA","NA", AT147/AQ147))</f>
        <v>NA</v>
      </c>
      <c r="CI147" s="11" t="str">
        <f t="shared" si="76"/>
        <v>NA</v>
      </c>
      <c r="CJ147" s="11" t="str">
        <f t="shared" si="97"/>
        <v>NA</v>
      </c>
      <c r="CK147" s="11" t="str">
        <f t="shared" si="94"/>
        <v>NA</v>
      </c>
      <c r="CL147" s="11" t="str">
        <f t="shared" si="93"/>
        <v>NA</v>
      </c>
    </row>
    <row r="148" spans="1:90" ht="17">
      <c r="A148" s="37" t="s">
        <v>238</v>
      </c>
      <c r="B148" s="59" t="s">
        <v>267</v>
      </c>
      <c r="C148" s="11" t="s">
        <v>274</v>
      </c>
      <c r="D148" s="11" t="s">
        <v>461</v>
      </c>
      <c r="E148" s="12" t="s">
        <v>88</v>
      </c>
      <c r="F148" s="12" t="s">
        <v>88</v>
      </c>
      <c r="G148" s="12" t="s">
        <v>88</v>
      </c>
      <c r="H148" s="12" t="s">
        <v>88</v>
      </c>
      <c r="I148" s="12" t="s">
        <v>88</v>
      </c>
      <c r="J148" s="12" t="s">
        <v>88</v>
      </c>
      <c r="K148" s="12" t="s">
        <v>88</v>
      </c>
      <c r="L148" s="12" t="s">
        <v>88</v>
      </c>
      <c r="M148" s="12" t="s">
        <v>88</v>
      </c>
      <c r="N148" s="12" t="s">
        <v>88</v>
      </c>
      <c r="O148" s="12" t="s">
        <v>88</v>
      </c>
      <c r="P148" s="12" t="s">
        <v>88</v>
      </c>
      <c r="Q148" s="12" t="s">
        <v>88</v>
      </c>
      <c r="R148" s="12" t="s">
        <v>88</v>
      </c>
      <c r="S148" s="12" t="s">
        <v>88</v>
      </c>
      <c r="T148" s="12" t="s">
        <v>88</v>
      </c>
      <c r="U148" s="12" t="s">
        <v>88</v>
      </c>
      <c r="V148" s="12" t="s">
        <v>88</v>
      </c>
      <c r="W148" s="12" t="s">
        <v>88</v>
      </c>
      <c r="X148" s="12" t="s">
        <v>88</v>
      </c>
      <c r="Y148" s="12" t="s">
        <v>88</v>
      </c>
      <c r="Z148" s="12" t="s">
        <v>88</v>
      </c>
      <c r="AA148" s="12" t="s">
        <v>88</v>
      </c>
      <c r="AB148" s="12" t="s">
        <v>88</v>
      </c>
      <c r="AC148" s="12" t="s">
        <v>88</v>
      </c>
      <c r="AD148" s="12" t="s">
        <v>88</v>
      </c>
      <c r="AE148" s="12" t="s">
        <v>88</v>
      </c>
      <c r="AF148" s="12" t="s">
        <v>88</v>
      </c>
      <c r="AG148" s="12" t="s">
        <v>88</v>
      </c>
      <c r="AH148" s="12" t="s">
        <v>88</v>
      </c>
      <c r="AI148" s="12" t="s">
        <v>88</v>
      </c>
      <c r="AJ148" s="12" t="s">
        <v>88</v>
      </c>
      <c r="AK148" s="12" t="s">
        <v>88</v>
      </c>
      <c r="AL148" s="12" t="s">
        <v>88</v>
      </c>
      <c r="AM148" s="12" t="s">
        <v>88</v>
      </c>
      <c r="AN148" s="12" t="s">
        <v>88</v>
      </c>
      <c r="AO148" s="12" t="s">
        <v>88</v>
      </c>
      <c r="AP148" s="12" t="s">
        <v>88</v>
      </c>
      <c r="AQ148" s="12">
        <v>357.14</v>
      </c>
      <c r="AR148" s="12">
        <v>68.319999999999993</v>
      </c>
      <c r="AS148" s="12">
        <v>104.88</v>
      </c>
      <c r="AT148" s="12" t="s">
        <v>88</v>
      </c>
      <c r="AU148" s="11" t="s">
        <v>88</v>
      </c>
      <c r="AV148" s="11" t="s">
        <v>88</v>
      </c>
      <c r="AW148" s="12" t="s">
        <v>88</v>
      </c>
      <c r="AX148" s="12" t="s">
        <v>88</v>
      </c>
      <c r="AY148" s="11" t="s">
        <v>88</v>
      </c>
      <c r="AZ148" s="11" t="s">
        <v>88</v>
      </c>
      <c r="BA148" s="11" t="s">
        <v>88</v>
      </c>
      <c r="BB148" s="11" t="s">
        <v>88</v>
      </c>
      <c r="BC148" s="11" t="str">
        <f t="shared" si="98"/>
        <v>NA</v>
      </c>
      <c r="BD148" s="11" t="str">
        <f t="shared" si="77"/>
        <v>NA</v>
      </c>
      <c r="BE148" s="13" t="str">
        <f t="shared" si="78"/>
        <v>NA</v>
      </c>
      <c r="BF148" s="13" t="str">
        <f t="shared" si="79"/>
        <v>NA</v>
      </c>
      <c r="BG148" s="11" t="str">
        <f t="shared" si="80"/>
        <v>NA</v>
      </c>
      <c r="BH148" s="11" t="str">
        <f t="shared" si="81"/>
        <v>NA</v>
      </c>
      <c r="BI148" s="11" t="str">
        <f t="shared" si="82"/>
        <v>NA</v>
      </c>
      <c r="BJ148" s="11" t="str">
        <f t="shared" si="83"/>
        <v>NA</v>
      </c>
      <c r="BK148" s="11" t="str">
        <f t="shared" si="84"/>
        <v>NA</v>
      </c>
      <c r="BL148" s="11" t="str">
        <f t="shared" si="85"/>
        <v>NA</v>
      </c>
      <c r="BM148" s="11" t="str">
        <f t="shared" si="86"/>
        <v>NA</v>
      </c>
      <c r="BN148" s="11" t="str">
        <f t="shared" si="87"/>
        <v>NA</v>
      </c>
      <c r="BO148" s="11" t="str">
        <f t="shared" si="88"/>
        <v>NA</v>
      </c>
      <c r="BP148" s="11" t="str">
        <f t="shared" si="89"/>
        <v>NA</v>
      </c>
      <c r="BQ148" s="11" t="str">
        <f t="shared" si="90"/>
        <v>NA</v>
      </c>
      <c r="BR148" s="11" t="s">
        <v>88</v>
      </c>
      <c r="BS148" s="11" t="s">
        <v>88</v>
      </c>
      <c r="BT148" s="11" t="s">
        <v>88</v>
      </c>
      <c r="BU148" s="11" t="s">
        <v>88</v>
      </c>
      <c r="BV148" s="11" t="s">
        <v>88</v>
      </c>
      <c r="BW148" s="11" t="s">
        <v>88</v>
      </c>
      <c r="BX148" s="11" t="s">
        <v>88</v>
      </c>
      <c r="BY148" s="11" t="s">
        <v>88</v>
      </c>
      <c r="BZ148" s="11" t="str">
        <f t="shared" si="99"/>
        <v>NA</v>
      </c>
      <c r="CA148" s="11" t="str">
        <f t="shared" si="73"/>
        <v>NA</v>
      </c>
      <c r="CB148" s="11" t="str">
        <f t="shared" si="91"/>
        <v>NA</v>
      </c>
      <c r="CC148" s="11" t="str">
        <f t="shared" si="96"/>
        <v>NA</v>
      </c>
      <c r="CD148" s="11" t="str">
        <f t="shared" si="95"/>
        <v>NA</v>
      </c>
      <c r="CE148" s="11" t="str">
        <f t="shared" si="69"/>
        <v>NA</v>
      </c>
      <c r="CF148" s="11" t="str">
        <f t="shared" si="92"/>
        <v>NA</v>
      </c>
      <c r="CG148" s="11">
        <f t="shared" si="74"/>
        <v>0.29366634933079466</v>
      </c>
      <c r="CH148" s="11" t="str">
        <f t="shared" si="100"/>
        <v>NA</v>
      </c>
      <c r="CI148" s="11" t="str">
        <f t="shared" si="76"/>
        <v>NA</v>
      </c>
      <c r="CJ148" s="11" t="str">
        <f t="shared" si="97"/>
        <v>NA</v>
      </c>
      <c r="CK148" s="11" t="str">
        <f t="shared" si="94"/>
        <v>NA</v>
      </c>
      <c r="CL148" s="11" t="str">
        <f t="shared" si="93"/>
        <v>NA</v>
      </c>
    </row>
    <row r="149" spans="1:90" ht="17">
      <c r="A149" s="37" t="s">
        <v>238</v>
      </c>
      <c r="B149" s="59" t="s">
        <v>267</v>
      </c>
      <c r="C149" s="11" t="s">
        <v>275</v>
      </c>
      <c r="D149" s="11" t="s">
        <v>461</v>
      </c>
      <c r="E149" s="12" t="s">
        <v>88</v>
      </c>
      <c r="F149" s="12" t="s">
        <v>88</v>
      </c>
      <c r="G149" s="12" t="s">
        <v>88</v>
      </c>
      <c r="H149" s="12" t="s">
        <v>88</v>
      </c>
      <c r="I149" s="12" t="s">
        <v>88</v>
      </c>
      <c r="J149" s="12" t="s">
        <v>88</v>
      </c>
      <c r="K149" s="12" t="s">
        <v>88</v>
      </c>
      <c r="L149" s="12" t="s">
        <v>88</v>
      </c>
      <c r="M149" s="12" t="s">
        <v>88</v>
      </c>
      <c r="N149" s="12" t="s">
        <v>88</v>
      </c>
      <c r="O149" s="12" t="s">
        <v>88</v>
      </c>
      <c r="P149" s="12" t="s">
        <v>88</v>
      </c>
      <c r="Q149" s="12" t="s">
        <v>88</v>
      </c>
      <c r="R149" s="12" t="s">
        <v>88</v>
      </c>
      <c r="S149" s="12" t="s">
        <v>88</v>
      </c>
      <c r="T149" s="12" t="s">
        <v>88</v>
      </c>
      <c r="U149" s="12" t="s">
        <v>88</v>
      </c>
      <c r="V149" s="12" t="s">
        <v>88</v>
      </c>
      <c r="W149" s="12" t="s">
        <v>88</v>
      </c>
      <c r="X149" s="12" t="s">
        <v>88</v>
      </c>
      <c r="Y149" s="12" t="s">
        <v>88</v>
      </c>
      <c r="Z149" s="12" t="s">
        <v>88</v>
      </c>
      <c r="AA149" s="12" t="s">
        <v>88</v>
      </c>
      <c r="AB149" s="12" t="s">
        <v>88</v>
      </c>
      <c r="AC149" s="12" t="s">
        <v>88</v>
      </c>
      <c r="AD149" s="12" t="s">
        <v>88</v>
      </c>
      <c r="AE149" s="12" t="s">
        <v>88</v>
      </c>
      <c r="AF149" s="12" t="s">
        <v>88</v>
      </c>
      <c r="AG149" s="12" t="s">
        <v>88</v>
      </c>
      <c r="AH149" s="12" t="s">
        <v>88</v>
      </c>
      <c r="AI149" s="12" t="s">
        <v>88</v>
      </c>
      <c r="AJ149" s="12" t="s">
        <v>88</v>
      </c>
      <c r="AK149" s="12" t="s">
        <v>88</v>
      </c>
      <c r="AL149" s="12" t="s">
        <v>88</v>
      </c>
      <c r="AM149" s="12" t="s">
        <v>88</v>
      </c>
      <c r="AN149" s="12" t="s">
        <v>88</v>
      </c>
      <c r="AO149" s="12" t="s">
        <v>88</v>
      </c>
      <c r="AP149" s="12" t="s">
        <v>88</v>
      </c>
      <c r="AQ149" s="12">
        <v>296.08</v>
      </c>
      <c r="AR149" s="12">
        <v>58.44</v>
      </c>
      <c r="AS149" s="12">
        <v>84.69</v>
      </c>
      <c r="AT149" s="12" t="s">
        <v>88</v>
      </c>
      <c r="AU149" s="11" t="s">
        <v>88</v>
      </c>
      <c r="AV149" s="11" t="s">
        <v>88</v>
      </c>
      <c r="AW149" s="12" t="s">
        <v>88</v>
      </c>
      <c r="AX149" s="12" t="s">
        <v>88</v>
      </c>
      <c r="AY149" s="11" t="s">
        <v>88</v>
      </c>
      <c r="AZ149" s="11" t="s">
        <v>88</v>
      </c>
      <c r="BA149" s="11" t="s">
        <v>88</v>
      </c>
      <c r="BB149" s="11" t="s">
        <v>88</v>
      </c>
      <c r="BC149" s="11" t="str">
        <f t="shared" si="98"/>
        <v>NA</v>
      </c>
      <c r="BD149" s="11" t="str">
        <f t="shared" si="77"/>
        <v>NA</v>
      </c>
      <c r="BE149" s="13" t="str">
        <f t="shared" si="78"/>
        <v>NA</v>
      </c>
      <c r="BF149" s="13" t="str">
        <f t="shared" si="79"/>
        <v>NA</v>
      </c>
      <c r="BG149" s="11" t="str">
        <f t="shared" si="80"/>
        <v>NA</v>
      </c>
      <c r="BH149" s="11" t="str">
        <f t="shared" si="81"/>
        <v>NA</v>
      </c>
      <c r="BI149" s="11" t="str">
        <f t="shared" si="82"/>
        <v>NA</v>
      </c>
      <c r="BJ149" s="11" t="str">
        <f t="shared" si="83"/>
        <v>NA</v>
      </c>
      <c r="BK149" s="11" t="str">
        <f t="shared" si="84"/>
        <v>NA</v>
      </c>
      <c r="BL149" s="11" t="str">
        <f t="shared" si="85"/>
        <v>NA</v>
      </c>
      <c r="BM149" s="11" t="str">
        <f t="shared" si="86"/>
        <v>NA</v>
      </c>
      <c r="BN149" s="11" t="str">
        <f t="shared" si="87"/>
        <v>NA</v>
      </c>
      <c r="BO149" s="11" t="str">
        <f t="shared" si="88"/>
        <v>NA</v>
      </c>
      <c r="BP149" s="11" t="str">
        <f t="shared" si="89"/>
        <v>NA</v>
      </c>
      <c r="BQ149" s="11" t="str">
        <f t="shared" si="90"/>
        <v>NA</v>
      </c>
      <c r="BR149" s="11" t="s">
        <v>88</v>
      </c>
      <c r="BS149" s="11" t="s">
        <v>88</v>
      </c>
      <c r="BT149" s="11" t="s">
        <v>88</v>
      </c>
      <c r="BU149" s="11" t="s">
        <v>88</v>
      </c>
      <c r="BV149" s="11" t="s">
        <v>88</v>
      </c>
      <c r="BW149" s="11" t="s">
        <v>88</v>
      </c>
      <c r="BX149" s="11" t="s">
        <v>88</v>
      </c>
      <c r="BY149" s="11" t="s">
        <v>88</v>
      </c>
      <c r="BZ149" s="11" t="str">
        <f t="shared" si="99"/>
        <v>NA</v>
      </c>
      <c r="CA149" s="11" t="str">
        <f t="shared" si="73"/>
        <v>NA</v>
      </c>
      <c r="CB149" s="11" t="str">
        <f t="shared" si="91"/>
        <v>NA</v>
      </c>
      <c r="CC149" s="11" t="str">
        <f t="shared" si="96"/>
        <v>NA</v>
      </c>
      <c r="CD149" s="11" t="str">
        <f t="shared" si="95"/>
        <v>NA</v>
      </c>
      <c r="CE149" s="11" t="str">
        <f t="shared" si="69"/>
        <v>NA</v>
      </c>
      <c r="CF149" s="11" t="str">
        <f t="shared" si="92"/>
        <v>NA</v>
      </c>
      <c r="CG149" s="11">
        <f t="shared" si="74"/>
        <v>0.28603755741691433</v>
      </c>
      <c r="CH149" s="11" t="str">
        <f t="shared" si="100"/>
        <v>NA</v>
      </c>
      <c r="CI149" s="11" t="str">
        <f>IF(AU149="NA","NA", IF(AW149="NA","NA", AW149/AU149))</f>
        <v>NA</v>
      </c>
      <c r="CJ149" s="11" t="str">
        <f t="shared" si="97"/>
        <v>NA</v>
      </c>
      <c r="CK149" s="11" t="str">
        <f t="shared" si="94"/>
        <v>NA</v>
      </c>
      <c r="CL149" s="11" t="str">
        <f t="shared" si="93"/>
        <v>NA</v>
      </c>
    </row>
    <row r="150" spans="1:90" ht="17">
      <c r="A150" s="37" t="s">
        <v>238</v>
      </c>
      <c r="B150" s="59" t="s">
        <v>276</v>
      </c>
      <c r="C150" s="11" t="s">
        <v>277</v>
      </c>
      <c r="D150" s="11" t="s">
        <v>120</v>
      </c>
      <c r="E150" s="12">
        <v>213.59</v>
      </c>
      <c r="F150" s="12">
        <v>184.04</v>
      </c>
      <c r="G150" s="12">
        <v>62.2</v>
      </c>
      <c r="H150" s="12">
        <v>63.91</v>
      </c>
      <c r="I150" s="12">
        <v>28.96</v>
      </c>
      <c r="J150" s="12" t="s">
        <v>88</v>
      </c>
      <c r="K150" s="12" t="s">
        <v>88</v>
      </c>
      <c r="L150" s="12" t="s">
        <v>88</v>
      </c>
      <c r="M150" s="12" t="s">
        <v>88</v>
      </c>
      <c r="N150" s="12" t="s">
        <v>88</v>
      </c>
      <c r="O150" s="12" t="s">
        <v>88</v>
      </c>
      <c r="P150" s="12">
        <v>12.01</v>
      </c>
      <c r="Q150" s="12">
        <v>40.54</v>
      </c>
      <c r="R150" s="12">
        <v>11.63</v>
      </c>
      <c r="S150" s="12">
        <v>37.97</v>
      </c>
      <c r="T150" s="12">
        <v>23.31</v>
      </c>
      <c r="U150" s="12">
        <v>16.75</v>
      </c>
      <c r="V150" s="12" t="s">
        <v>88</v>
      </c>
      <c r="W150" s="12">
        <v>4.49</v>
      </c>
      <c r="X150" s="12">
        <v>70.88</v>
      </c>
      <c r="Y150" s="12">
        <v>17.690000000000001</v>
      </c>
      <c r="Z150" s="12">
        <v>97.06</v>
      </c>
      <c r="AA150" s="11" t="s">
        <v>90</v>
      </c>
      <c r="AB150" s="11" t="s">
        <v>88</v>
      </c>
      <c r="AC150" s="13" t="s">
        <v>89</v>
      </c>
      <c r="AD150" s="11" t="s">
        <v>90</v>
      </c>
      <c r="AE150" s="13" t="s">
        <v>89</v>
      </c>
      <c r="AF150" s="11" t="s">
        <v>89</v>
      </c>
      <c r="AG150" s="11" t="s">
        <v>90</v>
      </c>
      <c r="AH150" s="11">
        <v>3.83</v>
      </c>
      <c r="AI150" s="11">
        <v>1.91</v>
      </c>
      <c r="AJ150" s="11">
        <v>1.9</v>
      </c>
      <c r="AK150" s="11">
        <v>3.24</v>
      </c>
      <c r="AL150" s="11" t="s">
        <v>88</v>
      </c>
      <c r="AM150" s="11" t="s">
        <v>88</v>
      </c>
      <c r="AN150" s="12">
        <v>624.99</v>
      </c>
      <c r="AO150" s="11" t="s">
        <v>88</v>
      </c>
      <c r="AP150" s="11" t="s">
        <v>88</v>
      </c>
      <c r="AQ150" s="12">
        <v>145.17500000000001</v>
      </c>
      <c r="AR150" s="12">
        <v>18.974</v>
      </c>
      <c r="AS150" s="12">
        <v>36.86</v>
      </c>
      <c r="AT150" s="12">
        <v>68.384</v>
      </c>
      <c r="AU150" s="11" t="s">
        <v>88</v>
      </c>
      <c r="AV150" s="11" t="s">
        <v>88</v>
      </c>
      <c r="AW150" s="12" t="s">
        <v>88</v>
      </c>
      <c r="AX150" s="12" t="s">
        <v>88</v>
      </c>
      <c r="AY150" s="11" t="s">
        <v>88</v>
      </c>
      <c r="AZ150" s="11" t="s">
        <v>88</v>
      </c>
      <c r="BA150" s="11" t="s">
        <v>88</v>
      </c>
      <c r="BB150" s="11" t="s">
        <v>88</v>
      </c>
      <c r="BC150" s="11">
        <f t="shared" si="98"/>
        <v>0.347261464898935</v>
      </c>
      <c r="BD150" s="11">
        <f t="shared" si="77"/>
        <v>0.20631384481634427</v>
      </c>
      <c r="BE150" s="13" t="str">
        <f t="shared" si="78"/>
        <v>NA</v>
      </c>
      <c r="BF150" s="13" t="str">
        <f t="shared" si="79"/>
        <v>NA</v>
      </c>
      <c r="BG150" s="11" t="str">
        <f t="shared" si="80"/>
        <v>NA</v>
      </c>
      <c r="BH150" s="11" t="str">
        <f t="shared" si="81"/>
        <v>NA</v>
      </c>
      <c r="BI150" s="11" t="str">
        <f t="shared" si="82"/>
        <v>NA</v>
      </c>
      <c r="BJ150" s="11" t="str">
        <f t="shared" si="83"/>
        <v>NA</v>
      </c>
      <c r="BK150" s="11">
        <f t="shared" si="84"/>
        <v>1.8509602700640428E-2</v>
      </c>
      <c r="BL150" s="11">
        <f t="shared" si="85"/>
        <v>0.22027820039121931</v>
      </c>
      <c r="BM150" s="11">
        <f t="shared" si="86"/>
        <v>6.3192784177352759E-2</v>
      </c>
      <c r="BN150" s="11">
        <f t="shared" si="87"/>
        <v>0.34191534911651578</v>
      </c>
      <c r="BO150" s="11" t="str">
        <f t="shared" si="88"/>
        <v>NA</v>
      </c>
      <c r="BP150" s="11">
        <f t="shared" si="89"/>
        <v>2.4396870245598785E-2</v>
      </c>
      <c r="BQ150" s="11">
        <f t="shared" si="90"/>
        <v>0.52738535101064987</v>
      </c>
      <c r="BR150" s="11">
        <v>1.9</v>
      </c>
      <c r="BS150" s="11" t="s">
        <v>88</v>
      </c>
      <c r="BT150" s="11">
        <f t="shared" si="66"/>
        <v>2.005235602094241</v>
      </c>
      <c r="BU150" s="11">
        <v>1</v>
      </c>
      <c r="BV150" s="11" t="s">
        <v>88</v>
      </c>
      <c r="BW150" s="11">
        <v>1</v>
      </c>
      <c r="BX150" s="13">
        <v>0</v>
      </c>
      <c r="BY150" s="11">
        <v>1</v>
      </c>
      <c r="BZ150" s="11" t="str">
        <f t="shared" si="99"/>
        <v>NA</v>
      </c>
      <c r="CA150" s="11" t="str">
        <f t="shared" si="73"/>
        <v>NA</v>
      </c>
      <c r="CB150" s="11" t="str">
        <f t="shared" si="91"/>
        <v>NA</v>
      </c>
      <c r="CC150" s="11" t="str">
        <f t="shared" si="96"/>
        <v>NA</v>
      </c>
      <c r="CD150" s="11" t="str">
        <f t="shared" si="95"/>
        <v>NA</v>
      </c>
      <c r="CE150" s="11" t="str">
        <f t="shared" si="69"/>
        <v>NA</v>
      </c>
      <c r="CF150" s="11" t="str">
        <f t="shared" si="92"/>
        <v>NA</v>
      </c>
      <c r="CG150" s="11">
        <f t="shared" si="74"/>
        <v>0.25390046495608748</v>
      </c>
      <c r="CH150" s="11">
        <f t="shared" si="100"/>
        <v>0.47104529016703972</v>
      </c>
      <c r="CI150" s="11" t="str">
        <f t="shared" ref="CI150:CI173" si="101">IF(AU150="NA","NA", IF(AW150="NA","NA", AW150/AU150))</f>
        <v>NA</v>
      </c>
      <c r="CJ150" s="11" t="str">
        <f t="shared" si="97"/>
        <v>NA</v>
      </c>
      <c r="CK150" s="11" t="str">
        <f t="shared" si="94"/>
        <v>NA</v>
      </c>
      <c r="CL150" s="11" t="str">
        <f t="shared" si="93"/>
        <v>NA</v>
      </c>
    </row>
    <row r="151" spans="1:90" ht="17">
      <c r="A151" s="37" t="s">
        <v>238</v>
      </c>
      <c r="B151" s="59" t="s">
        <v>278</v>
      </c>
      <c r="C151" s="11" t="s">
        <v>279</v>
      </c>
      <c r="D151" s="11" t="s">
        <v>468</v>
      </c>
      <c r="E151" s="12" t="s">
        <v>88</v>
      </c>
      <c r="F151" s="12">
        <v>76.239999999999995</v>
      </c>
      <c r="G151" s="12">
        <v>21.32</v>
      </c>
      <c r="H151" s="12">
        <v>23.94</v>
      </c>
      <c r="I151" s="12" t="s">
        <v>88</v>
      </c>
      <c r="J151" s="12" t="s">
        <v>88</v>
      </c>
      <c r="K151" s="12" t="s">
        <v>88</v>
      </c>
      <c r="L151" s="12" t="s">
        <v>88</v>
      </c>
      <c r="M151" s="12" t="s">
        <v>88</v>
      </c>
      <c r="N151" s="12" t="s">
        <v>88</v>
      </c>
      <c r="O151" s="12" t="s">
        <v>88</v>
      </c>
      <c r="P151" s="12">
        <v>5.41</v>
      </c>
      <c r="Q151" s="12">
        <v>12.32</v>
      </c>
      <c r="R151" s="12">
        <v>6.59</v>
      </c>
      <c r="S151" s="12">
        <v>20.155999999999999</v>
      </c>
      <c r="T151" s="12">
        <v>13.61</v>
      </c>
      <c r="U151" s="12">
        <v>8.86</v>
      </c>
      <c r="V151" s="12" t="s">
        <v>88</v>
      </c>
      <c r="W151" s="12">
        <v>3.2</v>
      </c>
      <c r="X151" s="12">
        <v>26.52</v>
      </c>
      <c r="Y151" s="12">
        <v>8.93</v>
      </c>
      <c r="Z151" s="12">
        <v>39.42</v>
      </c>
      <c r="AA151" s="11" t="s">
        <v>90</v>
      </c>
      <c r="AB151" s="11" t="s">
        <v>90</v>
      </c>
      <c r="AC151" s="13" t="s">
        <v>89</v>
      </c>
      <c r="AD151" s="11" t="s">
        <v>90</v>
      </c>
      <c r="AE151" s="13" t="s">
        <v>89</v>
      </c>
      <c r="AF151" s="11" t="s">
        <v>89</v>
      </c>
      <c r="AG151" s="11" t="s">
        <v>90</v>
      </c>
      <c r="AH151" s="11" t="s">
        <v>88</v>
      </c>
      <c r="AI151" s="11" t="s">
        <v>88</v>
      </c>
      <c r="AJ151" s="11" t="s">
        <v>88</v>
      </c>
      <c r="AK151" s="11">
        <v>1.28</v>
      </c>
      <c r="AL151" s="11" t="s">
        <v>88</v>
      </c>
      <c r="AM151" s="11" t="s">
        <v>88</v>
      </c>
      <c r="AN151" s="11" t="s">
        <v>88</v>
      </c>
      <c r="AO151" s="11" t="s">
        <v>88</v>
      </c>
      <c r="AP151" s="11" t="s">
        <v>88</v>
      </c>
      <c r="AQ151" s="11" t="s">
        <v>88</v>
      </c>
      <c r="AR151" s="11" t="s">
        <v>88</v>
      </c>
      <c r="AS151" s="11" t="s">
        <v>88</v>
      </c>
      <c r="AT151" s="11" t="s">
        <v>88</v>
      </c>
      <c r="AU151" s="11" t="s">
        <v>88</v>
      </c>
      <c r="AV151" s="11" t="s">
        <v>88</v>
      </c>
      <c r="AW151" s="11" t="s">
        <v>88</v>
      </c>
      <c r="AX151" s="11" t="s">
        <v>88</v>
      </c>
      <c r="AY151" s="11" t="s">
        <v>88</v>
      </c>
      <c r="AZ151" s="11" t="s">
        <v>88</v>
      </c>
      <c r="BA151" s="11" t="s">
        <v>88</v>
      </c>
      <c r="BB151" s="11" t="s">
        <v>88</v>
      </c>
      <c r="BC151" s="11">
        <f t="shared" si="98"/>
        <v>0.31400839454354673</v>
      </c>
      <c r="BD151" s="11">
        <f t="shared" si="77"/>
        <v>0.26437565582371458</v>
      </c>
      <c r="BE151" s="13" t="str">
        <f t="shared" si="78"/>
        <v>NA</v>
      </c>
      <c r="BF151" s="13" t="str">
        <f t="shared" si="79"/>
        <v>NA</v>
      </c>
      <c r="BG151" s="11" t="str">
        <f t="shared" si="80"/>
        <v>NA</v>
      </c>
      <c r="BH151" s="11" t="str">
        <f t="shared" si="81"/>
        <v>NA</v>
      </c>
      <c r="BI151" s="11" t="str">
        <f t="shared" si="82"/>
        <v>NA</v>
      </c>
      <c r="BJ151" s="11" t="str">
        <f t="shared" si="83"/>
        <v>NA</v>
      </c>
      <c r="BK151" s="11">
        <f t="shared" si="84"/>
        <v>2.0371790799254358E-2</v>
      </c>
      <c r="BL151" s="11">
        <f t="shared" si="85"/>
        <v>0.16159496327387199</v>
      </c>
      <c r="BM151" s="11">
        <f t="shared" si="86"/>
        <v>8.6437565582371464E-2</v>
      </c>
      <c r="BN151" s="11">
        <f t="shared" si="87"/>
        <v>0.46295636756402581</v>
      </c>
      <c r="BO151" s="11" t="str">
        <f t="shared" si="88"/>
        <v>NA</v>
      </c>
      <c r="BP151" s="11">
        <f t="shared" si="89"/>
        <v>4.1972717733473247E-2</v>
      </c>
      <c r="BQ151" s="11">
        <f t="shared" si="90"/>
        <v>0.5170514165792236</v>
      </c>
      <c r="BR151" s="11" t="s">
        <v>88</v>
      </c>
      <c r="BS151" s="11" t="s">
        <v>88</v>
      </c>
      <c r="BT151" s="11" t="s">
        <v>88</v>
      </c>
      <c r="BU151" s="11">
        <v>1</v>
      </c>
      <c r="BV151" s="11">
        <v>1</v>
      </c>
      <c r="BW151" s="11">
        <v>1</v>
      </c>
      <c r="BX151" s="13">
        <v>0</v>
      </c>
      <c r="BY151" s="11" t="s">
        <v>88</v>
      </c>
      <c r="BZ151" s="11" t="str">
        <f t="shared" si="99"/>
        <v>NA</v>
      </c>
      <c r="CA151" s="11" t="str">
        <f t="shared" si="73"/>
        <v>NA</v>
      </c>
      <c r="CB151" s="11" t="str">
        <f>IF(F151="NA", "NA", IF(AP151="NA","NA", F151/AP151))</f>
        <v>NA</v>
      </c>
      <c r="CC151" s="11" t="str">
        <f>IF(G151="NA", "NA", IF(AQ151="NA","NA", G151/AQ151))</f>
        <v>NA</v>
      </c>
      <c r="CD151" s="11" t="str">
        <f>IF(H151="NA", "NA", IF(AR151="NA","NA", H151/AR151))</f>
        <v>NA</v>
      </c>
      <c r="CE151" s="11" t="str">
        <f>IF(I151="NA", "NA", IF(AU151="NA","NA", I151/AU151))</f>
        <v>NA</v>
      </c>
      <c r="CF151" s="11" t="str">
        <f>IF(J151="NA", "NA", IF(AV151="NA","NA", J151/AV151))</f>
        <v>NA</v>
      </c>
      <c r="CG151" s="11" t="str">
        <f t="shared" si="74"/>
        <v>NA</v>
      </c>
      <c r="CH151" s="11" t="str">
        <f t="shared" si="100"/>
        <v>NA</v>
      </c>
      <c r="CI151" s="11" t="str">
        <f t="shared" si="101"/>
        <v>NA</v>
      </c>
      <c r="CJ151" s="11" t="str">
        <f t="shared" si="97"/>
        <v>NA</v>
      </c>
      <c r="CK151" s="11" t="str">
        <f>IF(M151="NA", "NA", IF(BA151="NA","NA", M151/BA151))</f>
        <v>NA</v>
      </c>
      <c r="CL151" s="11" t="str">
        <f>IF(N151="NA", "NA", IF(BB151="NA","NA", N151/BB151))</f>
        <v>NA</v>
      </c>
    </row>
    <row r="152" spans="1:90" ht="17">
      <c r="A152" s="37" t="s">
        <v>238</v>
      </c>
      <c r="B152" s="59" t="s">
        <v>278</v>
      </c>
      <c r="C152" s="11" t="s">
        <v>280</v>
      </c>
      <c r="D152" s="11" t="s">
        <v>468</v>
      </c>
      <c r="E152" s="12">
        <v>77.45</v>
      </c>
      <c r="F152" s="12">
        <v>66.98</v>
      </c>
      <c r="G152" s="12">
        <v>18.25</v>
      </c>
      <c r="H152" s="12">
        <v>19.91</v>
      </c>
      <c r="I152" s="12">
        <v>10.69</v>
      </c>
      <c r="J152" s="12" t="s">
        <v>88</v>
      </c>
      <c r="K152" s="12" t="s">
        <v>88</v>
      </c>
      <c r="L152" s="12">
        <v>66.22</v>
      </c>
      <c r="M152" s="12" t="s">
        <v>88</v>
      </c>
      <c r="N152" s="12">
        <v>10.98</v>
      </c>
      <c r="O152" s="12" t="s">
        <v>88</v>
      </c>
      <c r="P152" s="12" t="s">
        <v>88</v>
      </c>
      <c r="Q152" s="12">
        <v>7.79</v>
      </c>
      <c r="R152" s="12">
        <v>5.03</v>
      </c>
      <c r="S152" s="12">
        <v>18.829999999999998</v>
      </c>
      <c r="T152" s="12">
        <v>14.22</v>
      </c>
      <c r="U152" s="12">
        <v>8.6300000000000008</v>
      </c>
      <c r="V152" s="12" t="s">
        <v>88</v>
      </c>
      <c r="W152" s="12">
        <v>1.88</v>
      </c>
      <c r="X152" s="12">
        <v>21.331</v>
      </c>
      <c r="Y152" s="12">
        <v>7.26</v>
      </c>
      <c r="Z152" s="12">
        <v>33.51</v>
      </c>
      <c r="AA152" s="11" t="s">
        <v>90</v>
      </c>
      <c r="AB152" s="11" t="s">
        <v>90</v>
      </c>
      <c r="AC152" s="13" t="s">
        <v>89</v>
      </c>
      <c r="AD152" s="11" t="s">
        <v>90</v>
      </c>
      <c r="AE152" s="13" t="s">
        <v>89</v>
      </c>
      <c r="AF152" s="11" t="s">
        <v>89</v>
      </c>
      <c r="AG152" s="11" t="s">
        <v>90</v>
      </c>
      <c r="AH152" s="11">
        <v>2.64</v>
      </c>
      <c r="AI152" s="11">
        <v>1.83</v>
      </c>
      <c r="AJ152" s="11">
        <v>2.08</v>
      </c>
      <c r="AK152" s="11">
        <v>1.1599999999999999</v>
      </c>
      <c r="AL152" s="11" t="s">
        <v>88</v>
      </c>
      <c r="AM152" s="11" t="s">
        <v>88</v>
      </c>
      <c r="AN152" s="11" t="s">
        <v>88</v>
      </c>
      <c r="AO152" s="11" t="s">
        <v>88</v>
      </c>
      <c r="AP152" s="11" t="s">
        <v>88</v>
      </c>
      <c r="AQ152" s="11" t="s">
        <v>88</v>
      </c>
      <c r="AR152" s="11" t="s">
        <v>88</v>
      </c>
      <c r="AS152" s="11" t="s">
        <v>88</v>
      </c>
      <c r="AT152" s="11" t="s">
        <v>88</v>
      </c>
      <c r="AU152" s="11" t="s">
        <v>88</v>
      </c>
      <c r="AV152" s="11" t="s">
        <v>88</v>
      </c>
      <c r="AW152" s="11" t="s">
        <v>88</v>
      </c>
      <c r="AX152" s="11" t="s">
        <v>88</v>
      </c>
      <c r="AY152" s="11" t="s">
        <v>88</v>
      </c>
      <c r="AZ152" s="11" t="s">
        <v>88</v>
      </c>
      <c r="BA152" s="11" t="s">
        <v>88</v>
      </c>
      <c r="BB152" s="11" t="s">
        <v>88</v>
      </c>
      <c r="BC152" s="11">
        <f t="shared" si="98"/>
        <v>0.29725291131681097</v>
      </c>
      <c r="BD152" s="11">
        <f t="shared" si="77"/>
        <v>0.28112869513287542</v>
      </c>
      <c r="BE152" s="13" t="str">
        <f t="shared" si="78"/>
        <v>NA</v>
      </c>
      <c r="BF152" s="13" t="str">
        <f t="shared" si="79"/>
        <v>NA</v>
      </c>
      <c r="BG152" s="11" t="str">
        <f t="shared" si="80"/>
        <v>NA</v>
      </c>
      <c r="BH152" s="11">
        <f t="shared" si="81"/>
        <v>0.16581093325279372</v>
      </c>
      <c r="BI152" s="11" t="str">
        <f t="shared" si="82"/>
        <v>NA</v>
      </c>
      <c r="BJ152" s="11">
        <f t="shared" si="83"/>
        <v>0.1614315916641498</v>
      </c>
      <c r="BK152" s="11">
        <f t="shared" si="84"/>
        <v>1.7259473933248278E-2</v>
      </c>
      <c r="BL152" s="11">
        <f t="shared" si="85"/>
        <v>0.11630337414153478</v>
      </c>
      <c r="BM152" s="11">
        <f t="shared" si="86"/>
        <v>7.5097043893699617E-2</v>
      </c>
      <c r="BN152" s="11">
        <f t="shared" si="87"/>
        <v>0.53587184334522819</v>
      </c>
      <c r="BO152" s="11" t="str">
        <f t="shared" si="88"/>
        <v>NA</v>
      </c>
      <c r="BP152" s="11">
        <f t="shared" si="89"/>
        <v>2.8068080023887724E-2</v>
      </c>
      <c r="BQ152" s="11">
        <f t="shared" si="90"/>
        <v>0.50029859659599873</v>
      </c>
      <c r="BR152" s="11">
        <v>2.08</v>
      </c>
      <c r="BS152" s="11" t="s">
        <v>88</v>
      </c>
      <c r="BT152" s="11">
        <f t="shared" si="66"/>
        <v>1.4426229508196722</v>
      </c>
      <c r="BU152" s="11">
        <v>1</v>
      </c>
      <c r="BV152" s="11">
        <v>1</v>
      </c>
      <c r="BW152" s="11">
        <v>1</v>
      </c>
      <c r="BX152" s="13">
        <v>0</v>
      </c>
      <c r="BY152" s="11">
        <v>1</v>
      </c>
      <c r="BZ152" s="11" t="str">
        <f t="shared" si="99"/>
        <v>NA</v>
      </c>
      <c r="CA152" s="11" t="str">
        <f t="shared" si="73"/>
        <v>NA</v>
      </c>
      <c r="CB152" s="11" t="str">
        <f>IF(AO152="NA","NA",IF(AN152="NA", "NA", AN152/AO152))</f>
        <v>NA</v>
      </c>
      <c r="CC152" s="11" t="str">
        <f>IF(AP152="NA","NA",IF(AO152="NA", "NA", AO152/AP152))</f>
        <v>NA</v>
      </c>
      <c r="CD152" s="11" t="str">
        <f>IF(AQ152="NA","NA",IF(AP152="NA", "NA", AP152/AQ152))</f>
        <v>NA</v>
      </c>
      <c r="CE152" s="11" t="str">
        <f>IF(AR152="NA","NA",IF(AQ152="NA", "NA", AQ152/AR152))</f>
        <v>NA</v>
      </c>
      <c r="CF152" s="11" t="str">
        <f>IF(AU152="NA","NA",IF(AR152="NA", "NA", AR152/AU152))</f>
        <v>NA</v>
      </c>
      <c r="CG152" s="11" t="str">
        <f t="shared" si="74"/>
        <v>NA</v>
      </c>
      <c r="CH152" s="11" t="str">
        <f t="shared" si="100"/>
        <v>NA</v>
      </c>
      <c r="CI152" s="11" t="str">
        <f t="shared" si="101"/>
        <v>NA</v>
      </c>
      <c r="CJ152" s="11" t="str">
        <f t="shared" si="97"/>
        <v>NA</v>
      </c>
      <c r="CK152" s="11" t="str">
        <f t="shared" ref="CK152:CL152" si="102">IF(AZ152="NA","NA",IF(AY152="NA", "NA", AY152/AZ152))</f>
        <v>NA</v>
      </c>
      <c r="CL152" s="11" t="str">
        <f t="shared" si="102"/>
        <v>NA</v>
      </c>
    </row>
    <row r="153" spans="1:90" ht="17">
      <c r="A153" s="37" t="s">
        <v>238</v>
      </c>
      <c r="B153" s="59" t="s">
        <v>278</v>
      </c>
      <c r="C153" s="11" t="s">
        <v>281</v>
      </c>
      <c r="D153" s="11" t="s">
        <v>490</v>
      </c>
      <c r="E153" s="12" t="s">
        <v>88</v>
      </c>
      <c r="F153" s="12">
        <v>135.77000000000001</v>
      </c>
      <c r="G153" s="12" t="s">
        <v>88</v>
      </c>
      <c r="H153" s="12">
        <v>42.3</v>
      </c>
      <c r="I153" s="12" t="s">
        <v>88</v>
      </c>
      <c r="J153" s="12" t="s">
        <v>88</v>
      </c>
      <c r="K153" s="12" t="s">
        <v>88</v>
      </c>
      <c r="L153" s="12" t="s">
        <v>88</v>
      </c>
      <c r="M153" s="12" t="s">
        <v>88</v>
      </c>
      <c r="N153" s="12" t="s">
        <v>88</v>
      </c>
      <c r="O153" s="12" t="s">
        <v>88</v>
      </c>
      <c r="P153" s="12">
        <v>13.411</v>
      </c>
      <c r="Q153" s="12">
        <v>22.33</v>
      </c>
      <c r="R153" s="12">
        <v>15.46</v>
      </c>
      <c r="S153" s="12" t="s">
        <v>88</v>
      </c>
      <c r="T153" s="12">
        <v>21.26</v>
      </c>
      <c r="U153" s="12">
        <v>14.2</v>
      </c>
      <c r="V153" s="12" t="s">
        <v>88</v>
      </c>
      <c r="W153" s="12">
        <v>5.32</v>
      </c>
      <c r="X153" s="12">
        <v>49.25</v>
      </c>
      <c r="Y153" s="12">
        <v>14.36</v>
      </c>
      <c r="Z153" s="12">
        <v>70.52</v>
      </c>
      <c r="AA153" s="11" t="s">
        <v>90</v>
      </c>
      <c r="AB153" s="11" t="s">
        <v>90</v>
      </c>
      <c r="AC153" s="13" t="s">
        <v>89</v>
      </c>
      <c r="AD153" s="11" t="s">
        <v>90</v>
      </c>
      <c r="AE153" s="13" t="s">
        <v>89</v>
      </c>
      <c r="AF153" s="11" t="s">
        <v>89</v>
      </c>
      <c r="AG153" s="11" t="s">
        <v>90</v>
      </c>
      <c r="AH153" s="11">
        <v>3.06</v>
      </c>
      <c r="AI153" s="11" t="s">
        <v>88</v>
      </c>
      <c r="AJ153" s="11">
        <v>2.27</v>
      </c>
      <c r="AK153" s="11">
        <v>2.68</v>
      </c>
      <c r="AL153" s="11" t="s">
        <v>88</v>
      </c>
      <c r="AM153" s="11" t="s">
        <v>88</v>
      </c>
      <c r="AN153" s="11" t="s">
        <v>88</v>
      </c>
      <c r="AO153" s="11" t="s">
        <v>88</v>
      </c>
      <c r="AP153" s="11" t="s">
        <v>88</v>
      </c>
      <c r="AQ153" s="12">
        <v>92.52</v>
      </c>
      <c r="AR153" s="11">
        <v>15.16</v>
      </c>
      <c r="AS153" s="11">
        <v>28.3</v>
      </c>
      <c r="AT153" s="29">
        <v>45.66</v>
      </c>
      <c r="AU153" s="11" t="s">
        <v>88</v>
      </c>
      <c r="AV153" s="11" t="s">
        <v>88</v>
      </c>
      <c r="AW153" s="11" t="s">
        <v>88</v>
      </c>
      <c r="AX153" s="11" t="s">
        <v>88</v>
      </c>
      <c r="AY153" s="11" t="s">
        <v>88</v>
      </c>
      <c r="AZ153" s="11" t="s">
        <v>88</v>
      </c>
      <c r="BA153" s="11" t="s">
        <v>88</v>
      </c>
      <c r="BB153" s="11" t="s">
        <v>88</v>
      </c>
      <c r="BC153" s="11">
        <f t="shared" si="98"/>
        <v>0.31155630846284155</v>
      </c>
      <c r="BD153" s="11" t="str">
        <f t="shared" si="77"/>
        <v>NA</v>
      </c>
      <c r="BE153" s="13" t="str">
        <f t="shared" si="78"/>
        <v>NA</v>
      </c>
      <c r="BF153" s="13" t="str">
        <f t="shared" si="79"/>
        <v>NA</v>
      </c>
      <c r="BG153" s="11" t="str">
        <f t="shared" si="80"/>
        <v>NA</v>
      </c>
      <c r="BH153" s="11" t="str">
        <f t="shared" si="81"/>
        <v>NA</v>
      </c>
      <c r="BI153" s="11" t="str">
        <f t="shared" si="82"/>
        <v>NA</v>
      </c>
      <c r="BJ153" s="11" t="str">
        <f t="shared" si="83"/>
        <v>NA</v>
      </c>
      <c r="BK153" s="11">
        <f t="shared" si="84"/>
        <v>1.9183287829296854E-2</v>
      </c>
      <c r="BL153" s="11">
        <f t="shared" si="85"/>
        <v>0.1644693231199823</v>
      </c>
      <c r="BM153" s="11">
        <f t="shared" si="86"/>
        <v>0.11386904323488252</v>
      </c>
      <c r="BN153" s="11">
        <f t="shared" si="87"/>
        <v>0.4102558573186052</v>
      </c>
      <c r="BO153" s="11" t="str">
        <f t="shared" si="88"/>
        <v>NA</v>
      </c>
      <c r="BP153" s="11">
        <f t="shared" si="89"/>
        <v>3.9183913972158799E-2</v>
      </c>
      <c r="BQ153" s="11">
        <f t="shared" si="90"/>
        <v>0.51940782205199965</v>
      </c>
      <c r="BR153" s="11">
        <v>2.27</v>
      </c>
      <c r="BS153" s="11" t="s">
        <v>88</v>
      </c>
      <c r="BT153" s="11" t="str">
        <f t="shared" si="66"/>
        <v>NA</v>
      </c>
      <c r="BU153" s="11">
        <v>1</v>
      </c>
      <c r="BV153" s="11">
        <v>1</v>
      </c>
      <c r="BW153" s="11">
        <v>1</v>
      </c>
      <c r="BX153" s="13">
        <v>0</v>
      </c>
      <c r="BY153" s="11">
        <v>1</v>
      </c>
      <c r="BZ153" s="11" t="str">
        <f t="shared" si="99"/>
        <v>NA</v>
      </c>
      <c r="CA153" s="11" t="str">
        <f t="shared" si="73"/>
        <v>NA</v>
      </c>
      <c r="CB153" s="11" t="str">
        <f>IF(AO153="NA","NA",IF(AN153="NA", "NA", AN153/AO153))</f>
        <v>NA</v>
      </c>
      <c r="CC153" s="11" t="str">
        <f t="shared" si="96"/>
        <v>NA</v>
      </c>
      <c r="CD153" s="11" t="str">
        <f>IF(AM153="NA","NA",IF(AP153="NA", "NA", AP153/AM153))</f>
        <v>NA</v>
      </c>
      <c r="CE153" s="11" t="str">
        <f t="shared" si="69"/>
        <v>NA</v>
      </c>
      <c r="CF153" s="11" t="str">
        <f>IF(F153="NA","NA", IF(AU153="NA","NA", AU153/F153))</f>
        <v>NA</v>
      </c>
      <c r="CG153" s="11">
        <f t="shared" si="74"/>
        <v>0.30587980977086038</v>
      </c>
      <c r="CH153" s="11">
        <f t="shared" si="100"/>
        <v>0.49351491569390399</v>
      </c>
      <c r="CI153" s="11" t="str">
        <f t="shared" si="101"/>
        <v>NA</v>
      </c>
      <c r="CJ153" s="11" t="str">
        <f t="shared" si="97"/>
        <v>NA</v>
      </c>
      <c r="CK153" s="11" t="str">
        <f t="shared" si="94"/>
        <v>NA</v>
      </c>
      <c r="CL153" s="11" t="str">
        <f t="shared" si="93"/>
        <v>NA</v>
      </c>
    </row>
    <row r="154" spans="1:90" ht="17">
      <c r="A154" s="37" t="s">
        <v>238</v>
      </c>
      <c r="B154" s="59" t="s">
        <v>278</v>
      </c>
      <c r="C154" s="11" t="s">
        <v>282</v>
      </c>
      <c r="D154" s="11" t="s">
        <v>120</v>
      </c>
      <c r="E154" s="12" t="s">
        <v>88</v>
      </c>
      <c r="F154" s="12">
        <v>125.67</v>
      </c>
      <c r="G154" s="12" t="s">
        <v>88</v>
      </c>
      <c r="H154" s="12">
        <v>41.42</v>
      </c>
      <c r="I154" s="12" t="s">
        <v>88</v>
      </c>
      <c r="J154" s="12" t="s">
        <v>88</v>
      </c>
      <c r="K154" s="12" t="s">
        <v>88</v>
      </c>
      <c r="L154" s="12" t="s">
        <v>88</v>
      </c>
      <c r="M154" s="12" t="s">
        <v>88</v>
      </c>
      <c r="N154" s="12" t="s">
        <v>88</v>
      </c>
      <c r="O154" s="12" t="s">
        <v>88</v>
      </c>
      <c r="P154" s="12">
        <v>6.88</v>
      </c>
      <c r="Q154" s="12">
        <v>21.32</v>
      </c>
      <c r="R154" s="12">
        <v>10.130000000000001</v>
      </c>
      <c r="S154" s="12">
        <v>34.130000000000003</v>
      </c>
      <c r="T154" s="12">
        <v>21.35</v>
      </c>
      <c r="U154" s="12">
        <v>13.53</v>
      </c>
      <c r="V154" s="12">
        <v>8.02</v>
      </c>
      <c r="W154" s="12" t="s">
        <v>88</v>
      </c>
      <c r="X154" s="12">
        <v>48.26</v>
      </c>
      <c r="Y154" s="12">
        <v>16.88</v>
      </c>
      <c r="Z154" s="12">
        <v>66.91</v>
      </c>
      <c r="AA154" s="11" t="s">
        <v>90</v>
      </c>
      <c r="AB154" s="11" t="s">
        <v>90</v>
      </c>
      <c r="AC154" s="13" t="s">
        <v>89</v>
      </c>
      <c r="AD154" s="11" t="s">
        <v>90</v>
      </c>
      <c r="AE154" s="13" t="s">
        <v>89</v>
      </c>
      <c r="AF154" s="11" t="s">
        <v>89</v>
      </c>
      <c r="AG154" s="11" t="s">
        <v>90</v>
      </c>
      <c r="AH154" s="11">
        <v>3.2</v>
      </c>
      <c r="AI154" s="11" t="s">
        <v>88</v>
      </c>
      <c r="AJ154" s="11">
        <v>2.39</v>
      </c>
      <c r="AK154" s="11">
        <v>2.29</v>
      </c>
      <c r="AL154" s="11" t="s">
        <v>88</v>
      </c>
      <c r="AM154" s="11" t="s">
        <v>88</v>
      </c>
      <c r="AN154" s="11" t="s">
        <v>88</v>
      </c>
      <c r="AO154" s="11" t="s">
        <v>88</v>
      </c>
      <c r="AP154" s="11" t="s">
        <v>88</v>
      </c>
      <c r="AQ154" s="11" t="s">
        <v>88</v>
      </c>
      <c r="AR154" s="11" t="s">
        <v>88</v>
      </c>
      <c r="AS154" s="11" t="s">
        <v>88</v>
      </c>
      <c r="AT154" s="11" t="s">
        <v>88</v>
      </c>
      <c r="AU154" s="11" t="s">
        <v>88</v>
      </c>
      <c r="AV154" s="11" t="s">
        <v>88</v>
      </c>
      <c r="AW154" s="11" t="s">
        <v>88</v>
      </c>
      <c r="AX154" s="11" t="s">
        <v>88</v>
      </c>
      <c r="AY154" s="11" t="s">
        <v>88</v>
      </c>
      <c r="AZ154" s="11" t="s">
        <v>88</v>
      </c>
      <c r="BA154" s="11" t="s">
        <v>88</v>
      </c>
      <c r="BB154" s="11" t="s">
        <v>88</v>
      </c>
      <c r="BC154" s="11">
        <f t="shared" si="98"/>
        <v>0.3295933794859553</v>
      </c>
      <c r="BD154" s="11">
        <f t="shared" si="77"/>
        <v>0.27158430810853823</v>
      </c>
      <c r="BE154" s="13" t="str">
        <f t="shared" si="78"/>
        <v>NA</v>
      </c>
      <c r="BF154" s="13" t="str">
        <f t="shared" si="79"/>
        <v>NA</v>
      </c>
      <c r="BG154" s="11" t="str">
        <f t="shared" si="80"/>
        <v>NA</v>
      </c>
      <c r="BH154" s="11" t="str">
        <f t="shared" si="81"/>
        <v>NA</v>
      </c>
      <c r="BI154" s="11" t="str">
        <f t="shared" si="82"/>
        <v>NA</v>
      </c>
      <c r="BJ154" s="11" t="str">
        <f t="shared" si="83"/>
        <v>NA</v>
      </c>
      <c r="BK154" s="11">
        <f t="shared" si="84"/>
        <v>2.5790902166472528E-2</v>
      </c>
      <c r="BL154" s="11">
        <f t="shared" si="85"/>
        <v>0.16965067239595766</v>
      </c>
      <c r="BM154" s="11">
        <f t="shared" si="86"/>
        <v>8.0607941433914226E-2</v>
      </c>
      <c r="BN154" s="11">
        <f t="shared" si="87"/>
        <v>0.43597816406943579</v>
      </c>
      <c r="BO154" s="11">
        <f t="shared" si="88"/>
        <v>6.3817935863770187E-2</v>
      </c>
      <c r="BP154" s="11" t="str">
        <f t="shared" si="89"/>
        <v>NA</v>
      </c>
      <c r="BQ154" s="11">
        <f t="shared" si="90"/>
        <v>0.53242619559162885</v>
      </c>
      <c r="BR154" s="11">
        <v>2.29</v>
      </c>
      <c r="BS154" s="11" t="s">
        <v>88</v>
      </c>
      <c r="BT154" s="11" t="str">
        <f t="shared" si="66"/>
        <v>NA</v>
      </c>
      <c r="BU154" s="11">
        <v>1</v>
      </c>
      <c r="BV154" s="11">
        <v>1</v>
      </c>
      <c r="BW154" s="11">
        <v>1</v>
      </c>
      <c r="BX154" s="13">
        <v>0</v>
      </c>
      <c r="BY154" s="11">
        <v>1</v>
      </c>
      <c r="BZ154" s="11" t="str">
        <f t="shared" si="99"/>
        <v>NA</v>
      </c>
      <c r="CA154" s="11" t="str">
        <f t="shared" si="73"/>
        <v>NA</v>
      </c>
      <c r="CB154" s="11" t="str">
        <f>IF(AO154="NA","NA",IF(AN154="NA", "NA", AN154/AO154))</f>
        <v>NA</v>
      </c>
      <c r="CC154" s="11" t="str">
        <f t="shared" si="96"/>
        <v>NA</v>
      </c>
      <c r="CD154" s="11" t="str">
        <f t="shared" ref="CD154:CD155" si="103">IF(AM154="NA","NA",IF(AP154="NA", "NA", AP154/AM154))</f>
        <v>NA</v>
      </c>
      <c r="CE154" s="11" t="str">
        <f t="shared" si="69"/>
        <v>NA</v>
      </c>
      <c r="CF154" s="11" t="str">
        <f>IF(F154="NA","NA", IF(AU154="NA","NA", AU154/F154))</f>
        <v>NA</v>
      </c>
      <c r="CG154" s="11" t="str">
        <f>IF(AQ154="NA","NA", IF(#REF!="NA","NA",#REF!/ AQ154))</f>
        <v>NA</v>
      </c>
      <c r="CH154" s="11" t="str">
        <f t="shared" si="100"/>
        <v>NA</v>
      </c>
      <c r="CI154" s="11" t="str">
        <f t="shared" si="101"/>
        <v>NA</v>
      </c>
      <c r="CJ154" s="11" t="str">
        <f t="shared" si="97"/>
        <v>NA</v>
      </c>
      <c r="CK154" s="11" t="str">
        <f t="shared" si="94"/>
        <v>NA</v>
      </c>
      <c r="CL154" s="11" t="str">
        <f t="shared" si="93"/>
        <v>NA</v>
      </c>
    </row>
    <row r="155" spans="1:90" ht="17">
      <c r="A155" s="37" t="s">
        <v>238</v>
      </c>
      <c r="B155" s="59" t="s">
        <v>278</v>
      </c>
      <c r="C155" s="11" t="s">
        <v>283</v>
      </c>
      <c r="D155" s="11" t="s">
        <v>491</v>
      </c>
      <c r="E155" s="12" t="s">
        <v>88</v>
      </c>
      <c r="F155" s="12">
        <v>102.12</v>
      </c>
      <c r="G155" s="12" t="s">
        <v>88</v>
      </c>
      <c r="H155" s="12">
        <v>30.4</v>
      </c>
      <c r="I155" s="12" t="s">
        <v>88</v>
      </c>
      <c r="J155" s="12" t="s">
        <v>88</v>
      </c>
      <c r="K155" s="12" t="s">
        <v>88</v>
      </c>
      <c r="L155" s="12" t="s">
        <v>88</v>
      </c>
      <c r="M155" s="12" t="s">
        <v>88</v>
      </c>
      <c r="N155" s="12" t="s">
        <v>88</v>
      </c>
      <c r="O155" s="12" t="s">
        <v>88</v>
      </c>
      <c r="P155" s="12" t="s">
        <v>88</v>
      </c>
      <c r="Q155" s="12">
        <v>15.97</v>
      </c>
      <c r="R155" s="12">
        <v>7.52</v>
      </c>
      <c r="S155" s="12">
        <v>26</v>
      </c>
      <c r="T155" s="12">
        <v>17.93</v>
      </c>
      <c r="U155" s="12">
        <v>11.26</v>
      </c>
      <c r="V155" s="12" t="s">
        <v>88</v>
      </c>
      <c r="W155" s="12">
        <v>3</v>
      </c>
      <c r="X155" s="12">
        <v>38.479999999999997</v>
      </c>
      <c r="Y155" s="12">
        <v>12.94</v>
      </c>
      <c r="Z155" s="12">
        <v>54.92</v>
      </c>
      <c r="AA155" s="11" t="s">
        <v>90</v>
      </c>
      <c r="AB155" s="11" t="s">
        <v>90</v>
      </c>
      <c r="AC155" s="13" t="s">
        <v>89</v>
      </c>
      <c r="AD155" s="11" t="s">
        <v>90</v>
      </c>
      <c r="AE155" s="13" t="s">
        <v>89</v>
      </c>
      <c r="AF155" s="11" t="s">
        <v>88</v>
      </c>
      <c r="AG155" s="11" t="s">
        <v>90</v>
      </c>
      <c r="AH155" s="11" t="s">
        <v>88</v>
      </c>
      <c r="AI155" s="11" t="s">
        <v>88</v>
      </c>
      <c r="AJ155" s="11" t="s">
        <v>88</v>
      </c>
      <c r="AK155" s="11" t="s">
        <v>88</v>
      </c>
      <c r="AL155" s="11" t="s">
        <v>88</v>
      </c>
      <c r="AM155" s="11" t="s">
        <v>88</v>
      </c>
      <c r="AN155" s="11" t="s">
        <v>88</v>
      </c>
      <c r="AO155" s="11" t="s">
        <v>88</v>
      </c>
      <c r="AP155" s="11" t="s">
        <v>88</v>
      </c>
      <c r="AQ155" s="11" t="s">
        <v>88</v>
      </c>
      <c r="AR155" s="11" t="s">
        <v>88</v>
      </c>
      <c r="AS155" s="11" t="s">
        <v>88</v>
      </c>
      <c r="AT155" s="11" t="s">
        <v>88</v>
      </c>
      <c r="AU155" s="11" t="s">
        <v>88</v>
      </c>
      <c r="AV155" s="11" t="s">
        <v>88</v>
      </c>
      <c r="AW155" s="11" t="s">
        <v>88</v>
      </c>
      <c r="AX155" s="11" t="s">
        <v>88</v>
      </c>
      <c r="AY155" s="11" t="s">
        <v>88</v>
      </c>
      <c r="AZ155" s="11" t="s">
        <v>88</v>
      </c>
      <c r="BA155" s="11" t="s">
        <v>88</v>
      </c>
      <c r="BB155" s="11" t="s">
        <v>88</v>
      </c>
      <c r="BC155" s="11">
        <f t="shared" si="98"/>
        <v>0.29768899334116722</v>
      </c>
      <c r="BD155" s="11">
        <f t="shared" si="77"/>
        <v>0.25460242851547199</v>
      </c>
      <c r="BE155" s="13" t="str">
        <f t="shared" si="78"/>
        <v>NA</v>
      </c>
      <c r="BF155" s="13" t="str">
        <f t="shared" si="79"/>
        <v>NA</v>
      </c>
      <c r="BG155" s="11" t="str">
        <f t="shared" si="80"/>
        <v>NA</v>
      </c>
      <c r="BH155" s="11" t="str">
        <f t="shared" si="81"/>
        <v>NA</v>
      </c>
      <c r="BI155" s="11" t="str">
        <f t="shared" si="82"/>
        <v>NA</v>
      </c>
      <c r="BJ155" s="11" t="str">
        <f t="shared" si="83"/>
        <v>NA</v>
      </c>
      <c r="BK155" s="11">
        <f t="shared" si="84"/>
        <v>2.3873590036160918E-2</v>
      </c>
      <c r="BL155" s="11">
        <f t="shared" si="85"/>
        <v>0.1563846455150803</v>
      </c>
      <c r="BM155" s="11">
        <f t="shared" si="86"/>
        <v>7.3638856247551898E-2</v>
      </c>
      <c r="BN155" s="11">
        <f t="shared" si="87"/>
        <v>0.44899671738291247</v>
      </c>
      <c r="BO155" s="11" t="str">
        <f t="shared" si="88"/>
        <v>NA</v>
      </c>
      <c r="BP155" s="11">
        <f t="shared" si="89"/>
        <v>2.9377203290246769E-2</v>
      </c>
      <c r="BQ155" s="11">
        <f t="shared" si="90"/>
        <v>0.53779866823345079</v>
      </c>
      <c r="BR155" s="30"/>
      <c r="BS155" s="27"/>
      <c r="BT155" s="11" t="s">
        <v>88</v>
      </c>
      <c r="BU155" s="11">
        <v>1</v>
      </c>
      <c r="BV155" s="11">
        <v>1</v>
      </c>
      <c r="BW155" s="11">
        <v>1</v>
      </c>
      <c r="BX155" s="13">
        <v>0</v>
      </c>
      <c r="BY155" s="11">
        <v>1</v>
      </c>
      <c r="BZ155" s="11" t="str">
        <f t="shared" si="99"/>
        <v>NA</v>
      </c>
      <c r="CA155" s="11" t="str">
        <f>IF(F155="NA", "NA", IF(AO155="NA","NA", F155/AO155))</f>
        <v>NA</v>
      </c>
      <c r="CB155" s="11" t="str">
        <f>IF(AO155="NA","NA",IF(AN155="NA", "NA", AN155/AO155))</f>
        <v>NA</v>
      </c>
      <c r="CC155" s="11" t="str">
        <f t="shared" si="96"/>
        <v>NA</v>
      </c>
      <c r="CD155" s="11" t="str">
        <f t="shared" si="103"/>
        <v>NA</v>
      </c>
      <c r="CE155" s="11" t="str">
        <f t="shared" si="69"/>
        <v>NA</v>
      </c>
      <c r="CF155" s="11" t="str">
        <f>IF(F155="NA","NA", IF(AU155="NA","NA", AU155/F155))</f>
        <v>NA</v>
      </c>
      <c r="CG155" s="11" t="str">
        <f>IF(AQ155="NA","NA", IF(AS154="NA","NA", AS154/AQ155))</f>
        <v>NA</v>
      </c>
      <c r="CH155" s="11" t="str">
        <f t="shared" si="100"/>
        <v>NA</v>
      </c>
      <c r="CI155" s="11" t="str">
        <f t="shared" si="101"/>
        <v>NA</v>
      </c>
      <c r="CJ155" s="11" t="str">
        <f t="shared" si="97"/>
        <v>NA</v>
      </c>
      <c r="CK155" s="11" t="str">
        <f t="shared" si="94"/>
        <v>NA</v>
      </c>
      <c r="CL155" s="11" t="str">
        <f t="shared" si="93"/>
        <v>NA</v>
      </c>
    </row>
    <row r="156" spans="1:90" ht="17">
      <c r="A156" s="37" t="s">
        <v>238</v>
      </c>
      <c r="B156" s="59" t="s">
        <v>278</v>
      </c>
      <c r="C156" s="11" t="s">
        <v>284</v>
      </c>
      <c r="D156" s="11" t="s">
        <v>468</v>
      </c>
      <c r="E156" s="12">
        <v>118.99</v>
      </c>
      <c r="F156" s="12">
        <v>104.66</v>
      </c>
      <c r="G156" s="12">
        <v>41.29</v>
      </c>
      <c r="H156" s="12">
        <v>30.21</v>
      </c>
      <c r="I156" s="12">
        <v>15.34</v>
      </c>
      <c r="J156" s="12" t="s">
        <v>88</v>
      </c>
      <c r="K156" s="12" t="s">
        <v>88</v>
      </c>
      <c r="L156" s="12">
        <v>101.32</v>
      </c>
      <c r="M156" s="12" t="s">
        <v>88</v>
      </c>
      <c r="N156" s="12">
        <v>14.64</v>
      </c>
      <c r="O156" s="12" t="s">
        <v>88</v>
      </c>
      <c r="P156" s="12" t="s">
        <v>88</v>
      </c>
      <c r="Q156" s="12">
        <v>15.16</v>
      </c>
      <c r="R156" s="12">
        <v>7.4379999999999997</v>
      </c>
      <c r="S156" s="12">
        <v>26.038</v>
      </c>
      <c r="T156" s="12">
        <v>17.18</v>
      </c>
      <c r="U156" s="12">
        <v>10.468999999999999</v>
      </c>
      <c r="V156" s="12" t="s">
        <v>88</v>
      </c>
      <c r="W156" s="12">
        <v>3.2869999999999999</v>
      </c>
      <c r="X156" s="12">
        <v>36.020000000000003</v>
      </c>
      <c r="Y156" s="12">
        <v>11.817</v>
      </c>
      <c r="Z156" s="12">
        <v>57.036999999999999</v>
      </c>
      <c r="AA156" s="11" t="s">
        <v>90</v>
      </c>
      <c r="AB156" s="11" t="s">
        <v>90</v>
      </c>
      <c r="AC156" s="13" t="s">
        <v>89</v>
      </c>
      <c r="AD156" s="11" t="s">
        <v>90</v>
      </c>
      <c r="AE156" s="13" t="s">
        <v>89</v>
      </c>
      <c r="AF156" s="11" t="s">
        <v>89</v>
      </c>
      <c r="AG156" s="11" t="s">
        <v>90</v>
      </c>
      <c r="AH156" s="11">
        <v>3.03</v>
      </c>
      <c r="AI156" s="14">
        <v>2.13</v>
      </c>
      <c r="AJ156" s="14">
        <v>2.2599999999999998</v>
      </c>
      <c r="AK156" s="14">
        <v>2.17</v>
      </c>
      <c r="AL156" s="14">
        <v>0.32900000000000001</v>
      </c>
      <c r="AM156" s="14" t="s">
        <v>88</v>
      </c>
      <c r="AN156" s="14" t="s">
        <v>88</v>
      </c>
      <c r="AO156" s="14" t="s">
        <v>88</v>
      </c>
      <c r="AP156" s="14" t="s">
        <v>88</v>
      </c>
      <c r="AQ156" s="29">
        <v>51.604999999999997</v>
      </c>
      <c r="AR156" s="14">
        <v>8.92</v>
      </c>
      <c r="AS156" s="14">
        <v>12.68</v>
      </c>
      <c r="AT156" s="14">
        <v>26.3</v>
      </c>
      <c r="AU156" s="29">
        <v>62.828000000000003</v>
      </c>
      <c r="AV156" s="29">
        <v>5.3710000000000004</v>
      </c>
      <c r="AW156" s="29">
        <v>10.95</v>
      </c>
      <c r="AX156" s="29">
        <v>28.47</v>
      </c>
      <c r="AY156" s="14" t="s">
        <v>88</v>
      </c>
      <c r="AZ156" s="14" t="s">
        <v>88</v>
      </c>
      <c r="BA156" s="14" t="s">
        <v>88</v>
      </c>
      <c r="BB156" s="14" t="s">
        <v>88</v>
      </c>
      <c r="BC156" s="11">
        <f t="shared" si="98"/>
        <v>0.28864895853239064</v>
      </c>
      <c r="BD156" s="11">
        <f t="shared" si="77"/>
        <v>0.24878654691381619</v>
      </c>
      <c r="BE156" s="13" t="str">
        <f t="shared" si="78"/>
        <v>NA</v>
      </c>
      <c r="BF156" s="13" t="str">
        <f t="shared" si="79"/>
        <v>NA</v>
      </c>
      <c r="BG156" s="11" t="str">
        <f t="shared" si="80"/>
        <v>NA</v>
      </c>
      <c r="BH156" s="11">
        <f t="shared" si="81"/>
        <v>0.14449269640742204</v>
      </c>
      <c r="BI156" s="11" t="str">
        <f t="shared" si="82"/>
        <v>NA</v>
      </c>
      <c r="BJ156" s="11">
        <f t="shared" si="83"/>
        <v>0.1514015001973944</v>
      </c>
      <c r="BK156" s="11">
        <f t="shared" si="84"/>
        <v>1.9429404393154048E-2</v>
      </c>
      <c r="BL156" s="11">
        <f t="shared" si="85"/>
        <v>0.14484999044525129</v>
      </c>
      <c r="BM156" s="11">
        <f t="shared" si="86"/>
        <v>7.106822090579018E-2</v>
      </c>
      <c r="BN156" s="11">
        <f t="shared" si="87"/>
        <v>0.41497179093781861</v>
      </c>
      <c r="BO156" s="11" t="str">
        <f t="shared" si="88"/>
        <v>NA</v>
      </c>
      <c r="BP156" s="11">
        <f t="shared" si="89"/>
        <v>3.1406459010128035E-2</v>
      </c>
      <c r="BQ156" s="11">
        <f t="shared" si="90"/>
        <v>0.54497420217848269</v>
      </c>
      <c r="BR156" s="14">
        <v>2.2599999999999998</v>
      </c>
      <c r="BS156" s="14">
        <v>0.32900000000000001</v>
      </c>
      <c r="BT156" s="11">
        <f t="shared" si="66"/>
        <v>1.4225352112676055</v>
      </c>
      <c r="BU156" s="11">
        <v>1</v>
      </c>
      <c r="BV156" s="11">
        <v>1</v>
      </c>
      <c r="BW156" s="11">
        <v>1</v>
      </c>
      <c r="BX156" s="13">
        <v>0</v>
      </c>
      <c r="BY156" s="11">
        <v>1</v>
      </c>
      <c r="BZ156" s="11" t="str">
        <f t="shared" si="99"/>
        <v>NA</v>
      </c>
      <c r="CA156" s="11" t="str">
        <f t="shared" si="73"/>
        <v>NA</v>
      </c>
      <c r="CB156" s="11" t="str">
        <f>IF(AO156="NA","NA",IF(AN156="NA", "NA", AN156/AO156))</f>
        <v>NA</v>
      </c>
      <c r="CC156" s="11" t="str">
        <f>IF(AP156="NA","NA",IF(AO156="NA", "NA", AO156/AP156))</f>
        <v>NA</v>
      </c>
      <c r="CD156" s="11" t="str">
        <f>IF(AQ156="NA","NA",IF(AP156="NA", "NA", AP156/AQ156))</f>
        <v>NA</v>
      </c>
      <c r="CE156" s="11">
        <f>IF(AU156="NA","NA",IF(AQ156="NA", "NA", AQ156/AU156))</f>
        <v>0.82136945311007825</v>
      </c>
      <c r="CF156" s="11">
        <f>IF(AU156="NA","NA",IF(F156="NA", "NA", AU156/F156))</f>
        <v>0.60030575195872349</v>
      </c>
      <c r="CG156" s="11">
        <f t="shared" si="74"/>
        <v>0.24571262474566419</v>
      </c>
      <c r="CH156" s="11">
        <f t="shared" si="100"/>
        <v>0.5096405387074896</v>
      </c>
      <c r="CI156" s="11">
        <f t="shared" si="101"/>
        <v>0.17428535048067739</v>
      </c>
      <c r="CJ156" s="11">
        <f t="shared" si="97"/>
        <v>0.45314191124976122</v>
      </c>
      <c r="CK156" s="11" t="str">
        <f t="shared" ref="CK156:CL156" si="104">IF(AZ156="NA","NA",IF(AY156="NA", "NA", AY156/AZ156))</f>
        <v>NA</v>
      </c>
      <c r="CL156" s="11" t="str">
        <f t="shared" si="104"/>
        <v>NA</v>
      </c>
    </row>
    <row r="157" spans="1:90" ht="17">
      <c r="A157" s="37" t="s">
        <v>238</v>
      </c>
      <c r="B157" s="59" t="s">
        <v>278</v>
      </c>
      <c r="C157" s="11" t="s">
        <v>285</v>
      </c>
      <c r="D157" s="11" t="s">
        <v>490</v>
      </c>
      <c r="E157" s="12">
        <v>164.12</v>
      </c>
      <c r="F157" s="12">
        <v>144.61000000000001</v>
      </c>
      <c r="G157" s="12">
        <v>49.99</v>
      </c>
      <c r="H157" s="12">
        <v>43</v>
      </c>
      <c r="I157" s="12">
        <v>19.010000000000002</v>
      </c>
      <c r="J157" s="12">
        <v>19.309999999999999</v>
      </c>
      <c r="K157" s="12">
        <v>89.02</v>
      </c>
      <c r="L157" s="12">
        <v>139.44</v>
      </c>
      <c r="M157" s="12" t="s">
        <v>88</v>
      </c>
      <c r="N157" s="12">
        <v>22.65</v>
      </c>
      <c r="O157" s="12" t="s">
        <v>88</v>
      </c>
      <c r="P157" s="12" t="s">
        <v>88</v>
      </c>
      <c r="Q157" s="12">
        <v>21.53</v>
      </c>
      <c r="R157" s="12">
        <v>10.302</v>
      </c>
      <c r="S157" s="12">
        <v>39.94</v>
      </c>
      <c r="T157" s="12">
        <v>22.76</v>
      </c>
      <c r="U157" s="12">
        <v>15.07</v>
      </c>
      <c r="V157" s="12" t="s">
        <v>88</v>
      </c>
      <c r="W157" s="12">
        <v>3.74</v>
      </c>
      <c r="X157" s="12">
        <v>54.48</v>
      </c>
      <c r="Y157" s="12">
        <v>15.86</v>
      </c>
      <c r="Z157" s="12">
        <v>79.37</v>
      </c>
      <c r="AA157" s="11" t="s">
        <v>90</v>
      </c>
      <c r="AB157" s="11" t="s">
        <v>90</v>
      </c>
      <c r="AC157" s="13" t="s">
        <v>89</v>
      </c>
      <c r="AD157" s="11" t="s">
        <v>90</v>
      </c>
      <c r="AE157" s="13" t="s">
        <v>89</v>
      </c>
      <c r="AF157" s="11" t="s">
        <v>89</v>
      </c>
      <c r="AG157" s="11" t="s">
        <v>90</v>
      </c>
      <c r="AH157" s="11">
        <v>2.97</v>
      </c>
      <c r="AI157" s="14">
        <v>2.34</v>
      </c>
      <c r="AJ157" s="14">
        <v>2.0579999999999998</v>
      </c>
      <c r="AK157" s="14">
        <v>2.38</v>
      </c>
      <c r="AL157" s="14" t="s">
        <v>88</v>
      </c>
      <c r="AM157" s="14" t="s">
        <v>88</v>
      </c>
      <c r="AN157" s="14" t="s">
        <v>88</v>
      </c>
      <c r="AO157" s="14" t="s">
        <v>88</v>
      </c>
      <c r="AP157" s="14" t="s">
        <v>88</v>
      </c>
      <c r="AQ157" s="14" t="s">
        <v>88</v>
      </c>
      <c r="AR157" s="14" t="s">
        <v>88</v>
      </c>
      <c r="AS157" s="14" t="s">
        <v>88</v>
      </c>
      <c r="AT157" s="14" t="s">
        <v>88</v>
      </c>
      <c r="AU157" s="14" t="s">
        <v>88</v>
      </c>
      <c r="AV157" s="14" t="s">
        <v>88</v>
      </c>
      <c r="AW157" s="14" t="s">
        <v>88</v>
      </c>
      <c r="AX157" s="14" t="s">
        <v>88</v>
      </c>
      <c r="AY157" s="14" t="s">
        <v>88</v>
      </c>
      <c r="AZ157" s="14" t="s">
        <v>88</v>
      </c>
      <c r="BA157" s="14" t="s">
        <v>88</v>
      </c>
      <c r="BB157" s="14" t="s">
        <v>88</v>
      </c>
      <c r="BC157" s="11">
        <f t="shared" si="98"/>
        <v>0.29735149713021225</v>
      </c>
      <c r="BD157" s="11">
        <f t="shared" si="77"/>
        <v>0.27619113477629481</v>
      </c>
      <c r="BE157" s="13" t="str">
        <f t="shared" si="78"/>
        <v>NA</v>
      </c>
      <c r="BF157" s="13">
        <f t="shared" si="79"/>
        <v>0.11765781135754325</v>
      </c>
      <c r="BG157" s="11">
        <f t="shared" si="80"/>
        <v>0.54240799415062146</v>
      </c>
      <c r="BH157" s="11">
        <f t="shared" si="81"/>
        <v>0.16243545611015489</v>
      </c>
      <c r="BI157" s="11" t="str">
        <f t="shared" si="82"/>
        <v>NA</v>
      </c>
      <c r="BJ157" s="11">
        <f t="shared" si="83"/>
        <v>0.1363310384394722</v>
      </c>
      <c r="BK157" s="11">
        <f t="shared" si="84"/>
        <v>2.0659206372195288E-2</v>
      </c>
      <c r="BL157" s="11">
        <f t="shared" si="85"/>
        <v>0.14888320309798769</v>
      </c>
      <c r="BM157" s="11">
        <f t="shared" si="86"/>
        <v>7.1239886591522014E-2</v>
      </c>
      <c r="BN157" s="11">
        <f t="shared" si="87"/>
        <v>0.41092057978459945</v>
      </c>
      <c r="BO157" s="11" t="str">
        <f t="shared" si="88"/>
        <v>NA</v>
      </c>
      <c r="BP157" s="11">
        <f t="shared" si="89"/>
        <v>2.5862665099232417E-2</v>
      </c>
      <c r="BQ157" s="11">
        <f t="shared" si="90"/>
        <v>0.54885554249360347</v>
      </c>
      <c r="BR157" s="14">
        <v>2.0579999999999998</v>
      </c>
      <c r="BS157" s="14" t="s">
        <v>88</v>
      </c>
      <c r="BT157" s="11">
        <f t="shared" si="66"/>
        <v>1.2692307692307694</v>
      </c>
      <c r="BU157" s="11">
        <v>1</v>
      </c>
      <c r="BV157" s="11">
        <v>1</v>
      </c>
      <c r="BW157" s="11">
        <v>1</v>
      </c>
      <c r="BX157" s="13">
        <v>0</v>
      </c>
      <c r="BY157" s="11">
        <v>1</v>
      </c>
      <c r="BZ157" s="11" t="str">
        <f t="shared" si="99"/>
        <v>NA</v>
      </c>
      <c r="CA157" s="11" t="str">
        <f t="shared" si="73"/>
        <v>NA</v>
      </c>
      <c r="CB157" s="11" t="str">
        <f>IF(F157="NA", "NA", IF(AP157="NA","NA", F157/AP157))</f>
        <v>NA</v>
      </c>
      <c r="CC157" s="11" t="str">
        <f>IF(G157="NA", "NA", IF(AQ157="NA","NA", G157/AQ157))</f>
        <v>NA</v>
      </c>
      <c r="CD157" s="11" t="str">
        <f>IF(H157="NA", "NA", IF(AR157="NA","NA", H157/AR157))</f>
        <v>NA</v>
      </c>
      <c r="CE157" s="11" t="str">
        <f>IF(I157="NA", "NA", IF(AU157="NA","NA", I157/AU157))</f>
        <v>NA</v>
      </c>
      <c r="CF157" s="11" t="str">
        <f>IF(J157="NA", "NA", IF(AV157="NA","NA", J157/AV157))</f>
        <v>NA</v>
      </c>
      <c r="CG157" s="11" t="str">
        <f t="shared" si="74"/>
        <v>NA</v>
      </c>
      <c r="CH157" s="11" t="str">
        <f t="shared" si="100"/>
        <v>NA</v>
      </c>
      <c r="CI157" s="11" t="str">
        <f t="shared" si="101"/>
        <v>NA</v>
      </c>
      <c r="CJ157" s="11" t="str">
        <f t="shared" si="97"/>
        <v>NA</v>
      </c>
      <c r="CK157" s="11" t="str">
        <f>IF(M157="NA", "NA", IF(BA157="NA","NA", M157/BA157))</f>
        <v>NA</v>
      </c>
      <c r="CL157" s="11" t="str">
        <f>IF(N157="NA", "NA", IF(BB157="NA","NA", N157/BB157))</f>
        <v>NA</v>
      </c>
    </row>
    <row r="158" spans="1:90" ht="17">
      <c r="A158" s="37" t="s">
        <v>238</v>
      </c>
      <c r="B158" s="59" t="s">
        <v>286</v>
      </c>
      <c r="C158" s="11" t="s">
        <v>287</v>
      </c>
      <c r="D158" s="11" t="s">
        <v>461</v>
      </c>
      <c r="E158" s="12" t="s">
        <v>88</v>
      </c>
      <c r="F158" s="12">
        <v>256.19</v>
      </c>
      <c r="G158" s="12">
        <v>88.58</v>
      </c>
      <c r="H158" s="12">
        <v>92.89</v>
      </c>
      <c r="I158" s="12" t="s">
        <v>88</v>
      </c>
      <c r="J158" s="12" t="s">
        <v>88</v>
      </c>
      <c r="K158" s="12" t="s">
        <v>88</v>
      </c>
      <c r="L158" s="12" t="s">
        <v>88</v>
      </c>
      <c r="M158" s="12" t="s">
        <v>88</v>
      </c>
      <c r="N158" s="12" t="s">
        <v>88</v>
      </c>
      <c r="O158" s="12" t="s">
        <v>88</v>
      </c>
      <c r="P158" s="12">
        <v>15.36</v>
      </c>
      <c r="Q158" s="12">
        <v>62.28</v>
      </c>
      <c r="R158" s="12">
        <v>16.239999999999998</v>
      </c>
      <c r="S158" s="12">
        <v>42.34</v>
      </c>
      <c r="T158" s="12">
        <v>30.09</v>
      </c>
      <c r="U158" s="12">
        <v>21.77</v>
      </c>
      <c r="V158" s="12">
        <v>13.25</v>
      </c>
      <c r="W158" s="12">
        <v>3.26</v>
      </c>
      <c r="X158" s="12">
        <v>91.87</v>
      </c>
      <c r="Y158" s="12">
        <v>24.45</v>
      </c>
      <c r="Z158" s="12">
        <v>136.09</v>
      </c>
      <c r="AA158" s="11" t="s">
        <v>90</v>
      </c>
      <c r="AB158" s="11" t="s">
        <v>88</v>
      </c>
      <c r="AC158" s="13" t="s">
        <v>89</v>
      </c>
      <c r="AD158" s="11" t="s">
        <v>90</v>
      </c>
      <c r="AE158" s="13" t="s">
        <v>89</v>
      </c>
      <c r="AF158" s="11" t="s">
        <v>89</v>
      </c>
      <c r="AG158" s="11" t="s">
        <v>90</v>
      </c>
      <c r="AH158" s="11">
        <v>5.1100000000000003</v>
      </c>
      <c r="AI158" s="11">
        <v>2.04</v>
      </c>
      <c r="AJ158" s="11">
        <v>2.48</v>
      </c>
      <c r="AK158" s="11">
        <v>4.83</v>
      </c>
      <c r="AL158" s="11" t="s">
        <v>88</v>
      </c>
      <c r="AM158" s="11" t="s">
        <v>88</v>
      </c>
      <c r="AN158" s="11" t="s">
        <v>88</v>
      </c>
      <c r="AO158" s="11" t="s">
        <v>88</v>
      </c>
      <c r="AP158" s="11" t="s">
        <v>88</v>
      </c>
      <c r="AQ158" s="11" t="s">
        <v>88</v>
      </c>
      <c r="AR158" s="11" t="s">
        <v>88</v>
      </c>
      <c r="AS158" s="11" t="s">
        <v>88</v>
      </c>
      <c r="AT158" s="11" t="s">
        <v>88</v>
      </c>
      <c r="AU158" s="11" t="s">
        <v>88</v>
      </c>
      <c r="AV158" s="11" t="s">
        <v>88</v>
      </c>
      <c r="AW158" s="14" t="s">
        <v>88</v>
      </c>
      <c r="AX158" s="14" t="s">
        <v>88</v>
      </c>
      <c r="AY158" s="11" t="s">
        <v>88</v>
      </c>
      <c r="AZ158" s="11" t="s">
        <v>88</v>
      </c>
      <c r="BA158" s="11" t="s">
        <v>88</v>
      </c>
      <c r="BB158" s="11" t="s">
        <v>88</v>
      </c>
      <c r="BC158" s="11">
        <f t="shared" si="98"/>
        <v>0.36258245833170694</v>
      </c>
      <c r="BD158" s="11">
        <f t="shared" si="77"/>
        <v>0.16526796518209144</v>
      </c>
      <c r="BE158" s="13" t="str">
        <f t="shared" si="78"/>
        <v>NA</v>
      </c>
      <c r="BF158" s="13" t="str">
        <f t="shared" si="79"/>
        <v>NA</v>
      </c>
      <c r="BG158" s="11" t="str">
        <f t="shared" si="80"/>
        <v>NA</v>
      </c>
      <c r="BH158" s="11" t="str">
        <f t="shared" si="81"/>
        <v>NA</v>
      </c>
      <c r="BI158" s="11" t="str">
        <f t="shared" si="82"/>
        <v>NA</v>
      </c>
      <c r="BJ158" s="11" t="str">
        <f t="shared" si="83"/>
        <v>NA</v>
      </c>
      <c r="BK158" s="11">
        <f t="shared" si="84"/>
        <v>1.7111900125369409E-2</v>
      </c>
      <c r="BL158" s="11">
        <f t="shared" si="85"/>
        <v>0.24310082360747884</v>
      </c>
      <c r="BM158" s="11">
        <f t="shared" si="86"/>
        <v>6.3390452398610395E-2</v>
      </c>
      <c r="BN158" s="11">
        <f t="shared" si="87"/>
        <v>0.3179729790685949</v>
      </c>
      <c r="BO158" s="11">
        <f t="shared" si="88"/>
        <v>5.1719426987782507E-2</v>
      </c>
      <c r="BP158" s="11">
        <f t="shared" si="89"/>
        <v>1.2724930715484601E-2</v>
      </c>
      <c r="BQ158" s="11">
        <f t="shared" si="90"/>
        <v>0.53120730707677899</v>
      </c>
      <c r="BR158" s="11">
        <v>2.48</v>
      </c>
      <c r="BS158" s="11" t="s">
        <v>88</v>
      </c>
      <c r="BT158" s="11">
        <f t="shared" si="66"/>
        <v>2.5049019607843137</v>
      </c>
      <c r="BU158" s="11">
        <v>1</v>
      </c>
      <c r="BV158" s="11" t="s">
        <v>88</v>
      </c>
      <c r="BW158" s="11">
        <v>1</v>
      </c>
      <c r="BX158" s="13">
        <v>0</v>
      </c>
      <c r="BY158" s="11">
        <v>1</v>
      </c>
      <c r="BZ158" s="11" t="str">
        <f t="shared" si="99"/>
        <v>NA</v>
      </c>
      <c r="CA158" s="11" t="str">
        <f t="shared" si="73"/>
        <v>NA</v>
      </c>
      <c r="CB158" s="11" t="str">
        <f t="shared" ref="CB158:CB178" si="105">IF(AO158="NA","NA",IF(AN158="NA", "NA", AN158/AO158))</f>
        <v>NA</v>
      </c>
      <c r="CC158" s="11" t="str">
        <f t="shared" si="96"/>
        <v>NA</v>
      </c>
      <c r="CD158" s="11" t="str">
        <f t="shared" ref="CD158:CD214" si="106">IF(AM158="NA","NA",IF(AP158="NA", "NA", AP158/AM158))</f>
        <v>NA</v>
      </c>
      <c r="CE158" s="11" t="str">
        <f t="shared" si="69"/>
        <v>NA</v>
      </c>
      <c r="CF158" s="11" t="str">
        <f t="shared" ref="CF158:CF178" si="107">IF(F158="NA","NA", IF(AU158="NA","NA", AU158/F158))</f>
        <v>NA</v>
      </c>
      <c r="CG158" s="11" t="str">
        <f t="shared" si="74"/>
        <v>NA</v>
      </c>
      <c r="CH158" s="11" t="str">
        <f t="shared" si="100"/>
        <v>NA</v>
      </c>
      <c r="CI158" s="11" t="str">
        <f t="shared" si="101"/>
        <v>NA</v>
      </c>
      <c r="CJ158" s="11" t="str">
        <f t="shared" si="97"/>
        <v>NA</v>
      </c>
      <c r="CK158" s="11" t="str">
        <f t="shared" si="94"/>
        <v>NA</v>
      </c>
      <c r="CL158" s="11" t="str">
        <f t="shared" si="93"/>
        <v>NA</v>
      </c>
    </row>
    <row r="159" spans="1:90" ht="17">
      <c r="A159" s="37" t="s">
        <v>238</v>
      </c>
      <c r="B159" s="59" t="s">
        <v>286</v>
      </c>
      <c r="C159" s="11" t="s">
        <v>288</v>
      </c>
      <c r="D159" s="11" t="s">
        <v>461</v>
      </c>
      <c r="E159" s="12" t="s">
        <v>88</v>
      </c>
      <c r="F159" s="12">
        <v>426.39</v>
      </c>
      <c r="G159" s="12">
        <v>168.14500000000001</v>
      </c>
      <c r="H159" s="12">
        <v>148.77000000000001</v>
      </c>
      <c r="I159" s="12" t="s">
        <v>88</v>
      </c>
      <c r="J159" s="12" t="s">
        <v>88</v>
      </c>
      <c r="K159" s="12" t="s">
        <v>88</v>
      </c>
      <c r="L159" s="12" t="s">
        <v>88</v>
      </c>
      <c r="M159" s="12" t="s">
        <v>88</v>
      </c>
      <c r="N159" s="12" t="s">
        <v>88</v>
      </c>
      <c r="O159" s="12" t="s">
        <v>88</v>
      </c>
      <c r="P159" s="12">
        <v>29.5</v>
      </c>
      <c r="Q159" s="12">
        <v>91.22</v>
      </c>
      <c r="R159" s="12">
        <v>27.84</v>
      </c>
      <c r="S159" s="12">
        <v>76.150000000000006</v>
      </c>
      <c r="T159" s="12">
        <v>41.18</v>
      </c>
      <c r="U159" s="12">
        <v>33.159999999999997</v>
      </c>
      <c r="V159" s="12">
        <v>24.14</v>
      </c>
      <c r="W159" s="12">
        <v>10.28</v>
      </c>
      <c r="X159" s="12">
        <v>143.91</v>
      </c>
      <c r="Y159" s="12">
        <v>49.59</v>
      </c>
      <c r="Z159" s="12">
        <v>239.69</v>
      </c>
      <c r="AA159" s="11" t="s">
        <v>90</v>
      </c>
      <c r="AB159" s="11" t="s">
        <v>88</v>
      </c>
      <c r="AC159" s="13" t="s">
        <v>88</v>
      </c>
      <c r="AD159" s="11" t="s">
        <v>88</v>
      </c>
      <c r="AE159" s="13" t="s">
        <v>88</v>
      </c>
      <c r="AF159" s="11" t="s">
        <v>88</v>
      </c>
      <c r="AG159" s="11" t="s">
        <v>88</v>
      </c>
      <c r="AH159" s="11" t="s">
        <v>88</v>
      </c>
      <c r="AI159" s="14" t="s">
        <v>88</v>
      </c>
      <c r="AJ159" s="14" t="s">
        <v>88</v>
      </c>
      <c r="AK159" s="14" t="s">
        <v>88</v>
      </c>
      <c r="AL159" s="11" t="s">
        <v>88</v>
      </c>
      <c r="AM159" s="11" t="s">
        <v>88</v>
      </c>
      <c r="AN159" s="11" t="s">
        <v>88</v>
      </c>
      <c r="AO159" s="11" t="s">
        <v>88</v>
      </c>
      <c r="AP159" s="11" t="s">
        <v>88</v>
      </c>
      <c r="AQ159" s="11" t="s">
        <v>88</v>
      </c>
      <c r="AR159" s="11" t="s">
        <v>88</v>
      </c>
      <c r="AS159" s="11" t="s">
        <v>88</v>
      </c>
      <c r="AT159" s="11" t="s">
        <v>88</v>
      </c>
      <c r="AU159" s="11" t="s">
        <v>88</v>
      </c>
      <c r="AV159" s="11" t="s">
        <v>88</v>
      </c>
      <c r="AW159" s="14" t="s">
        <v>88</v>
      </c>
      <c r="AX159" s="14" t="s">
        <v>88</v>
      </c>
      <c r="AY159" s="11" t="s">
        <v>88</v>
      </c>
      <c r="AZ159" s="11" t="s">
        <v>88</v>
      </c>
      <c r="BA159" s="11" t="s">
        <v>88</v>
      </c>
      <c r="BB159" s="11" t="s">
        <v>88</v>
      </c>
      <c r="BC159" s="11">
        <f t="shared" si="98"/>
        <v>0.34890593118975588</v>
      </c>
      <c r="BD159" s="11">
        <f t="shared" si="77"/>
        <v>0.17859236848894205</v>
      </c>
      <c r="BE159" s="13" t="str">
        <f t="shared" si="78"/>
        <v>NA</v>
      </c>
      <c r="BF159" s="13" t="str">
        <f t="shared" si="79"/>
        <v>NA</v>
      </c>
      <c r="BG159" s="11" t="str">
        <f t="shared" si="80"/>
        <v>NA</v>
      </c>
      <c r="BH159" s="11" t="str">
        <f t="shared" si="81"/>
        <v>NA</v>
      </c>
      <c r="BI159" s="11" t="str">
        <f t="shared" si="82"/>
        <v>NA</v>
      </c>
      <c r="BJ159" s="11" t="str">
        <f t="shared" si="83"/>
        <v>NA</v>
      </c>
      <c r="BK159" s="11">
        <f t="shared" si="84"/>
        <v>1.9626418911293173E-2</v>
      </c>
      <c r="BL159" s="11">
        <f t="shared" si="85"/>
        <v>0.21393559886488894</v>
      </c>
      <c r="BM159" s="11">
        <f t="shared" si="86"/>
        <v>6.5292338000422154E-2</v>
      </c>
      <c r="BN159" s="11">
        <f t="shared" si="87"/>
        <v>0.27386430013352242</v>
      </c>
      <c r="BO159" s="11">
        <f t="shared" si="88"/>
        <v>5.661483618283731E-2</v>
      </c>
      <c r="BP159" s="11">
        <f t="shared" si="89"/>
        <v>2.4109383428316797E-2</v>
      </c>
      <c r="BQ159" s="11">
        <f t="shared" si="90"/>
        <v>0.56213794882619195</v>
      </c>
      <c r="BR159" s="14" t="s">
        <v>88</v>
      </c>
      <c r="BS159" s="11" t="s">
        <v>88</v>
      </c>
      <c r="BT159" s="11" t="str">
        <f t="shared" si="66"/>
        <v>NA</v>
      </c>
      <c r="BU159" s="11">
        <v>1</v>
      </c>
      <c r="BV159" s="11" t="s">
        <v>88</v>
      </c>
      <c r="BW159" s="11" t="s">
        <v>88</v>
      </c>
      <c r="BX159" s="13" t="s">
        <v>88</v>
      </c>
      <c r="BY159" s="11" t="s">
        <v>88</v>
      </c>
      <c r="BZ159" s="11" t="str">
        <f t="shared" si="99"/>
        <v>NA</v>
      </c>
      <c r="CA159" s="11" t="str">
        <f t="shared" si="73"/>
        <v>NA</v>
      </c>
      <c r="CB159" s="11" t="str">
        <f t="shared" si="105"/>
        <v>NA</v>
      </c>
      <c r="CC159" s="11" t="str">
        <f t="shared" si="96"/>
        <v>NA</v>
      </c>
      <c r="CD159" s="11" t="str">
        <f t="shared" si="106"/>
        <v>NA</v>
      </c>
      <c r="CE159" s="11" t="str">
        <f t="shared" si="69"/>
        <v>NA</v>
      </c>
      <c r="CF159" s="11" t="str">
        <f t="shared" si="107"/>
        <v>NA</v>
      </c>
      <c r="CG159" s="11" t="str">
        <f t="shared" si="74"/>
        <v>NA</v>
      </c>
      <c r="CH159" s="11" t="str">
        <f t="shared" si="100"/>
        <v>NA</v>
      </c>
      <c r="CI159" s="11" t="str">
        <f t="shared" si="101"/>
        <v>NA</v>
      </c>
      <c r="CJ159" s="11" t="str">
        <f t="shared" si="97"/>
        <v>NA</v>
      </c>
      <c r="CK159" s="11" t="str">
        <f t="shared" si="94"/>
        <v>NA</v>
      </c>
      <c r="CL159" s="11" t="str">
        <f t="shared" si="93"/>
        <v>NA</v>
      </c>
    </row>
    <row r="160" spans="1:90" ht="17">
      <c r="A160" s="37" t="s">
        <v>238</v>
      </c>
      <c r="B160" s="59" t="s">
        <v>286</v>
      </c>
      <c r="C160" s="11" t="s">
        <v>289</v>
      </c>
      <c r="D160" s="11" t="s">
        <v>120</v>
      </c>
      <c r="E160" s="12" t="s">
        <v>88</v>
      </c>
      <c r="F160" s="12">
        <v>486.56</v>
      </c>
      <c r="G160" s="12">
        <v>179.22</v>
      </c>
      <c r="H160" s="12">
        <v>138.78</v>
      </c>
      <c r="I160" s="12" t="s">
        <v>88</v>
      </c>
      <c r="J160" s="12" t="s">
        <v>88</v>
      </c>
      <c r="K160" s="12" t="s">
        <v>88</v>
      </c>
      <c r="L160" s="12" t="s">
        <v>88</v>
      </c>
      <c r="M160" s="12" t="s">
        <v>88</v>
      </c>
      <c r="N160" s="12" t="s">
        <v>88</v>
      </c>
      <c r="O160" s="12" t="s">
        <v>88</v>
      </c>
      <c r="P160" s="12">
        <v>18.39</v>
      </c>
      <c r="Q160" s="12">
        <v>81.03</v>
      </c>
      <c r="R160" s="12">
        <v>29.11</v>
      </c>
      <c r="S160" s="12">
        <v>92.42</v>
      </c>
      <c r="T160" s="12">
        <v>56.91</v>
      </c>
      <c r="U160" s="12">
        <v>36.89</v>
      </c>
      <c r="V160" s="12">
        <v>22.21</v>
      </c>
      <c r="W160" s="12">
        <v>9.0299999999999994</v>
      </c>
      <c r="X160" s="12">
        <v>207.05</v>
      </c>
      <c r="Y160" s="12">
        <v>52.7</v>
      </c>
      <c r="Z160" s="12">
        <v>294.91000000000003</v>
      </c>
      <c r="AA160" s="11" t="s">
        <v>90</v>
      </c>
      <c r="AB160" s="11" t="s">
        <v>88</v>
      </c>
      <c r="AC160" s="13" t="s">
        <v>89</v>
      </c>
      <c r="AD160" s="11" t="s">
        <v>90</v>
      </c>
      <c r="AE160" s="13" t="s">
        <v>89</v>
      </c>
      <c r="AF160" s="11" t="s">
        <v>89</v>
      </c>
      <c r="AG160" s="11" t="s">
        <v>90</v>
      </c>
      <c r="AH160" s="11">
        <v>2.57</v>
      </c>
      <c r="AI160" s="14">
        <v>1.59</v>
      </c>
      <c r="AJ160" s="14">
        <v>1.69</v>
      </c>
      <c r="AK160" s="14">
        <v>6.81</v>
      </c>
      <c r="AL160" s="11" t="s">
        <v>88</v>
      </c>
      <c r="AM160" s="11" t="s">
        <v>88</v>
      </c>
      <c r="AN160" s="11" t="s">
        <v>88</v>
      </c>
      <c r="AO160" s="11" t="s">
        <v>88</v>
      </c>
      <c r="AP160" s="11" t="s">
        <v>88</v>
      </c>
      <c r="AQ160" s="11" t="s">
        <v>88</v>
      </c>
      <c r="AR160" s="11" t="s">
        <v>88</v>
      </c>
      <c r="AS160" s="11" t="s">
        <v>88</v>
      </c>
      <c r="AT160" s="11" t="s">
        <v>88</v>
      </c>
      <c r="AU160" s="11" t="s">
        <v>88</v>
      </c>
      <c r="AV160" s="11" t="s">
        <v>88</v>
      </c>
      <c r="AW160" s="14" t="s">
        <v>88</v>
      </c>
      <c r="AX160" s="14" t="s">
        <v>88</v>
      </c>
      <c r="AY160" s="11" t="s">
        <v>88</v>
      </c>
      <c r="AZ160" s="11" t="s">
        <v>88</v>
      </c>
      <c r="BA160" s="11" t="s">
        <v>88</v>
      </c>
      <c r="BB160" s="11" t="s">
        <v>88</v>
      </c>
      <c r="BC160" s="11">
        <f t="shared" si="98"/>
        <v>0.28522689904636633</v>
      </c>
      <c r="BD160" s="11">
        <f t="shared" si="77"/>
        <v>0.18994574153239066</v>
      </c>
      <c r="BE160" s="13" t="str">
        <f t="shared" si="78"/>
        <v>NA</v>
      </c>
      <c r="BF160" s="13" t="str">
        <f t="shared" si="79"/>
        <v>NA</v>
      </c>
      <c r="BG160" s="11" t="str">
        <f t="shared" si="80"/>
        <v>NA</v>
      </c>
      <c r="BH160" s="11" t="str">
        <f t="shared" si="81"/>
        <v>NA</v>
      </c>
      <c r="BI160" s="11" t="str">
        <f t="shared" si="82"/>
        <v>NA</v>
      </c>
      <c r="BJ160" s="11" t="str">
        <f t="shared" si="83"/>
        <v>NA</v>
      </c>
      <c r="BK160" s="11">
        <f t="shared" si="84"/>
        <v>2.3045336227401229E-2</v>
      </c>
      <c r="BL160" s="11">
        <f t="shared" si="85"/>
        <v>0.16653650115093718</v>
      </c>
      <c r="BM160" s="11">
        <f t="shared" si="86"/>
        <v>5.9828181519237092E-2</v>
      </c>
      <c r="BN160" s="11">
        <f t="shared" si="87"/>
        <v>0.30282122544673068</v>
      </c>
      <c r="BO160" s="11">
        <f t="shared" si="88"/>
        <v>4.5646991121341664E-2</v>
      </c>
      <c r="BP160" s="11">
        <f t="shared" si="89"/>
        <v>1.855886221637619E-2</v>
      </c>
      <c r="BQ160" s="11">
        <f t="shared" si="90"/>
        <v>0.60611229858599147</v>
      </c>
      <c r="BR160" s="14">
        <v>1.69</v>
      </c>
      <c r="BS160" s="11" t="s">
        <v>88</v>
      </c>
      <c r="BT160" s="11">
        <f t="shared" si="66"/>
        <v>1.6163522012578615</v>
      </c>
      <c r="BU160" s="11">
        <v>1</v>
      </c>
      <c r="BV160" s="11" t="s">
        <v>88</v>
      </c>
      <c r="BW160" s="11">
        <v>1</v>
      </c>
      <c r="BX160" s="13">
        <v>0</v>
      </c>
      <c r="BY160" s="11">
        <v>1</v>
      </c>
      <c r="BZ160" s="11" t="str">
        <f t="shared" si="99"/>
        <v>NA</v>
      </c>
      <c r="CA160" s="11" t="str">
        <f t="shared" si="73"/>
        <v>NA</v>
      </c>
      <c r="CB160" s="11" t="str">
        <f t="shared" si="105"/>
        <v>NA</v>
      </c>
      <c r="CC160" s="11" t="str">
        <f t="shared" si="96"/>
        <v>NA</v>
      </c>
      <c r="CD160" s="11" t="str">
        <f t="shared" si="106"/>
        <v>NA</v>
      </c>
      <c r="CE160" s="11" t="str">
        <f t="shared" si="69"/>
        <v>NA</v>
      </c>
      <c r="CF160" s="11" t="str">
        <f t="shared" si="107"/>
        <v>NA</v>
      </c>
      <c r="CG160" s="11" t="str">
        <f t="shared" si="74"/>
        <v>NA</v>
      </c>
      <c r="CH160" s="11" t="str">
        <f t="shared" si="100"/>
        <v>NA</v>
      </c>
      <c r="CI160" s="11" t="str">
        <f t="shared" si="101"/>
        <v>NA</v>
      </c>
      <c r="CJ160" s="11" t="str">
        <f t="shared" si="97"/>
        <v>NA</v>
      </c>
      <c r="CK160" s="11" t="str">
        <f t="shared" si="94"/>
        <v>NA</v>
      </c>
      <c r="CL160" s="11" t="str">
        <f t="shared" si="93"/>
        <v>NA</v>
      </c>
    </row>
    <row r="161" spans="1:90" ht="17">
      <c r="A161" s="37" t="s">
        <v>238</v>
      </c>
      <c r="B161" s="59" t="s">
        <v>286</v>
      </c>
      <c r="C161" s="11" t="s">
        <v>290</v>
      </c>
      <c r="D161" s="11" t="s">
        <v>461</v>
      </c>
      <c r="E161" s="12" t="s">
        <v>88</v>
      </c>
      <c r="F161" s="12">
        <v>442.65</v>
      </c>
      <c r="G161" s="12" t="s">
        <v>88</v>
      </c>
      <c r="H161" s="12">
        <v>149.01</v>
      </c>
      <c r="I161" s="12" t="s">
        <v>88</v>
      </c>
      <c r="J161" s="12" t="s">
        <v>88</v>
      </c>
      <c r="K161" s="12" t="s">
        <v>88</v>
      </c>
      <c r="L161" s="12" t="s">
        <v>88</v>
      </c>
      <c r="M161" s="12" t="s">
        <v>88</v>
      </c>
      <c r="N161" s="12" t="s">
        <v>88</v>
      </c>
      <c r="O161" s="12" t="s">
        <v>88</v>
      </c>
      <c r="P161" s="12" t="s">
        <v>88</v>
      </c>
      <c r="Q161" s="12">
        <v>97.69</v>
      </c>
      <c r="R161" s="12">
        <v>26.29</v>
      </c>
      <c r="S161" s="12" t="s">
        <v>88</v>
      </c>
      <c r="T161" s="12">
        <v>38.299999999999997</v>
      </c>
      <c r="U161" s="12">
        <v>26.49</v>
      </c>
      <c r="V161" s="12" t="s">
        <v>88</v>
      </c>
      <c r="W161" s="12">
        <v>11.05</v>
      </c>
      <c r="X161" s="12">
        <v>154.03</v>
      </c>
      <c r="Y161" s="12">
        <v>51.37</v>
      </c>
      <c r="Z161" s="12">
        <v>258.58</v>
      </c>
      <c r="AA161" s="11" t="s">
        <v>225</v>
      </c>
      <c r="AB161" s="11" t="s">
        <v>88</v>
      </c>
      <c r="AC161" s="13" t="s">
        <v>88</v>
      </c>
      <c r="AD161" s="11" t="s">
        <v>90</v>
      </c>
      <c r="AE161" s="13" t="s">
        <v>88</v>
      </c>
      <c r="AF161" s="11" t="s">
        <v>88</v>
      </c>
      <c r="AG161" s="11" t="s">
        <v>88</v>
      </c>
      <c r="AH161" s="11" t="s">
        <v>88</v>
      </c>
      <c r="AI161" s="14" t="s">
        <v>88</v>
      </c>
      <c r="AJ161" s="14" t="s">
        <v>88</v>
      </c>
      <c r="AK161" s="14" t="s">
        <v>88</v>
      </c>
      <c r="AL161" s="11" t="s">
        <v>88</v>
      </c>
      <c r="AM161" s="11" t="s">
        <v>88</v>
      </c>
      <c r="AN161" s="11" t="s">
        <v>88</v>
      </c>
      <c r="AO161" s="11" t="s">
        <v>88</v>
      </c>
      <c r="AP161" s="11" t="s">
        <v>88</v>
      </c>
      <c r="AQ161" s="11" t="s">
        <v>88</v>
      </c>
      <c r="AR161" s="11" t="s">
        <v>88</v>
      </c>
      <c r="AS161" s="11" t="s">
        <v>88</v>
      </c>
      <c r="AT161" s="11" t="s">
        <v>88</v>
      </c>
      <c r="AU161" s="11" t="s">
        <v>88</v>
      </c>
      <c r="AV161" s="11" t="s">
        <v>88</v>
      </c>
      <c r="AW161" s="14" t="s">
        <v>88</v>
      </c>
      <c r="AX161" s="14" t="s">
        <v>88</v>
      </c>
      <c r="AY161" s="11" t="s">
        <v>88</v>
      </c>
      <c r="AZ161" s="11" t="s">
        <v>88</v>
      </c>
      <c r="BA161" s="11" t="s">
        <v>88</v>
      </c>
      <c r="BB161" s="11" t="s">
        <v>88</v>
      </c>
      <c r="BC161" s="11">
        <f t="shared" si="98"/>
        <v>0.33663165028803793</v>
      </c>
      <c r="BD161" s="11" t="str">
        <f t="shared" si="77"/>
        <v>NA</v>
      </c>
      <c r="BE161" s="13" t="str">
        <f t="shared" si="78"/>
        <v>NA</v>
      </c>
      <c r="BF161" s="13" t="str">
        <f t="shared" si="79"/>
        <v>NA</v>
      </c>
      <c r="BG161" s="11" t="str">
        <f t="shared" si="80"/>
        <v>NA</v>
      </c>
      <c r="BH161" s="11" t="str">
        <f t="shared" si="81"/>
        <v>NA</v>
      </c>
      <c r="BI161" s="11" t="str">
        <f t="shared" si="82"/>
        <v>NA</v>
      </c>
      <c r="BJ161" s="11" t="str">
        <f t="shared" si="83"/>
        <v>NA</v>
      </c>
      <c r="BK161" s="11">
        <f t="shared" si="84"/>
        <v>2.0191284510465497E-2</v>
      </c>
      <c r="BL161" s="11">
        <f t="shared" si="85"/>
        <v>0.22069355020896872</v>
      </c>
      <c r="BM161" s="11">
        <f t="shared" si="86"/>
        <v>5.9392296396701683E-2</v>
      </c>
      <c r="BN161" s="11">
        <f t="shared" si="87"/>
        <v>0.2299150435175451</v>
      </c>
      <c r="BO161" s="11" t="str">
        <f t="shared" si="88"/>
        <v>NA</v>
      </c>
      <c r="BP161" s="11">
        <f t="shared" si="89"/>
        <v>2.49632892804699E-2</v>
      </c>
      <c r="BQ161" s="11">
        <f t="shared" si="90"/>
        <v>0.58416356037501416</v>
      </c>
      <c r="BR161" s="14" t="s">
        <v>88</v>
      </c>
      <c r="BS161" s="11" t="s">
        <v>88</v>
      </c>
      <c r="BT161" s="11" t="str">
        <f t="shared" si="66"/>
        <v>NA</v>
      </c>
      <c r="BU161" s="11">
        <v>1</v>
      </c>
      <c r="BV161" s="11" t="s">
        <v>88</v>
      </c>
      <c r="BW161" s="11">
        <v>1</v>
      </c>
      <c r="BX161" s="13" t="s">
        <v>88</v>
      </c>
      <c r="BY161" s="11" t="s">
        <v>88</v>
      </c>
      <c r="BZ161" s="11" t="str">
        <f t="shared" si="99"/>
        <v>NA</v>
      </c>
      <c r="CA161" s="11" t="str">
        <f t="shared" si="73"/>
        <v>NA</v>
      </c>
      <c r="CB161" s="11" t="str">
        <f t="shared" si="105"/>
        <v>NA</v>
      </c>
      <c r="CC161" s="11" t="str">
        <f t="shared" si="96"/>
        <v>NA</v>
      </c>
      <c r="CD161" s="11" t="str">
        <f t="shared" si="106"/>
        <v>NA</v>
      </c>
      <c r="CE161" s="11" t="str">
        <f t="shared" si="69"/>
        <v>NA</v>
      </c>
      <c r="CF161" s="11" t="str">
        <f t="shared" si="107"/>
        <v>NA</v>
      </c>
      <c r="CG161" s="11" t="str">
        <f t="shared" si="74"/>
        <v>NA</v>
      </c>
      <c r="CH161" s="11" t="str">
        <f t="shared" si="100"/>
        <v>NA</v>
      </c>
      <c r="CI161" s="11" t="str">
        <f t="shared" si="101"/>
        <v>NA</v>
      </c>
      <c r="CJ161" s="11" t="str">
        <f t="shared" si="97"/>
        <v>NA</v>
      </c>
      <c r="CK161" s="11" t="str">
        <f t="shared" si="94"/>
        <v>NA</v>
      </c>
      <c r="CL161" s="11" t="str">
        <f t="shared" si="93"/>
        <v>NA</v>
      </c>
    </row>
    <row r="162" spans="1:90" ht="17">
      <c r="A162" s="37" t="s">
        <v>238</v>
      </c>
      <c r="B162" s="59" t="s">
        <v>286</v>
      </c>
      <c r="C162" s="11" t="s">
        <v>291</v>
      </c>
      <c r="D162" s="11" t="s">
        <v>461</v>
      </c>
      <c r="E162" s="12" t="s">
        <v>88</v>
      </c>
      <c r="F162" s="12">
        <v>325.01</v>
      </c>
      <c r="G162" s="12">
        <v>116.84</v>
      </c>
      <c r="H162" s="12">
        <v>121.46</v>
      </c>
      <c r="I162" s="12" t="s">
        <v>88</v>
      </c>
      <c r="J162" s="12" t="s">
        <v>88</v>
      </c>
      <c r="K162" s="12" t="s">
        <v>88</v>
      </c>
      <c r="L162" s="12" t="s">
        <v>88</v>
      </c>
      <c r="M162" s="12" t="s">
        <v>88</v>
      </c>
      <c r="N162" s="12" t="s">
        <v>88</v>
      </c>
      <c r="O162" s="12" t="s">
        <v>88</v>
      </c>
      <c r="P162" s="12">
        <v>22</v>
      </c>
      <c r="Q162" s="12">
        <v>73.92</v>
      </c>
      <c r="R162" s="12">
        <v>24.46</v>
      </c>
      <c r="S162" s="12">
        <v>58.146999999999998</v>
      </c>
      <c r="T162" s="12">
        <v>36.67</v>
      </c>
      <c r="U162" s="12">
        <v>26.57</v>
      </c>
      <c r="V162" s="12">
        <v>12.48</v>
      </c>
      <c r="W162" s="12" t="s">
        <v>88</v>
      </c>
      <c r="X162" s="12" t="s">
        <v>88</v>
      </c>
      <c r="Y162" s="12" t="s">
        <v>88</v>
      </c>
      <c r="Z162" s="12">
        <v>167.76</v>
      </c>
      <c r="AA162" s="11" t="s">
        <v>225</v>
      </c>
      <c r="AB162" s="11" t="s">
        <v>88</v>
      </c>
      <c r="AC162" s="13" t="s">
        <v>88</v>
      </c>
      <c r="AD162" s="11" t="s">
        <v>88</v>
      </c>
      <c r="AE162" s="13" t="s">
        <v>88</v>
      </c>
      <c r="AF162" s="11" t="s">
        <v>88</v>
      </c>
      <c r="AG162" s="11" t="s">
        <v>88</v>
      </c>
      <c r="AH162" s="11" t="s">
        <v>88</v>
      </c>
      <c r="AI162" s="14" t="s">
        <v>88</v>
      </c>
      <c r="AJ162" s="14" t="s">
        <v>88</v>
      </c>
      <c r="AK162" s="14" t="s">
        <v>88</v>
      </c>
      <c r="AL162" s="11" t="s">
        <v>88</v>
      </c>
      <c r="AM162" s="11" t="s">
        <v>88</v>
      </c>
      <c r="AN162" s="11" t="s">
        <v>88</v>
      </c>
      <c r="AO162" s="11" t="s">
        <v>88</v>
      </c>
      <c r="AP162" s="11" t="s">
        <v>88</v>
      </c>
      <c r="AQ162" s="11" t="s">
        <v>88</v>
      </c>
      <c r="AR162" s="11" t="s">
        <v>88</v>
      </c>
      <c r="AS162" s="11" t="s">
        <v>88</v>
      </c>
      <c r="AT162" s="11" t="s">
        <v>88</v>
      </c>
      <c r="AU162" s="11" t="s">
        <v>88</v>
      </c>
      <c r="AV162" s="11" t="s">
        <v>88</v>
      </c>
      <c r="AW162" s="14" t="s">
        <v>88</v>
      </c>
      <c r="AX162" s="14" t="s">
        <v>88</v>
      </c>
      <c r="AY162" s="11" t="s">
        <v>88</v>
      </c>
      <c r="AZ162" s="11" t="s">
        <v>88</v>
      </c>
      <c r="BA162" s="11" t="s">
        <v>88</v>
      </c>
      <c r="BB162" s="11" t="s">
        <v>88</v>
      </c>
      <c r="BC162" s="11">
        <f t="shared" si="98"/>
        <v>0.37371157810528904</v>
      </c>
      <c r="BD162" s="11">
        <f t="shared" si="77"/>
        <v>0.17890834128180672</v>
      </c>
      <c r="BE162" s="13" t="str">
        <f t="shared" si="78"/>
        <v>NA</v>
      </c>
      <c r="BF162" s="13" t="str">
        <f t="shared" si="79"/>
        <v>NA</v>
      </c>
      <c r="BG162" s="11" t="str">
        <f t="shared" si="80"/>
        <v>NA</v>
      </c>
      <c r="BH162" s="11" t="str">
        <f t="shared" si="81"/>
        <v>NA</v>
      </c>
      <c r="BI162" s="11" t="str">
        <f t="shared" si="82"/>
        <v>NA</v>
      </c>
      <c r="BJ162" s="11" t="str">
        <f t="shared" si="83"/>
        <v>NA</v>
      </c>
      <c r="BK162" s="11" t="str">
        <f t="shared" si="84"/>
        <v>NA</v>
      </c>
      <c r="BL162" s="11">
        <f t="shared" si="85"/>
        <v>0.2274391557182856</v>
      </c>
      <c r="BM162" s="11">
        <f t="shared" si="86"/>
        <v>7.5259222793144828E-2</v>
      </c>
      <c r="BN162" s="11">
        <f t="shared" si="87"/>
        <v>0.30564339468480739</v>
      </c>
      <c r="BO162" s="11">
        <f t="shared" si="88"/>
        <v>3.8398818497892374E-2</v>
      </c>
      <c r="BP162" s="11" t="str">
        <f t="shared" si="89"/>
        <v>NA</v>
      </c>
      <c r="BQ162" s="11">
        <f t="shared" si="90"/>
        <v>0.51616873326974555</v>
      </c>
      <c r="BR162" s="14" t="s">
        <v>88</v>
      </c>
      <c r="BS162" s="11" t="s">
        <v>88</v>
      </c>
      <c r="BT162" s="11" t="str">
        <f t="shared" si="66"/>
        <v>NA</v>
      </c>
      <c r="BU162" s="11">
        <v>1</v>
      </c>
      <c r="BV162" s="11" t="s">
        <v>88</v>
      </c>
      <c r="BW162" s="11" t="s">
        <v>88</v>
      </c>
      <c r="BX162" s="13" t="s">
        <v>88</v>
      </c>
      <c r="BY162" s="11" t="s">
        <v>88</v>
      </c>
      <c r="BZ162" s="11" t="str">
        <f t="shared" si="99"/>
        <v>NA</v>
      </c>
      <c r="CA162" s="11" t="str">
        <f t="shared" si="73"/>
        <v>NA</v>
      </c>
      <c r="CB162" s="11" t="str">
        <f t="shared" si="105"/>
        <v>NA</v>
      </c>
      <c r="CC162" s="11" t="str">
        <f t="shared" si="96"/>
        <v>NA</v>
      </c>
      <c r="CD162" s="11" t="str">
        <f t="shared" si="106"/>
        <v>NA</v>
      </c>
      <c r="CE162" s="11" t="str">
        <f t="shared" si="69"/>
        <v>NA</v>
      </c>
      <c r="CF162" s="11" t="str">
        <f t="shared" si="107"/>
        <v>NA</v>
      </c>
      <c r="CG162" s="11" t="str">
        <f t="shared" si="74"/>
        <v>NA</v>
      </c>
      <c r="CH162" s="11" t="str">
        <f t="shared" si="100"/>
        <v>NA</v>
      </c>
      <c r="CI162" s="11" t="str">
        <f t="shared" si="101"/>
        <v>NA</v>
      </c>
      <c r="CJ162" s="11" t="str">
        <f t="shared" si="97"/>
        <v>NA</v>
      </c>
      <c r="CK162" s="11" t="str">
        <f t="shared" si="94"/>
        <v>NA</v>
      </c>
      <c r="CL162" s="11" t="str">
        <f t="shared" si="93"/>
        <v>NA</v>
      </c>
    </row>
    <row r="163" spans="1:90" ht="17">
      <c r="A163" s="37" t="s">
        <v>238</v>
      </c>
      <c r="B163" s="59" t="s">
        <v>286</v>
      </c>
      <c r="C163" s="11" t="s">
        <v>292</v>
      </c>
      <c r="D163" s="11" t="s">
        <v>461</v>
      </c>
      <c r="E163" s="12" t="s">
        <v>88</v>
      </c>
      <c r="F163" s="12" t="s">
        <v>88</v>
      </c>
      <c r="G163" s="12" t="s">
        <v>88</v>
      </c>
      <c r="H163" s="12" t="s">
        <v>88</v>
      </c>
      <c r="I163" s="12" t="s">
        <v>88</v>
      </c>
      <c r="J163" s="12" t="s">
        <v>88</v>
      </c>
      <c r="K163" s="12" t="s">
        <v>88</v>
      </c>
      <c r="L163" s="12" t="s">
        <v>88</v>
      </c>
      <c r="M163" s="12" t="s">
        <v>88</v>
      </c>
      <c r="N163" s="12" t="s">
        <v>88</v>
      </c>
      <c r="O163" s="12" t="s">
        <v>88</v>
      </c>
      <c r="P163" s="12" t="s">
        <v>88</v>
      </c>
      <c r="Q163" s="12" t="s">
        <v>88</v>
      </c>
      <c r="R163" s="12" t="s">
        <v>88</v>
      </c>
      <c r="S163" s="12" t="s">
        <v>88</v>
      </c>
      <c r="T163" s="12" t="s">
        <v>88</v>
      </c>
      <c r="U163" s="12" t="s">
        <v>88</v>
      </c>
      <c r="V163" s="12" t="s">
        <v>88</v>
      </c>
      <c r="W163" s="12" t="s">
        <v>88</v>
      </c>
      <c r="X163" s="12" t="s">
        <v>88</v>
      </c>
      <c r="Y163" s="12" t="s">
        <v>88</v>
      </c>
      <c r="Z163" s="12" t="s">
        <v>88</v>
      </c>
      <c r="AA163" s="12" t="s">
        <v>88</v>
      </c>
      <c r="AB163" s="12" t="s">
        <v>88</v>
      </c>
      <c r="AC163" s="12" t="s">
        <v>88</v>
      </c>
      <c r="AD163" s="12" t="s">
        <v>88</v>
      </c>
      <c r="AE163" s="12" t="s">
        <v>88</v>
      </c>
      <c r="AF163" s="12" t="s">
        <v>88</v>
      </c>
      <c r="AG163" s="12" t="s">
        <v>88</v>
      </c>
      <c r="AH163" s="12" t="s">
        <v>88</v>
      </c>
      <c r="AI163" s="12" t="s">
        <v>88</v>
      </c>
      <c r="AJ163" s="12" t="s">
        <v>88</v>
      </c>
      <c r="AK163" s="12" t="s">
        <v>88</v>
      </c>
      <c r="AL163" s="12" t="s">
        <v>88</v>
      </c>
      <c r="AM163" s="12" t="s">
        <v>88</v>
      </c>
      <c r="AN163" s="12" t="s">
        <v>88</v>
      </c>
      <c r="AO163" s="12" t="s">
        <v>88</v>
      </c>
      <c r="AP163" s="12" t="s">
        <v>88</v>
      </c>
      <c r="AQ163" s="12">
        <v>208.55</v>
      </c>
      <c r="AR163" s="11">
        <v>38.409999999999997</v>
      </c>
      <c r="AS163" s="11">
        <v>60.71</v>
      </c>
      <c r="AT163" s="11" t="s">
        <v>88</v>
      </c>
      <c r="AU163" s="11" t="s">
        <v>88</v>
      </c>
      <c r="AV163" s="11" t="s">
        <v>88</v>
      </c>
      <c r="AW163" s="14" t="s">
        <v>88</v>
      </c>
      <c r="AX163" s="14" t="s">
        <v>88</v>
      </c>
      <c r="AY163" s="11" t="s">
        <v>88</v>
      </c>
      <c r="AZ163" s="11" t="s">
        <v>88</v>
      </c>
      <c r="BA163" s="11" t="s">
        <v>88</v>
      </c>
      <c r="BB163" s="11" t="s">
        <v>88</v>
      </c>
      <c r="BC163" s="11" t="str">
        <f t="shared" si="98"/>
        <v>NA</v>
      </c>
      <c r="BD163" s="11" t="str">
        <f t="shared" si="77"/>
        <v>NA</v>
      </c>
      <c r="BE163" s="13" t="str">
        <f t="shared" si="78"/>
        <v>NA</v>
      </c>
      <c r="BF163" s="13" t="str">
        <f t="shared" si="79"/>
        <v>NA</v>
      </c>
      <c r="BG163" s="11" t="str">
        <f t="shared" si="80"/>
        <v>NA</v>
      </c>
      <c r="BH163" s="11" t="str">
        <f t="shared" si="81"/>
        <v>NA</v>
      </c>
      <c r="BI163" s="11" t="str">
        <f t="shared" si="82"/>
        <v>NA</v>
      </c>
      <c r="BJ163" s="11" t="str">
        <f t="shared" si="83"/>
        <v>NA</v>
      </c>
      <c r="BK163" s="11" t="str">
        <f t="shared" si="84"/>
        <v>NA</v>
      </c>
      <c r="BL163" s="11" t="str">
        <f t="shared" si="85"/>
        <v>NA</v>
      </c>
      <c r="BM163" s="11" t="str">
        <f t="shared" si="86"/>
        <v>NA</v>
      </c>
      <c r="BN163" s="11" t="str">
        <f t="shared" si="87"/>
        <v>NA</v>
      </c>
      <c r="BO163" s="11" t="str">
        <f t="shared" si="88"/>
        <v>NA</v>
      </c>
      <c r="BP163" s="11" t="str">
        <f t="shared" si="89"/>
        <v>NA</v>
      </c>
      <c r="BQ163" s="11" t="str">
        <f t="shared" si="90"/>
        <v>NA</v>
      </c>
      <c r="BR163" s="14" t="s">
        <v>88</v>
      </c>
      <c r="BS163" s="11" t="s">
        <v>88</v>
      </c>
      <c r="BT163" s="11" t="str">
        <f t="shared" si="66"/>
        <v>NA</v>
      </c>
      <c r="BU163" s="11" t="s">
        <v>88</v>
      </c>
      <c r="BV163" s="11" t="s">
        <v>88</v>
      </c>
      <c r="BW163" s="11" t="s">
        <v>88</v>
      </c>
      <c r="BX163" s="13" t="s">
        <v>88</v>
      </c>
      <c r="BY163" s="11" t="s">
        <v>88</v>
      </c>
      <c r="BZ163" s="11" t="str">
        <f t="shared" si="99"/>
        <v>NA</v>
      </c>
      <c r="CA163" s="11" t="str">
        <f t="shared" si="73"/>
        <v>NA</v>
      </c>
      <c r="CB163" s="11" t="str">
        <f t="shared" si="105"/>
        <v>NA</v>
      </c>
      <c r="CC163" s="11" t="str">
        <f t="shared" si="96"/>
        <v>NA</v>
      </c>
      <c r="CD163" s="11" t="str">
        <f t="shared" si="106"/>
        <v>NA</v>
      </c>
      <c r="CE163" s="11" t="str">
        <f t="shared" si="69"/>
        <v>NA</v>
      </c>
      <c r="CF163" s="11" t="str">
        <f t="shared" si="107"/>
        <v>NA</v>
      </c>
      <c r="CG163" s="11">
        <f t="shared" si="74"/>
        <v>0.29110525053943898</v>
      </c>
      <c r="CH163" s="11" t="str">
        <f>IF(AQ163="NA","NA", IF(AT163="NA","NA", AT163/AQ163))</f>
        <v>NA</v>
      </c>
      <c r="CI163" s="11" t="str">
        <f t="shared" si="101"/>
        <v>NA</v>
      </c>
      <c r="CJ163" s="11" t="str">
        <f t="shared" si="97"/>
        <v>NA</v>
      </c>
      <c r="CK163" s="11" t="str">
        <f t="shared" si="94"/>
        <v>NA</v>
      </c>
      <c r="CL163" s="11" t="str">
        <f t="shared" si="93"/>
        <v>NA</v>
      </c>
    </row>
    <row r="164" spans="1:90" ht="17">
      <c r="A164" s="37" t="s">
        <v>238</v>
      </c>
      <c r="B164" s="59" t="s">
        <v>293</v>
      </c>
      <c r="C164" s="11" t="s">
        <v>294</v>
      </c>
      <c r="D164" s="11" t="s">
        <v>461</v>
      </c>
      <c r="E164" s="12" t="s">
        <v>88</v>
      </c>
      <c r="F164" s="12">
        <v>386.05</v>
      </c>
      <c r="G164" s="12">
        <v>167.24</v>
      </c>
      <c r="H164" s="12">
        <v>116.67749999999999</v>
      </c>
      <c r="I164" s="12" t="s">
        <v>88</v>
      </c>
      <c r="J164" s="12" t="s">
        <v>88</v>
      </c>
      <c r="K164" s="12" t="s">
        <v>88</v>
      </c>
      <c r="L164" s="12" t="s">
        <v>88</v>
      </c>
      <c r="M164" s="12" t="s">
        <v>88</v>
      </c>
      <c r="N164" s="12" t="s">
        <v>88</v>
      </c>
      <c r="O164" s="12" t="s">
        <v>88</v>
      </c>
      <c r="P164" s="12">
        <v>59.216000000000001</v>
      </c>
      <c r="Q164" s="12">
        <v>60.778125000000003</v>
      </c>
      <c r="R164" s="12">
        <v>31.096800000000002</v>
      </c>
      <c r="S164" s="12">
        <v>170.63759999999999</v>
      </c>
      <c r="T164" s="12">
        <v>52.49</v>
      </c>
      <c r="U164" s="12">
        <v>56.268000000000001</v>
      </c>
      <c r="V164" s="12">
        <v>44.5</v>
      </c>
      <c r="W164" s="12">
        <v>10.512</v>
      </c>
      <c r="X164" s="12">
        <v>109.69</v>
      </c>
      <c r="Y164" s="12">
        <v>73.099000000000004</v>
      </c>
      <c r="Z164" s="12">
        <v>222.017</v>
      </c>
      <c r="AA164" s="11" t="s">
        <v>89</v>
      </c>
      <c r="AB164" s="11" t="s">
        <v>89</v>
      </c>
      <c r="AC164" s="13" t="s">
        <v>89</v>
      </c>
      <c r="AD164" s="11" t="s">
        <v>128</v>
      </c>
      <c r="AE164" s="11" t="s">
        <v>90</v>
      </c>
      <c r="AF164" s="11" t="s">
        <v>89</v>
      </c>
      <c r="AG164" s="11" t="s">
        <v>90</v>
      </c>
      <c r="AH164" s="11">
        <v>1.1299999999999999</v>
      </c>
      <c r="AI164" s="14">
        <v>1.02</v>
      </c>
      <c r="AJ164" s="14">
        <v>1.18</v>
      </c>
      <c r="AK164" s="14">
        <v>11.63</v>
      </c>
      <c r="AL164" s="11">
        <v>5.8000000000000003E-2</v>
      </c>
      <c r="AM164" s="11" t="s">
        <v>88</v>
      </c>
      <c r="AN164" s="11" t="s">
        <v>88</v>
      </c>
      <c r="AO164" s="11" t="s">
        <v>88</v>
      </c>
      <c r="AP164" s="11" t="s">
        <v>88</v>
      </c>
      <c r="AQ164" s="11" t="s">
        <v>88</v>
      </c>
      <c r="AR164" s="11" t="s">
        <v>88</v>
      </c>
      <c r="AS164" s="11" t="s">
        <v>88</v>
      </c>
      <c r="AT164" s="11" t="s">
        <v>88</v>
      </c>
      <c r="AU164" s="11" t="s">
        <v>88</v>
      </c>
      <c r="AV164" s="11" t="s">
        <v>88</v>
      </c>
      <c r="AW164" s="14" t="s">
        <v>88</v>
      </c>
      <c r="AX164" s="14" t="s">
        <v>88</v>
      </c>
      <c r="AY164" s="11" t="s">
        <v>88</v>
      </c>
      <c r="AZ164" s="11" t="s">
        <v>88</v>
      </c>
      <c r="BA164" s="11" t="s">
        <v>88</v>
      </c>
      <c r="BB164" s="11" t="s">
        <v>88</v>
      </c>
      <c r="BC164" s="11">
        <f t="shared" si="98"/>
        <v>0.30223416655873592</v>
      </c>
      <c r="BD164" s="11">
        <f t="shared" si="77"/>
        <v>0.44200906618313685</v>
      </c>
      <c r="BE164" s="13" t="str">
        <f t="shared" si="78"/>
        <v>NA</v>
      </c>
      <c r="BF164" s="13" t="str">
        <f t="shared" si="79"/>
        <v>NA</v>
      </c>
      <c r="BG164" s="11" t="str">
        <f t="shared" si="80"/>
        <v>NA</v>
      </c>
      <c r="BH164" s="11" t="str">
        <f t="shared" si="81"/>
        <v>NA</v>
      </c>
      <c r="BI164" s="11" t="str">
        <f t="shared" si="82"/>
        <v>NA</v>
      </c>
      <c r="BJ164" s="11" t="str">
        <f t="shared" si="83"/>
        <v>NA</v>
      </c>
      <c r="BK164" s="11">
        <f t="shared" si="84"/>
        <v>2.6900562605922339E-2</v>
      </c>
      <c r="BL164" s="11">
        <f t="shared" si="85"/>
        <v>0.15743588913353193</v>
      </c>
      <c r="BM164" s="11">
        <f t="shared" si="86"/>
        <v>8.0551223934723484E-2</v>
      </c>
      <c r="BN164" s="11">
        <f t="shared" si="87"/>
        <v>0.4425247167712974</v>
      </c>
      <c r="BO164" s="11">
        <f t="shared" si="88"/>
        <v>0.11527004274057764</v>
      </c>
      <c r="BP164" s="11">
        <f t="shared" si="89"/>
        <v>2.7229633467167464E-2</v>
      </c>
      <c r="BQ164" s="11">
        <f t="shared" si="90"/>
        <v>0.57509908042999613</v>
      </c>
      <c r="BR164" s="14">
        <v>1.18</v>
      </c>
      <c r="BS164" s="11">
        <v>5.8000000000000003E-2</v>
      </c>
      <c r="BT164" s="11">
        <f t="shared" ref="BT164:BT214" si="108">IF(AH164="NA","NA",IF(AI164="NA","NA",AH164/AI164))</f>
        <v>1.1078431372549018</v>
      </c>
      <c r="BU164" s="11">
        <v>0</v>
      </c>
      <c r="BV164" s="11">
        <v>0</v>
      </c>
      <c r="BW164" s="11">
        <v>0</v>
      </c>
      <c r="BX164" s="11">
        <v>1</v>
      </c>
      <c r="BY164" s="11">
        <v>1</v>
      </c>
      <c r="BZ164" s="11" t="str">
        <f t="shared" si="99"/>
        <v>NA</v>
      </c>
      <c r="CA164" s="11" t="str">
        <f t="shared" si="73"/>
        <v>NA</v>
      </c>
      <c r="CB164" s="11" t="str">
        <f t="shared" si="105"/>
        <v>NA</v>
      </c>
      <c r="CC164" s="11" t="str">
        <f t="shared" si="96"/>
        <v>NA</v>
      </c>
      <c r="CD164" s="11" t="str">
        <f t="shared" si="106"/>
        <v>NA</v>
      </c>
      <c r="CE164" s="11" t="str">
        <f t="shared" si="69"/>
        <v>NA</v>
      </c>
      <c r="CF164" s="11" t="str">
        <f t="shared" si="107"/>
        <v>NA</v>
      </c>
      <c r="CG164" s="11" t="str">
        <f t="shared" si="74"/>
        <v>NA</v>
      </c>
      <c r="CH164" s="11" t="str">
        <f t="shared" ref="CH164:CH180" si="109">IF(AQ164="NA","NA", IF(AT164="NA","NA", AT164/AQ164))</f>
        <v>NA</v>
      </c>
      <c r="CI164" s="11" t="str">
        <f t="shared" si="101"/>
        <v>NA</v>
      </c>
      <c r="CJ164" s="11" t="str">
        <f t="shared" si="97"/>
        <v>NA</v>
      </c>
      <c r="CK164" s="11" t="str">
        <f t="shared" si="94"/>
        <v>NA</v>
      </c>
      <c r="CL164" s="11" t="str">
        <f t="shared" si="93"/>
        <v>NA</v>
      </c>
    </row>
    <row r="165" spans="1:90" ht="17">
      <c r="A165" s="37" t="s">
        <v>238</v>
      </c>
      <c r="B165" s="59" t="s">
        <v>293</v>
      </c>
      <c r="C165" s="11" t="s">
        <v>295</v>
      </c>
      <c r="D165" s="11" t="s">
        <v>462</v>
      </c>
      <c r="E165" s="12" t="s">
        <v>88</v>
      </c>
      <c r="F165" s="12">
        <v>386.91</v>
      </c>
      <c r="G165" s="12">
        <v>181.78</v>
      </c>
      <c r="H165" s="12">
        <v>125.818</v>
      </c>
      <c r="I165" s="12" t="s">
        <v>88</v>
      </c>
      <c r="J165" s="12" t="s">
        <v>88</v>
      </c>
      <c r="K165" s="12" t="s">
        <v>88</v>
      </c>
      <c r="L165" s="12" t="s">
        <v>88</v>
      </c>
      <c r="M165" s="12" t="s">
        <v>88</v>
      </c>
      <c r="N165" s="12" t="s">
        <v>88</v>
      </c>
      <c r="O165" s="12" t="s">
        <v>88</v>
      </c>
      <c r="P165" s="12">
        <v>54.12</v>
      </c>
      <c r="Q165" s="12">
        <v>59.173999999999999</v>
      </c>
      <c r="R165" s="12">
        <v>43.162999999999997</v>
      </c>
      <c r="S165" s="12">
        <v>161.09</v>
      </c>
      <c r="T165" s="12">
        <v>55.26</v>
      </c>
      <c r="U165" s="12">
        <v>56.54</v>
      </c>
      <c r="V165" s="12">
        <v>56.4</v>
      </c>
      <c r="W165" s="12">
        <v>12.05</v>
      </c>
      <c r="X165" s="12">
        <v>116.51</v>
      </c>
      <c r="Y165" s="12">
        <v>71.92</v>
      </c>
      <c r="Z165" s="12">
        <v>222.42</v>
      </c>
      <c r="AA165" s="11" t="s">
        <v>89</v>
      </c>
      <c r="AB165" s="11" t="s">
        <v>89</v>
      </c>
      <c r="AC165" s="13" t="s">
        <v>89</v>
      </c>
      <c r="AD165" s="11" t="s">
        <v>89</v>
      </c>
      <c r="AE165" s="11" t="s">
        <v>90</v>
      </c>
      <c r="AF165" s="11" t="s">
        <v>89</v>
      </c>
      <c r="AG165" s="11" t="s">
        <v>90</v>
      </c>
      <c r="AH165" s="11">
        <v>1.83</v>
      </c>
      <c r="AI165" s="14">
        <v>1.23</v>
      </c>
      <c r="AJ165" s="14">
        <v>1.23</v>
      </c>
      <c r="AK165" s="14">
        <v>10.52</v>
      </c>
      <c r="AL165" s="11">
        <v>0.14779999999999999</v>
      </c>
      <c r="AM165" s="11" t="s">
        <v>88</v>
      </c>
      <c r="AN165" s="11" t="s">
        <v>88</v>
      </c>
      <c r="AO165" s="11" t="s">
        <v>88</v>
      </c>
      <c r="AP165" s="11" t="s">
        <v>88</v>
      </c>
      <c r="AQ165" s="11" t="s">
        <v>88</v>
      </c>
      <c r="AR165" s="11" t="s">
        <v>88</v>
      </c>
      <c r="AS165" s="11" t="s">
        <v>88</v>
      </c>
      <c r="AT165" s="11" t="s">
        <v>88</v>
      </c>
      <c r="AU165" s="11" t="s">
        <v>88</v>
      </c>
      <c r="AV165" s="11" t="s">
        <v>88</v>
      </c>
      <c r="AW165" s="14" t="s">
        <v>88</v>
      </c>
      <c r="AX165" s="14" t="s">
        <v>88</v>
      </c>
      <c r="AY165" s="11" t="s">
        <v>88</v>
      </c>
      <c r="AZ165" s="11" t="s">
        <v>88</v>
      </c>
      <c r="BA165" s="11" t="s">
        <v>88</v>
      </c>
      <c r="BB165" s="11" t="s">
        <v>88</v>
      </c>
      <c r="BC165" s="11">
        <f t="shared" si="98"/>
        <v>0.32518673593342118</v>
      </c>
      <c r="BD165" s="11">
        <f t="shared" si="77"/>
        <v>0.41635005556847843</v>
      </c>
      <c r="BE165" s="13" t="str">
        <f t="shared" si="78"/>
        <v>NA</v>
      </c>
      <c r="BF165" s="13" t="str">
        <f t="shared" si="79"/>
        <v>NA</v>
      </c>
      <c r="BG165" s="11" t="str">
        <f t="shared" si="80"/>
        <v>NA</v>
      </c>
      <c r="BH165" s="11" t="str">
        <f t="shared" si="81"/>
        <v>NA</v>
      </c>
      <c r="BI165" s="11" t="str">
        <f t="shared" si="82"/>
        <v>NA</v>
      </c>
      <c r="BJ165" s="11" t="str">
        <f t="shared" si="83"/>
        <v>NA</v>
      </c>
      <c r="BK165" s="11">
        <f t="shared" si="84"/>
        <v>2.7987427154333739E-2</v>
      </c>
      <c r="BL165" s="11">
        <f t="shared" si="85"/>
        <v>0.15293996019746192</v>
      </c>
      <c r="BM165" s="11">
        <f t="shared" si="86"/>
        <v>0.11155824351916464</v>
      </c>
      <c r="BN165" s="11">
        <f t="shared" si="87"/>
        <v>0.45389116160261922</v>
      </c>
      <c r="BO165" s="11">
        <f t="shared" si="88"/>
        <v>0.14577033418624485</v>
      </c>
      <c r="BP165" s="11">
        <f t="shared" si="89"/>
        <v>3.1144193740146289E-2</v>
      </c>
      <c r="BQ165" s="11">
        <f t="shared" si="90"/>
        <v>0.5748623710940528</v>
      </c>
      <c r="BR165" s="14">
        <v>1.23</v>
      </c>
      <c r="BS165" s="11">
        <v>0.14779999999999999</v>
      </c>
      <c r="BT165" s="11">
        <f t="shared" si="108"/>
        <v>1.4878048780487805</v>
      </c>
      <c r="BU165" s="11">
        <v>0</v>
      </c>
      <c r="BV165" s="11">
        <v>0</v>
      </c>
      <c r="BW165" s="11">
        <v>0</v>
      </c>
      <c r="BX165" s="11">
        <v>1</v>
      </c>
      <c r="BY165" s="11">
        <v>1</v>
      </c>
      <c r="BZ165" s="11" t="str">
        <f t="shared" si="99"/>
        <v>NA</v>
      </c>
      <c r="CA165" s="11" t="str">
        <f t="shared" si="73"/>
        <v>NA</v>
      </c>
      <c r="CB165" s="11" t="str">
        <f t="shared" si="105"/>
        <v>NA</v>
      </c>
      <c r="CC165" s="11" t="str">
        <f t="shared" si="96"/>
        <v>NA</v>
      </c>
      <c r="CD165" s="11" t="str">
        <f t="shared" si="106"/>
        <v>NA</v>
      </c>
      <c r="CE165" s="11" t="str">
        <f t="shared" si="69"/>
        <v>NA</v>
      </c>
      <c r="CF165" s="11" t="str">
        <f t="shared" si="107"/>
        <v>NA</v>
      </c>
      <c r="CG165" s="11" t="str">
        <f t="shared" si="74"/>
        <v>NA</v>
      </c>
      <c r="CH165" s="11" t="str">
        <f t="shared" si="109"/>
        <v>NA</v>
      </c>
      <c r="CI165" s="11" t="str">
        <f t="shared" si="101"/>
        <v>NA</v>
      </c>
      <c r="CJ165" s="11" t="str">
        <f t="shared" si="97"/>
        <v>NA</v>
      </c>
      <c r="CK165" s="11" t="str">
        <f t="shared" si="94"/>
        <v>NA</v>
      </c>
      <c r="CL165" s="11" t="str">
        <f t="shared" si="93"/>
        <v>NA</v>
      </c>
    </row>
    <row r="166" spans="1:90" ht="17">
      <c r="A166" s="37" t="s">
        <v>238</v>
      </c>
      <c r="B166" s="59" t="s">
        <v>293</v>
      </c>
      <c r="C166" s="11" t="s">
        <v>296</v>
      </c>
      <c r="D166" s="11" t="s">
        <v>461</v>
      </c>
      <c r="E166" s="12" t="s">
        <v>88</v>
      </c>
      <c r="F166" s="12">
        <v>372.89</v>
      </c>
      <c r="G166" s="12">
        <v>182.68</v>
      </c>
      <c r="H166" s="12">
        <v>124.55</v>
      </c>
      <c r="I166" s="12" t="s">
        <v>88</v>
      </c>
      <c r="J166" s="12" t="s">
        <v>88</v>
      </c>
      <c r="K166" s="12" t="s">
        <v>88</v>
      </c>
      <c r="L166" s="12" t="s">
        <v>88</v>
      </c>
      <c r="M166" s="12" t="s">
        <v>88</v>
      </c>
      <c r="N166" s="12" t="s">
        <v>88</v>
      </c>
      <c r="O166" s="12" t="s">
        <v>88</v>
      </c>
      <c r="P166" s="12">
        <v>54.73</v>
      </c>
      <c r="Q166" s="12">
        <v>66.989999999999995</v>
      </c>
      <c r="R166" s="12">
        <v>30.577000000000002</v>
      </c>
      <c r="S166" s="12">
        <v>147.84</v>
      </c>
      <c r="T166" s="12">
        <v>48.26</v>
      </c>
      <c r="U166" s="12">
        <v>51.76</v>
      </c>
      <c r="V166" s="12">
        <v>33.718000000000004</v>
      </c>
      <c r="W166" s="12">
        <v>11.55</v>
      </c>
      <c r="X166" s="12">
        <v>101.1955</v>
      </c>
      <c r="Y166" s="12">
        <v>63.949550000000002</v>
      </c>
      <c r="Z166" s="12">
        <v>207.85400000000001</v>
      </c>
      <c r="AA166" s="11" t="s">
        <v>89</v>
      </c>
      <c r="AB166" s="11" t="s">
        <v>89</v>
      </c>
      <c r="AC166" s="13" t="s">
        <v>89</v>
      </c>
      <c r="AD166" s="11" t="s">
        <v>89</v>
      </c>
      <c r="AE166" s="11" t="s">
        <v>90</v>
      </c>
      <c r="AF166" s="11" t="s">
        <v>89</v>
      </c>
      <c r="AG166" s="11" t="s">
        <v>90</v>
      </c>
      <c r="AH166" s="11">
        <v>1.88</v>
      </c>
      <c r="AI166" s="14">
        <v>1.1599999999999999</v>
      </c>
      <c r="AJ166" s="14">
        <v>1.52</v>
      </c>
      <c r="AK166" s="14">
        <v>10.86</v>
      </c>
      <c r="AL166" s="11" t="s">
        <v>88</v>
      </c>
      <c r="AM166" s="11" t="s">
        <v>88</v>
      </c>
      <c r="AN166" s="11" t="s">
        <v>88</v>
      </c>
      <c r="AO166" s="11" t="s">
        <v>88</v>
      </c>
      <c r="AP166" s="11" t="s">
        <v>88</v>
      </c>
      <c r="AQ166" s="11" t="s">
        <v>88</v>
      </c>
      <c r="AR166" s="11" t="s">
        <v>88</v>
      </c>
      <c r="AS166" s="11" t="s">
        <v>88</v>
      </c>
      <c r="AT166" s="11" t="s">
        <v>88</v>
      </c>
      <c r="AU166" s="11" t="s">
        <v>88</v>
      </c>
      <c r="AV166" s="11" t="s">
        <v>88</v>
      </c>
      <c r="AW166" s="14" t="s">
        <v>88</v>
      </c>
      <c r="AX166" s="14" t="s">
        <v>88</v>
      </c>
      <c r="AY166" s="11" t="s">
        <v>88</v>
      </c>
      <c r="AZ166" s="11" t="s">
        <v>88</v>
      </c>
      <c r="BA166" s="11" t="s">
        <v>88</v>
      </c>
      <c r="BB166" s="11" t="s">
        <v>88</v>
      </c>
      <c r="BC166" s="11">
        <f t="shared" si="98"/>
        <v>0.33401271152350559</v>
      </c>
      <c r="BD166" s="11">
        <f t="shared" si="77"/>
        <v>0.39647080908578941</v>
      </c>
      <c r="BE166" s="13" t="str">
        <f t="shared" si="78"/>
        <v>NA</v>
      </c>
      <c r="BF166" s="13" t="str">
        <f t="shared" si="79"/>
        <v>NA</v>
      </c>
      <c r="BG166" s="11" t="str">
        <f t="shared" si="80"/>
        <v>NA</v>
      </c>
      <c r="BH166" s="11" t="str">
        <f t="shared" si="81"/>
        <v>NA</v>
      </c>
      <c r="BI166" s="11" t="str">
        <f t="shared" si="82"/>
        <v>NA</v>
      </c>
      <c r="BJ166" s="11" t="str">
        <f t="shared" si="83"/>
        <v>NA</v>
      </c>
      <c r="BK166" s="11">
        <f t="shared" si="84"/>
        <v>2.3270580869585993E-2</v>
      </c>
      <c r="BL166" s="11">
        <f t="shared" si="85"/>
        <v>0.1796508353669983</v>
      </c>
      <c r="BM166" s="11">
        <f t="shared" si="86"/>
        <v>8.2000053635120279E-2</v>
      </c>
      <c r="BN166" s="11">
        <f t="shared" si="87"/>
        <v>0.42133349943958154</v>
      </c>
      <c r="BO166" s="11">
        <f t="shared" si="88"/>
        <v>9.042344927458501E-2</v>
      </c>
      <c r="BP166" s="11">
        <f t="shared" si="89"/>
        <v>3.0974281959827297E-2</v>
      </c>
      <c r="BQ166" s="11">
        <f t="shared" si="90"/>
        <v>0.55741371450025479</v>
      </c>
      <c r="BR166" s="14">
        <v>1.52</v>
      </c>
      <c r="BS166" s="11" t="s">
        <v>88</v>
      </c>
      <c r="BT166" s="11">
        <f t="shared" si="108"/>
        <v>1.6206896551724139</v>
      </c>
      <c r="BU166" s="11">
        <v>0</v>
      </c>
      <c r="BV166" s="11">
        <v>0</v>
      </c>
      <c r="BW166" s="11">
        <v>0</v>
      </c>
      <c r="BX166" s="11">
        <v>1</v>
      </c>
      <c r="BY166" s="11">
        <v>1</v>
      </c>
      <c r="BZ166" s="11" t="str">
        <f t="shared" si="99"/>
        <v>NA</v>
      </c>
      <c r="CA166" s="11" t="str">
        <f t="shared" si="73"/>
        <v>NA</v>
      </c>
      <c r="CB166" s="11" t="str">
        <f t="shared" si="105"/>
        <v>NA</v>
      </c>
      <c r="CC166" s="11" t="str">
        <f t="shared" si="96"/>
        <v>NA</v>
      </c>
      <c r="CD166" s="11" t="str">
        <f t="shared" si="106"/>
        <v>NA</v>
      </c>
      <c r="CE166" s="11" t="str">
        <f t="shared" si="69"/>
        <v>NA</v>
      </c>
      <c r="CF166" s="11" t="str">
        <f t="shared" si="107"/>
        <v>NA</v>
      </c>
      <c r="CG166" s="11" t="str">
        <f t="shared" si="74"/>
        <v>NA</v>
      </c>
      <c r="CH166" s="11" t="str">
        <f t="shared" si="109"/>
        <v>NA</v>
      </c>
      <c r="CI166" s="11" t="str">
        <f t="shared" si="101"/>
        <v>NA</v>
      </c>
      <c r="CJ166" s="11" t="str">
        <f t="shared" si="97"/>
        <v>NA</v>
      </c>
      <c r="CK166" s="11" t="str">
        <f t="shared" si="94"/>
        <v>NA</v>
      </c>
      <c r="CL166" s="11" t="str">
        <f t="shared" si="93"/>
        <v>NA</v>
      </c>
    </row>
    <row r="167" spans="1:90" ht="17">
      <c r="A167" s="37" t="s">
        <v>238</v>
      </c>
      <c r="B167" s="59" t="s">
        <v>293</v>
      </c>
      <c r="C167" s="11" t="s">
        <v>297</v>
      </c>
      <c r="D167" s="11" t="s">
        <v>461</v>
      </c>
      <c r="E167" s="12">
        <v>368.01799999999997</v>
      </c>
      <c r="F167" s="12" t="s">
        <v>88</v>
      </c>
      <c r="G167" s="12" t="s">
        <v>88</v>
      </c>
      <c r="H167" s="12" t="s">
        <v>88</v>
      </c>
      <c r="I167" s="12">
        <v>27.6907</v>
      </c>
      <c r="J167" s="12" t="s">
        <v>88</v>
      </c>
      <c r="K167" s="12">
        <v>212.929</v>
      </c>
      <c r="L167" s="12">
        <v>323.07299999999998</v>
      </c>
      <c r="M167" s="12">
        <v>119.872</v>
      </c>
      <c r="N167" s="12">
        <v>50.219200000000001</v>
      </c>
      <c r="O167" s="12">
        <v>26.709</v>
      </c>
      <c r="P167" s="12" t="s">
        <v>88</v>
      </c>
      <c r="Q167" s="12" t="s">
        <v>88</v>
      </c>
      <c r="R167" s="12" t="s">
        <v>88</v>
      </c>
      <c r="S167" s="12" t="s">
        <v>88</v>
      </c>
      <c r="T167" s="12" t="s">
        <v>88</v>
      </c>
      <c r="U167" s="12" t="s">
        <v>88</v>
      </c>
      <c r="V167" s="12" t="s">
        <v>88</v>
      </c>
      <c r="W167" s="12" t="s">
        <v>88</v>
      </c>
      <c r="X167" s="12" t="s">
        <v>88</v>
      </c>
      <c r="Y167" s="12" t="s">
        <v>88</v>
      </c>
      <c r="Z167" s="12" t="s">
        <v>88</v>
      </c>
      <c r="AA167" s="11" t="s">
        <v>88</v>
      </c>
      <c r="AB167" s="11" t="s">
        <v>89</v>
      </c>
      <c r="AC167" s="13" t="s">
        <v>89</v>
      </c>
      <c r="AD167" s="11" t="s">
        <v>89</v>
      </c>
      <c r="AE167" s="11" t="s">
        <v>90</v>
      </c>
      <c r="AF167" s="11" t="s">
        <v>89</v>
      </c>
      <c r="AG167" s="11" t="s">
        <v>90</v>
      </c>
      <c r="AH167" s="11" t="s">
        <v>88</v>
      </c>
      <c r="AI167" s="14" t="s">
        <v>88</v>
      </c>
      <c r="AJ167" s="14">
        <v>1.3</v>
      </c>
      <c r="AK167" s="14">
        <v>7.59</v>
      </c>
      <c r="AL167" s="11" t="s">
        <v>88</v>
      </c>
      <c r="AM167" s="11" t="s">
        <v>88</v>
      </c>
      <c r="AN167" s="11" t="s">
        <v>88</v>
      </c>
      <c r="AO167" s="11" t="s">
        <v>88</v>
      </c>
      <c r="AP167" s="11" t="s">
        <v>88</v>
      </c>
      <c r="AQ167" s="11" t="s">
        <v>88</v>
      </c>
      <c r="AR167" s="11" t="s">
        <v>88</v>
      </c>
      <c r="AS167" s="11" t="s">
        <v>88</v>
      </c>
      <c r="AT167" s="11" t="s">
        <v>88</v>
      </c>
      <c r="AU167" s="11" t="s">
        <v>88</v>
      </c>
      <c r="AV167" s="11" t="s">
        <v>88</v>
      </c>
      <c r="AW167" s="14" t="s">
        <v>88</v>
      </c>
      <c r="AX167" s="14" t="s">
        <v>88</v>
      </c>
      <c r="AY167" s="11" t="s">
        <v>88</v>
      </c>
      <c r="AZ167" s="11" t="s">
        <v>88</v>
      </c>
      <c r="BA167" s="11" t="s">
        <v>88</v>
      </c>
      <c r="BB167" s="11" t="s">
        <v>88</v>
      </c>
      <c r="BC167" s="11" t="str">
        <f t="shared" si="98"/>
        <v>NA</v>
      </c>
      <c r="BD167" s="11" t="str">
        <f t="shared" si="77"/>
        <v>NA</v>
      </c>
      <c r="BE167" s="13">
        <f t="shared" si="78"/>
        <v>7.2575254471248699E-2</v>
      </c>
      <c r="BF167" s="13" t="str">
        <f t="shared" si="79"/>
        <v>NA</v>
      </c>
      <c r="BG167" s="11">
        <f t="shared" si="80"/>
        <v>0.57858311278252694</v>
      </c>
      <c r="BH167" s="11">
        <f t="shared" si="81"/>
        <v>0.15544226846564091</v>
      </c>
      <c r="BI167" s="11">
        <f t="shared" si="82"/>
        <v>0.41894020288307526</v>
      </c>
      <c r="BJ167" s="11">
        <f t="shared" si="83"/>
        <v>8.5710350292348789E-2</v>
      </c>
      <c r="BK167" s="11" t="str">
        <f t="shared" si="84"/>
        <v>NA</v>
      </c>
      <c r="BL167" s="11" t="str">
        <f t="shared" si="85"/>
        <v>NA</v>
      </c>
      <c r="BM167" s="11" t="str">
        <f t="shared" si="86"/>
        <v>NA</v>
      </c>
      <c r="BN167" s="11" t="str">
        <f t="shared" si="87"/>
        <v>NA</v>
      </c>
      <c r="BO167" s="11" t="str">
        <f t="shared" si="88"/>
        <v>NA</v>
      </c>
      <c r="BP167" s="11" t="str">
        <f t="shared" si="89"/>
        <v>NA</v>
      </c>
      <c r="BQ167" s="11" t="str">
        <f t="shared" si="90"/>
        <v>NA</v>
      </c>
      <c r="BR167" s="14">
        <v>1.3</v>
      </c>
      <c r="BS167" s="11" t="s">
        <v>88</v>
      </c>
      <c r="BT167" s="11" t="str">
        <f t="shared" si="108"/>
        <v>NA</v>
      </c>
      <c r="BU167" s="11" t="s">
        <v>88</v>
      </c>
      <c r="BV167" s="11">
        <v>0</v>
      </c>
      <c r="BW167" s="11">
        <v>0</v>
      </c>
      <c r="BX167" s="11">
        <v>1</v>
      </c>
      <c r="BY167" s="11">
        <v>1</v>
      </c>
      <c r="BZ167" s="11" t="str">
        <f t="shared" si="99"/>
        <v>NA</v>
      </c>
      <c r="CA167" s="11" t="str">
        <f t="shared" si="73"/>
        <v>NA</v>
      </c>
      <c r="CB167" s="11" t="str">
        <f t="shared" si="105"/>
        <v>NA</v>
      </c>
      <c r="CC167" s="11" t="str">
        <f t="shared" si="96"/>
        <v>NA</v>
      </c>
      <c r="CD167" s="11" t="str">
        <f t="shared" si="106"/>
        <v>NA</v>
      </c>
      <c r="CE167" s="11" t="str">
        <f t="shared" si="69"/>
        <v>NA</v>
      </c>
      <c r="CF167" s="11" t="str">
        <f t="shared" si="107"/>
        <v>NA</v>
      </c>
      <c r="CG167" s="11" t="str">
        <f t="shared" si="74"/>
        <v>NA</v>
      </c>
      <c r="CH167" s="11" t="str">
        <f t="shared" si="109"/>
        <v>NA</v>
      </c>
      <c r="CI167" s="11" t="str">
        <f t="shared" si="101"/>
        <v>NA</v>
      </c>
      <c r="CJ167" s="11" t="str">
        <f t="shared" si="97"/>
        <v>NA</v>
      </c>
      <c r="CK167" s="11" t="str">
        <f t="shared" si="94"/>
        <v>NA</v>
      </c>
      <c r="CL167" s="11" t="str">
        <f t="shared" si="93"/>
        <v>NA</v>
      </c>
    </row>
    <row r="168" spans="1:90" ht="17">
      <c r="A168" s="37" t="s">
        <v>238</v>
      </c>
      <c r="B168" s="59" t="s">
        <v>293</v>
      </c>
      <c r="C168" s="11" t="s">
        <v>298</v>
      </c>
      <c r="D168" s="11" t="s">
        <v>461</v>
      </c>
      <c r="E168" s="12" t="s">
        <v>88</v>
      </c>
      <c r="F168" s="12">
        <v>378.49475000000001</v>
      </c>
      <c r="G168" s="12">
        <v>165.97</v>
      </c>
      <c r="H168" s="12">
        <v>124.43300000000001</v>
      </c>
      <c r="I168" s="12" t="s">
        <v>88</v>
      </c>
      <c r="J168" s="12" t="s">
        <v>88</v>
      </c>
      <c r="K168" s="12" t="s">
        <v>88</v>
      </c>
      <c r="L168" s="12" t="s">
        <v>88</v>
      </c>
      <c r="M168" s="12" t="s">
        <v>88</v>
      </c>
      <c r="N168" s="12" t="s">
        <v>88</v>
      </c>
      <c r="O168" s="12" t="s">
        <v>88</v>
      </c>
      <c r="P168" s="12">
        <v>58.886000000000003</v>
      </c>
      <c r="Q168" s="12">
        <v>63.208075000000001</v>
      </c>
      <c r="R168" s="12">
        <v>38.510624999999997</v>
      </c>
      <c r="S168" s="12">
        <v>160.881</v>
      </c>
      <c r="T168" s="12">
        <v>54.904200000000003</v>
      </c>
      <c r="U168" s="12">
        <v>55.583275</v>
      </c>
      <c r="V168" s="12">
        <v>37.573</v>
      </c>
      <c r="W168" s="12">
        <v>10.0159</v>
      </c>
      <c r="X168" s="12">
        <v>112.56975</v>
      </c>
      <c r="Y168" s="12">
        <v>71.747349999999997</v>
      </c>
      <c r="Z168" s="12">
        <v>212.9075</v>
      </c>
      <c r="AA168" s="11" t="s">
        <v>89</v>
      </c>
      <c r="AB168" s="11" t="s">
        <v>89</v>
      </c>
      <c r="AC168" s="13" t="s">
        <v>89</v>
      </c>
      <c r="AD168" s="11" t="s">
        <v>89</v>
      </c>
      <c r="AE168" s="11" t="s">
        <v>90</v>
      </c>
      <c r="AF168" s="11" t="s">
        <v>89</v>
      </c>
      <c r="AG168" s="11" t="s">
        <v>90</v>
      </c>
      <c r="AH168" s="11" t="s">
        <v>88</v>
      </c>
      <c r="AI168" s="14" t="s">
        <v>88</v>
      </c>
      <c r="AJ168" s="14">
        <v>1.1299999999999999</v>
      </c>
      <c r="AK168" s="14">
        <v>10.9</v>
      </c>
      <c r="AL168" s="11">
        <v>6.1499999999999999E-2</v>
      </c>
      <c r="AM168" s="11" t="s">
        <v>88</v>
      </c>
      <c r="AN168" s="11" t="s">
        <v>88</v>
      </c>
      <c r="AO168" s="11" t="s">
        <v>88</v>
      </c>
      <c r="AP168" s="11" t="s">
        <v>88</v>
      </c>
      <c r="AQ168" s="11" t="s">
        <v>88</v>
      </c>
      <c r="AR168" s="11" t="s">
        <v>88</v>
      </c>
      <c r="AS168" s="11" t="s">
        <v>88</v>
      </c>
      <c r="AT168" s="11" t="s">
        <v>88</v>
      </c>
      <c r="AU168" s="11" t="s">
        <v>88</v>
      </c>
      <c r="AV168" s="11" t="s">
        <v>88</v>
      </c>
      <c r="AW168" s="14" t="s">
        <v>88</v>
      </c>
      <c r="AX168" s="14" t="s">
        <v>88</v>
      </c>
      <c r="AY168" s="11" t="s">
        <v>88</v>
      </c>
      <c r="AZ168" s="11" t="s">
        <v>88</v>
      </c>
      <c r="BA168" s="11" t="s">
        <v>88</v>
      </c>
      <c r="BB168" s="11" t="s">
        <v>88</v>
      </c>
      <c r="BC168" s="11">
        <f t="shared" si="98"/>
        <v>0.32875753230394872</v>
      </c>
      <c r="BD168" s="11">
        <f t="shared" si="77"/>
        <v>0.42505477288654597</v>
      </c>
      <c r="BE168" s="13" t="str">
        <f t="shared" si="78"/>
        <v>NA</v>
      </c>
      <c r="BF168" s="13" t="str">
        <f t="shared" si="79"/>
        <v>NA</v>
      </c>
      <c r="BG168" s="11" t="str">
        <f t="shared" si="80"/>
        <v>NA</v>
      </c>
      <c r="BH168" s="11" t="str">
        <f t="shared" si="81"/>
        <v>NA</v>
      </c>
      <c r="BI168" s="11" t="str">
        <f t="shared" si="82"/>
        <v>NA</v>
      </c>
      <c r="BJ168" s="11" t="str">
        <f t="shared" si="83"/>
        <v>NA</v>
      </c>
      <c r="BK168" s="11">
        <f t="shared" si="84"/>
        <v>2.8188881964498258E-2</v>
      </c>
      <c r="BL168" s="11">
        <f t="shared" si="85"/>
        <v>0.16699855149906306</v>
      </c>
      <c r="BM168" s="11">
        <f t="shared" si="86"/>
        <v>0.10174678776918306</v>
      </c>
      <c r="BN168" s="11">
        <f t="shared" si="87"/>
        <v>0.4585356068659947</v>
      </c>
      <c r="BO168" s="11">
        <f t="shared" si="88"/>
        <v>9.9269540726786828E-2</v>
      </c>
      <c r="BP168" s="11">
        <f t="shared" si="89"/>
        <v>2.6462454234834169E-2</v>
      </c>
      <c r="BQ168" s="11">
        <f t="shared" si="90"/>
        <v>0.56251110484359423</v>
      </c>
      <c r="BR168" s="14">
        <v>1.1299999999999999</v>
      </c>
      <c r="BS168" s="11">
        <v>6.1499999999999999E-2</v>
      </c>
      <c r="BT168" s="11" t="str">
        <f t="shared" si="108"/>
        <v>NA</v>
      </c>
      <c r="BU168" s="11">
        <v>0</v>
      </c>
      <c r="BV168" s="11">
        <v>0</v>
      </c>
      <c r="BW168" s="11">
        <v>0</v>
      </c>
      <c r="BX168" s="11">
        <v>1</v>
      </c>
      <c r="BY168" s="11">
        <v>1</v>
      </c>
      <c r="BZ168" s="11" t="str">
        <f t="shared" si="99"/>
        <v>NA</v>
      </c>
      <c r="CA168" s="11" t="str">
        <f t="shared" si="73"/>
        <v>NA</v>
      </c>
      <c r="CB168" s="11" t="str">
        <f t="shared" si="105"/>
        <v>NA</v>
      </c>
      <c r="CC168" s="11" t="str">
        <f t="shared" si="96"/>
        <v>NA</v>
      </c>
      <c r="CD168" s="11" t="str">
        <f t="shared" si="106"/>
        <v>NA</v>
      </c>
      <c r="CE168" s="11" t="str">
        <f t="shared" si="69"/>
        <v>NA</v>
      </c>
      <c r="CF168" s="11" t="str">
        <f t="shared" si="107"/>
        <v>NA</v>
      </c>
      <c r="CG168" s="11" t="str">
        <f t="shared" si="74"/>
        <v>NA</v>
      </c>
      <c r="CH168" s="11" t="str">
        <f t="shared" si="109"/>
        <v>NA</v>
      </c>
      <c r="CI168" s="11" t="str">
        <f t="shared" si="101"/>
        <v>NA</v>
      </c>
      <c r="CJ168" s="11" t="str">
        <f t="shared" si="97"/>
        <v>NA</v>
      </c>
      <c r="CK168" s="11" t="str">
        <f t="shared" si="94"/>
        <v>NA</v>
      </c>
      <c r="CL168" s="11" t="str">
        <f t="shared" si="93"/>
        <v>NA</v>
      </c>
    </row>
    <row r="169" spans="1:90" ht="17">
      <c r="A169" s="37" t="s">
        <v>238</v>
      </c>
      <c r="B169" s="59" t="s">
        <v>293</v>
      </c>
      <c r="C169" s="11" t="s">
        <v>299</v>
      </c>
      <c r="D169" s="11" t="s">
        <v>461</v>
      </c>
      <c r="E169" s="12" t="s">
        <v>88</v>
      </c>
      <c r="F169" s="12">
        <v>331.51600000000002</v>
      </c>
      <c r="G169" s="12">
        <v>142.13</v>
      </c>
      <c r="H169" s="12">
        <v>95.28</v>
      </c>
      <c r="I169" s="12" t="s">
        <v>88</v>
      </c>
      <c r="J169" s="12" t="s">
        <v>88</v>
      </c>
      <c r="K169" s="12" t="s">
        <v>88</v>
      </c>
      <c r="L169" s="12" t="s">
        <v>88</v>
      </c>
      <c r="M169" s="12" t="s">
        <v>88</v>
      </c>
      <c r="N169" s="12" t="s">
        <v>88</v>
      </c>
      <c r="O169" s="12" t="s">
        <v>88</v>
      </c>
      <c r="P169" s="12" t="s">
        <v>88</v>
      </c>
      <c r="Q169" s="12">
        <v>44.86</v>
      </c>
      <c r="R169" s="12">
        <v>28.105</v>
      </c>
      <c r="S169" s="12">
        <v>130.9</v>
      </c>
      <c r="T169" s="12">
        <v>43.466999999999999</v>
      </c>
      <c r="U169" s="12">
        <v>46.439</v>
      </c>
      <c r="V169" s="12">
        <v>29.631499999999999</v>
      </c>
      <c r="W169" s="12">
        <v>7.51</v>
      </c>
      <c r="X169" s="12">
        <v>99.1</v>
      </c>
      <c r="Y169" s="12">
        <v>57.232500000000002</v>
      </c>
      <c r="Z169" s="12">
        <v>197.57650000000001</v>
      </c>
      <c r="AA169" s="11" t="s">
        <v>89</v>
      </c>
      <c r="AB169" s="11" t="s">
        <v>89</v>
      </c>
      <c r="AC169" s="13" t="s">
        <v>89</v>
      </c>
      <c r="AD169" s="11" t="s">
        <v>89</v>
      </c>
      <c r="AE169" s="11" t="s">
        <v>90</v>
      </c>
      <c r="AF169" s="11" t="s">
        <v>89</v>
      </c>
      <c r="AG169" s="11" t="s">
        <v>90</v>
      </c>
      <c r="AH169" s="11" t="s">
        <v>88</v>
      </c>
      <c r="AI169" s="14" t="s">
        <v>88</v>
      </c>
      <c r="AJ169" s="14">
        <v>1.63</v>
      </c>
      <c r="AK169" s="14">
        <v>8.98</v>
      </c>
      <c r="AL169" s="11" t="s">
        <v>88</v>
      </c>
      <c r="AM169" s="11" t="s">
        <v>88</v>
      </c>
      <c r="AN169" s="11" t="s">
        <v>88</v>
      </c>
      <c r="AO169" s="11" t="s">
        <v>88</v>
      </c>
      <c r="AP169" s="11" t="s">
        <v>88</v>
      </c>
      <c r="AQ169" s="11" t="s">
        <v>88</v>
      </c>
      <c r="AR169" s="11" t="s">
        <v>88</v>
      </c>
      <c r="AS169" s="11" t="s">
        <v>88</v>
      </c>
      <c r="AT169" s="11" t="s">
        <v>88</v>
      </c>
      <c r="AU169" s="11" t="s">
        <v>88</v>
      </c>
      <c r="AV169" s="11" t="s">
        <v>88</v>
      </c>
      <c r="AW169" s="14" t="s">
        <v>88</v>
      </c>
      <c r="AX169" s="14" t="s">
        <v>88</v>
      </c>
      <c r="AY169" s="11" t="s">
        <v>88</v>
      </c>
      <c r="AZ169" s="11" t="s">
        <v>88</v>
      </c>
      <c r="BA169" s="11" t="s">
        <v>88</v>
      </c>
      <c r="BB169" s="11" t="s">
        <v>88</v>
      </c>
      <c r="BC169" s="11">
        <f t="shared" si="98"/>
        <v>0.28740694265133504</v>
      </c>
      <c r="BD169" s="11">
        <f t="shared" si="77"/>
        <v>0.39485273712279345</v>
      </c>
      <c r="BE169" s="13" t="str">
        <f t="shared" si="78"/>
        <v>NA</v>
      </c>
      <c r="BF169" s="13" t="str">
        <f t="shared" si="79"/>
        <v>NA</v>
      </c>
      <c r="BG169" s="11" t="str">
        <f t="shared" si="80"/>
        <v>NA</v>
      </c>
      <c r="BH169" s="11" t="str">
        <f t="shared" si="81"/>
        <v>NA</v>
      </c>
      <c r="BI169" s="11" t="str">
        <f t="shared" si="82"/>
        <v>NA</v>
      </c>
      <c r="BJ169" s="11" t="str">
        <f t="shared" si="83"/>
        <v>NA</v>
      </c>
      <c r="BK169" s="11">
        <f t="shared" si="84"/>
        <v>2.5803426953594989E-2</v>
      </c>
      <c r="BL169" s="11">
        <f t="shared" si="85"/>
        <v>0.13531775238600852</v>
      </c>
      <c r="BM169" s="11">
        <f t="shared" si="86"/>
        <v>8.4777205323423296E-2</v>
      </c>
      <c r="BN169" s="11">
        <f t="shared" si="87"/>
        <v>0.42599456604454072</v>
      </c>
      <c r="BO169" s="11">
        <f t="shared" si="88"/>
        <v>8.9381809626081388E-2</v>
      </c>
      <c r="BP169" s="11">
        <f t="shared" si="89"/>
        <v>2.2653506919726348E-2</v>
      </c>
      <c r="BQ169" s="11">
        <f t="shared" si="90"/>
        <v>0.59597877628832396</v>
      </c>
      <c r="BR169" s="14">
        <v>1.63</v>
      </c>
      <c r="BS169" s="11" t="s">
        <v>88</v>
      </c>
      <c r="BT169" s="11" t="str">
        <f t="shared" si="108"/>
        <v>NA</v>
      </c>
      <c r="BU169" s="11">
        <v>0</v>
      </c>
      <c r="BV169" s="11">
        <v>0</v>
      </c>
      <c r="BW169" s="11">
        <v>0</v>
      </c>
      <c r="BX169" s="11">
        <v>1</v>
      </c>
      <c r="BY169" s="11">
        <v>1</v>
      </c>
      <c r="BZ169" s="11" t="str">
        <f t="shared" si="99"/>
        <v>NA</v>
      </c>
      <c r="CA169" s="11" t="str">
        <f t="shared" si="73"/>
        <v>NA</v>
      </c>
      <c r="CB169" s="11" t="str">
        <f t="shared" si="105"/>
        <v>NA</v>
      </c>
      <c r="CC169" s="11" t="str">
        <f t="shared" si="96"/>
        <v>NA</v>
      </c>
      <c r="CD169" s="11" t="str">
        <f t="shared" si="106"/>
        <v>NA</v>
      </c>
      <c r="CE169" s="11" t="str">
        <f t="shared" si="69"/>
        <v>NA</v>
      </c>
      <c r="CF169" s="11" t="str">
        <f t="shared" si="107"/>
        <v>NA</v>
      </c>
      <c r="CG169" s="11" t="str">
        <f t="shared" si="74"/>
        <v>NA</v>
      </c>
      <c r="CH169" s="11" t="str">
        <f t="shared" si="109"/>
        <v>NA</v>
      </c>
      <c r="CI169" s="11" t="str">
        <f t="shared" si="101"/>
        <v>NA</v>
      </c>
      <c r="CJ169" s="11" t="str">
        <f t="shared" si="97"/>
        <v>NA</v>
      </c>
      <c r="CK169" s="11" t="str">
        <f t="shared" si="94"/>
        <v>NA</v>
      </c>
      <c r="CL169" s="11" t="str">
        <f t="shared" si="93"/>
        <v>NA</v>
      </c>
    </row>
    <row r="170" spans="1:90" ht="17">
      <c r="A170" s="37" t="s">
        <v>238</v>
      </c>
      <c r="B170" s="59" t="s">
        <v>293</v>
      </c>
      <c r="C170" s="11" t="s">
        <v>300</v>
      </c>
      <c r="D170" s="11" t="s">
        <v>461</v>
      </c>
      <c r="E170" s="12">
        <v>400.30399999999997</v>
      </c>
      <c r="F170" s="12" t="s">
        <v>88</v>
      </c>
      <c r="G170" s="12" t="s">
        <v>88</v>
      </c>
      <c r="H170" s="12" t="s">
        <v>88</v>
      </c>
      <c r="I170" s="12">
        <v>28.715</v>
      </c>
      <c r="J170" s="12">
        <v>42.048999999999999</v>
      </c>
      <c r="K170" s="12">
        <v>244.15199999999999</v>
      </c>
      <c r="L170" s="12">
        <v>359.56</v>
      </c>
      <c r="M170" s="12">
        <v>124.629</v>
      </c>
      <c r="N170" s="12">
        <v>48.302999999999997</v>
      </c>
      <c r="O170" s="12">
        <v>28.577300000000001</v>
      </c>
      <c r="P170" s="12" t="s">
        <v>88</v>
      </c>
      <c r="Q170" s="12" t="s">
        <v>88</v>
      </c>
      <c r="R170" s="12" t="s">
        <v>88</v>
      </c>
      <c r="S170" s="12" t="s">
        <v>88</v>
      </c>
      <c r="T170" s="12" t="s">
        <v>88</v>
      </c>
      <c r="U170" s="12" t="s">
        <v>88</v>
      </c>
      <c r="V170" s="12" t="s">
        <v>88</v>
      </c>
      <c r="W170" s="12" t="s">
        <v>88</v>
      </c>
      <c r="X170" s="12" t="s">
        <v>88</v>
      </c>
      <c r="Y170" s="12" t="s">
        <v>88</v>
      </c>
      <c r="Z170" s="12" t="s">
        <v>88</v>
      </c>
      <c r="AA170" s="11" t="s">
        <v>89</v>
      </c>
      <c r="AB170" s="11" t="s">
        <v>89</v>
      </c>
      <c r="AC170" s="13" t="s">
        <v>89</v>
      </c>
      <c r="AD170" s="11" t="s">
        <v>89</v>
      </c>
      <c r="AE170" s="11" t="s">
        <v>90</v>
      </c>
      <c r="AF170" s="11" t="s">
        <v>89</v>
      </c>
      <c r="AG170" s="11" t="s">
        <v>90</v>
      </c>
      <c r="AH170" s="11">
        <v>2</v>
      </c>
      <c r="AI170" s="14">
        <v>1.01</v>
      </c>
      <c r="AJ170" s="14">
        <v>1.1299999999999999</v>
      </c>
      <c r="AK170" s="14">
        <v>9.81</v>
      </c>
      <c r="AL170" s="11">
        <v>9.2999999999999999E-2</v>
      </c>
      <c r="AM170" s="11" t="s">
        <v>88</v>
      </c>
      <c r="AN170" s="11" t="s">
        <v>88</v>
      </c>
      <c r="AO170" s="11" t="s">
        <v>88</v>
      </c>
      <c r="AP170" s="11" t="s">
        <v>88</v>
      </c>
      <c r="AQ170" s="11" t="s">
        <v>88</v>
      </c>
      <c r="AR170" s="11" t="s">
        <v>88</v>
      </c>
      <c r="AS170" s="11" t="s">
        <v>88</v>
      </c>
      <c r="AT170" s="11" t="s">
        <v>88</v>
      </c>
      <c r="AU170" s="11" t="s">
        <v>88</v>
      </c>
      <c r="AV170" s="11" t="s">
        <v>88</v>
      </c>
      <c r="AW170" s="14" t="s">
        <v>88</v>
      </c>
      <c r="AX170" s="14" t="s">
        <v>88</v>
      </c>
      <c r="AY170" s="11" t="s">
        <v>88</v>
      </c>
      <c r="AZ170" s="11" t="s">
        <v>88</v>
      </c>
      <c r="BA170" s="11" t="s">
        <v>88</v>
      </c>
      <c r="BB170" s="11" t="s">
        <v>88</v>
      </c>
      <c r="BC170" s="11" t="str">
        <f t="shared" si="98"/>
        <v>NA</v>
      </c>
      <c r="BD170" s="11" t="str">
        <f t="shared" si="77"/>
        <v>NA</v>
      </c>
      <c r="BE170" s="13">
        <f t="shared" si="78"/>
        <v>7.1388994364283156E-2</v>
      </c>
      <c r="BF170" s="13">
        <f t="shared" si="79"/>
        <v>0.1050426675726448</v>
      </c>
      <c r="BG170" s="11">
        <f t="shared" si="80"/>
        <v>0.60991646348774931</v>
      </c>
      <c r="BH170" s="11">
        <f t="shared" si="81"/>
        <v>0.1343391923462009</v>
      </c>
      <c r="BI170" s="11">
        <f t="shared" si="82"/>
        <v>0.38757432058349178</v>
      </c>
      <c r="BJ170" s="11">
        <f t="shared" si="83"/>
        <v>7.9861497385693619E-2</v>
      </c>
      <c r="BK170" s="11" t="str">
        <f t="shared" si="84"/>
        <v>NA</v>
      </c>
      <c r="BL170" s="11" t="str">
        <f t="shared" si="85"/>
        <v>NA</v>
      </c>
      <c r="BM170" s="11" t="str">
        <f t="shared" si="86"/>
        <v>NA</v>
      </c>
      <c r="BN170" s="11" t="str">
        <f t="shared" si="87"/>
        <v>NA</v>
      </c>
      <c r="BO170" s="11" t="str">
        <f t="shared" si="88"/>
        <v>NA</v>
      </c>
      <c r="BP170" s="11" t="str">
        <f t="shared" si="89"/>
        <v>NA</v>
      </c>
      <c r="BQ170" s="11" t="str">
        <f t="shared" si="90"/>
        <v>NA</v>
      </c>
      <c r="BR170" s="14">
        <v>1.1299999999999999</v>
      </c>
      <c r="BS170" s="11">
        <v>9.2999999999999999E-2</v>
      </c>
      <c r="BT170" s="11">
        <f t="shared" si="108"/>
        <v>1.9801980198019802</v>
      </c>
      <c r="BU170" s="11">
        <v>0</v>
      </c>
      <c r="BV170" s="11">
        <v>0</v>
      </c>
      <c r="BW170" s="11">
        <v>0</v>
      </c>
      <c r="BX170" s="11">
        <v>1</v>
      </c>
      <c r="BY170" s="11">
        <v>1</v>
      </c>
      <c r="BZ170" s="11" t="str">
        <f t="shared" si="99"/>
        <v>NA</v>
      </c>
      <c r="CA170" s="11" t="str">
        <f t="shared" si="73"/>
        <v>NA</v>
      </c>
      <c r="CB170" s="11" t="str">
        <f t="shared" si="105"/>
        <v>NA</v>
      </c>
      <c r="CC170" s="11" t="str">
        <f t="shared" si="96"/>
        <v>NA</v>
      </c>
      <c r="CD170" s="11" t="str">
        <f t="shared" si="106"/>
        <v>NA</v>
      </c>
      <c r="CE170" s="11" t="str">
        <f t="shared" si="69"/>
        <v>NA</v>
      </c>
      <c r="CF170" s="11" t="str">
        <f t="shared" si="107"/>
        <v>NA</v>
      </c>
      <c r="CG170" s="11" t="str">
        <f t="shared" si="74"/>
        <v>NA</v>
      </c>
      <c r="CH170" s="11" t="str">
        <f t="shared" si="109"/>
        <v>NA</v>
      </c>
      <c r="CI170" s="11" t="str">
        <f t="shared" si="101"/>
        <v>NA</v>
      </c>
      <c r="CJ170" s="11" t="str">
        <f t="shared" si="97"/>
        <v>NA</v>
      </c>
      <c r="CK170" s="11" t="str">
        <f t="shared" si="94"/>
        <v>NA</v>
      </c>
      <c r="CL170" s="11" t="str">
        <f t="shared" si="93"/>
        <v>NA</v>
      </c>
    </row>
    <row r="171" spans="1:90" ht="17">
      <c r="A171" s="37" t="s">
        <v>238</v>
      </c>
      <c r="B171" s="59" t="s">
        <v>293</v>
      </c>
      <c r="C171" s="11" t="s">
        <v>301</v>
      </c>
      <c r="D171" s="11" t="s">
        <v>461</v>
      </c>
      <c r="E171" s="12" t="s">
        <v>88</v>
      </c>
      <c r="F171" s="12" t="s">
        <v>88</v>
      </c>
      <c r="G171" s="12" t="s">
        <v>88</v>
      </c>
      <c r="H171" s="12" t="s">
        <v>88</v>
      </c>
      <c r="I171" s="12" t="s">
        <v>88</v>
      </c>
      <c r="J171" s="12" t="s">
        <v>88</v>
      </c>
      <c r="K171" s="12" t="s">
        <v>88</v>
      </c>
      <c r="L171" s="12" t="s">
        <v>88</v>
      </c>
      <c r="M171" s="12" t="s">
        <v>88</v>
      </c>
      <c r="N171" s="12" t="s">
        <v>88</v>
      </c>
      <c r="O171" s="12" t="s">
        <v>88</v>
      </c>
      <c r="P171" s="12" t="s">
        <v>88</v>
      </c>
      <c r="Q171" s="12" t="s">
        <v>88</v>
      </c>
      <c r="R171" s="12" t="s">
        <v>88</v>
      </c>
      <c r="S171" s="12" t="s">
        <v>88</v>
      </c>
      <c r="T171" s="12" t="s">
        <v>88</v>
      </c>
      <c r="U171" s="12" t="s">
        <v>88</v>
      </c>
      <c r="V171" s="12" t="s">
        <v>88</v>
      </c>
      <c r="W171" s="12" t="s">
        <v>88</v>
      </c>
      <c r="X171" s="12" t="s">
        <v>88</v>
      </c>
      <c r="Y171" s="12" t="s">
        <v>88</v>
      </c>
      <c r="Z171" s="12" t="s">
        <v>88</v>
      </c>
      <c r="AA171" s="12" t="s">
        <v>88</v>
      </c>
      <c r="AB171" s="12" t="s">
        <v>88</v>
      </c>
      <c r="AC171" s="12" t="s">
        <v>88</v>
      </c>
      <c r="AD171" s="12" t="s">
        <v>88</v>
      </c>
      <c r="AE171" s="12" t="s">
        <v>88</v>
      </c>
      <c r="AF171" s="12" t="s">
        <v>88</v>
      </c>
      <c r="AG171" s="12" t="s">
        <v>88</v>
      </c>
      <c r="AH171" s="12" t="s">
        <v>88</v>
      </c>
      <c r="AI171" s="12" t="s">
        <v>88</v>
      </c>
      <c r="AJ171" s="12" t="s">
        <v>88</v>
      </c>
      <c r="AK171" s="12" t="s">
        <v>88</v>
      </c>
      <c r="AL171" s="12" t="s">
        <v>88</v>
      </c>
      <c r="AM171" s="12" t="s">
        <v>88</v>
      </c>
      <c r="AN171" s="12" t="s">
        <v>88</v>
      </c>
      <c r="AO171" s="12" t="s">
        <v>88</v>
      </c>
      <c r="AP171" s="12" t="s">
        <v>88</v>
      </c>
      <c r="AQ171" s="12">
        <v>259.32</v>
      </c>
      <c r="AR171" s="12">
        <v>29.53</v>
      </c>
      <c r="AS171" s="12">
        <v>59.69</v>
      </c>
      <c r="AT171" s="11" t="s">
        <v>88</v>
      </c>
      <c r="AU171" s="11">
        <v>199.42</v>
      </c>
      <c r="AV171" s="11">
        <v>18.059999999999999</v>
      </c>
      <c r="AW171" s="11">
        <v>40</v>
      </c>
      <c r="AX171" s="14" t="s">
        <v>88</v>
      </c>
      <c r="AY171" s="11" t="s">
        <v>88</v>
      </c>
      <c r="AZ171" s="11" t="s">
        <v>88</v>
      </c>
      <c r="BA171" s="11" t="s">
        <v>88</v>
      </c>
      <c r="BB171" s="11" t="s">
        <v>88</v>
      </c>
      <c r="BC171" s="11" t="str">
        <f t="shared" si="98"/>
        <v>NA</v>
      </c>
      <c r="BD171" s="11" t="str">
        <f t="shared" si="77"/>
        <v>NA</v>
      </c>
      <c r="BE171" s="13" t="str">
        <f t="shared" si="78"/>
        <v>NA</v>
      </c>
      <c r="BF171" s="13" t="str">
        <f t="shared" si="79"/>
        <v>NA</v>
      </c>
      <c r="BG171" s="11" t="str">
        <f t="shared" si="80"/>
        <v>NA</v>
      </c>
      <c r="BH171" s="11" t="str">
        <f t="shared" si="81"/>
        <v>NA</v>
      </c>
      <c r="BI171" s="11" t="str">
        <f t="shared" si="82"/>
        <v>NA</v>
      </c>
      <c r="BJ171" s="11" t="str">
        <f t="shared" si="83"/>
        <v>NA</v>
      </c>
      <c r="BK171" s="11" t="str">
        <f t="shared" si="84"/>
        <v>NA</v>
      </c>
      <c r="BL171" s="11" t="str">
        <f t="shared" si="85"/>
        <v>NA</v>
      </c>
      <c r="BM171" s="11" t="str">
        <f t="shared" si="86"/>
        <v>NA</v>
      </c>
      <c r="BN171" s="11" t="str">
        <f t="shared" si="87"/>
        <v>NA</v>
      </c>
      <c r="BO171" s="11" t="str">
        <f t="shared" si="88"/>
        <v>NA</v>
      </c>
      <c r="BP171" s="11" t="str">
        <f t="shared" si="89"/>
        <v>NA</v>
      </c>
      <c r="BQ171" s="11" t="str">
        <f t="shared" si="90"/>
        <v>NA</v>
      </c>
      <c r="BR171" s="14" t="s">
        <v>88</v>
      </c>
      <c r="BS171" s="11" t="s">
        <v>88</v>
      </c>
      <c r="BT171" s="11" t="str">
        <f t="shared" si="108"/>
        <v>NA</v>
      </c>
      <c r="BU171" s="11" t="str">
        <f>IF(AI171="NA","NA",IF(AJ171="NA","NA",AI171/AJ171))</f>
        <v>NA</v>
      </c>
      <c r="BV171" s="11" t="str">
        <f t="shared" ref="BV171:BV175" si="110">IF(AJ171="NA","NA",IF(AL171="NA","NA",AJ171/AL171))</f>
        <v>NA</v>
      </c>
      <c r="BW171" s="11" t="str">
        <f t="shared" ref="BW171:BY175" si="111">IF(AL171="NA","NA",IF(AM171="NA","NA",AL171/AM171))</f>
        <v>NA</v>
      </c>
      <c r="BX171" s="11" t="str">
        <f t="shared" si="111"/>
        <v>NA</v>
      </c>
      <c r="BY171" s="11" t="str">
        <f t="shared" si="111"/>
        <v>NA</v>
      </c>
      <c r="BZ171" s="11" t="str">
        <f t="shared" si="99"/>
        <v>NA</v>
      </c>
      <c r="CA171" s="11" t="str">
        <f>IF(F171="NA", "NA", IF(AO171="NA","NA", F171/AO171))</f>
        <v>NA</v>
      </c>
      <c r="CB171" s="11" t="str">
        <f t="shared" si="105"/>
        <v>NA</v>
      </c>
      <c r="CC171" s="11" t="str">
        <f t="shared" si="96"/>
        <v>NA</v>
      </c>
      <c r="CD171" s="11" t="str">
        <f t="shared" si="106"/>
        <v>NA</v>
      </c>
      <c r="CE171" s="11">
        <f t="shared" si="69"/>
        <v>1.3003710761207503</v>
      </c>
      <c r="CF171" s="11" t="str">
        <f t="shared" si="107"/>
        <v>NA</v>
      </c>
      <c r="CG171" s="11">
        <f t="shared" si="74"/>
        <v>0.23017892950794386</v>
      </c>
      <c r="CH171" s="11" t="str">
        <f t="shared" si="109"/>
        <v>NA</v>
      </c>
      <c r="CI171" s="11">
        <f t="shared" si="101"/>
        <v>0.20058168689198677</v>
      </c>
      <c r="CJ171" s="11" t="str">
        <f t="shared" si="97"/>
        <v>NA</v>
      </c>
      <c r="CK171" s="11" t="str">
        <f t="shared" si="94"/>
        <v>NA</v>
      </c>
      <c r="CL171" s="11" t="str">
        <f t="shared" si="93"/>
        <v>NA</v>
      </c>
    </row>
    <row r="172" spans="1:90" ht="17">
      <c r="A172" s="37" t="s">
        <v>238</v>
      </c>
      <c r="B172" s="59" t="s">
        <v>293</v>
      </c>
      <c r="C172" s="11" t="s">
        <v>302</v>
      </c>
      <c r="D172" s="11" t="s">
        <v>461</v>
      </c>
      <c r="E172" s="12" t="s">
        <v>88</v>
      </c>
      <c r="F172" s="12" t="s">
        <v>88</v>
      </c>
      <c r="G172" s="12" t="s">
        <v>88</v>
      </c>
      <c r="H172" s="12" t="s">
        <v>88</v>
      </c>
      <c r="I172" s="12" t="s">
        <v>88</v>
      </c>
      <c r="J172" s="12" t="s">
        <v>88</v>
      </c>
      <c r="K172" s="12" t="s">
        <v>88</v>
      </c>
      <c r="L172" s="12" t="s">
        <v>88</v>
      </c>
      <c r="M172" s="12" t="s">
        <v>88</v>
      </c>
      <c r="N172" s="12" t="s">
        <v>88</v>
      </c>
      <c r="O172" s="12" t="s">
        <v>88</v>
      </c>
      <c r="P172" s="12" t="s">
        <v>88</v>
      </c>
      <c r="Q172" s="12" t="s">
        <v>88</v>
      </c>
      <c r="R172" s="12" t="s">
        <v>88</v>
      </c>
      <c r="S172" s="12" t="s">
        <v>88</v>
      </c>
      <c r="T172" s="12" t="s">
        <v>88</v>
      </c>
      <c r="U172" s="12" t="s">
        <v>88</v>
      </c>
      <c r="V172" s="12" t="s">
        <v>88</v>
      </c>
      <c r="W172" s="12" t="s">
        <v>88</v>
      </c>
      <c r="X172" s="12" t="s">
        <v>88</v>
      </c>
      <c r="Y172" s="12" t="s">
        <v>88</v>
      </c>
      <c r="Z172" s="12" t="s">
        <v>88</v>
      </c>
      <c r="AA172" s="12" t="s">
        <v>88</v>
      </c>
      <c r="AB172" s="12" t="s">
        <v>88</v>
      </c>
      <c r="AC172" s="12" t="s">
        <v>88</v>
      </c>
      <c r="AD172" s="12" t="s">
        <v>88</v>
      </c>
      <c r="AE172" s="12" t="s">
        <v>88</v>
      </c>
      <c r="AF172" s="12" t="s">
        <v>88</v>
      </c>
      <c r="AG172" s="12" t="s">
        <v>88</v>
      </c>
      <c r="AH172" s="12" t="s">
        <v>88</v>
      </c>
      <c r="AI172" s="12" t="s">
        <v>88</v>
      </c>
      <c r="AJ172" s="12" t="s">
        <v>88</v>
      </c>
      <c r="AK172" s="12" t="s">
        <v>88</v>
      </c>
      <c r="AL172" s="12" t="s">
        <v>88</v>
      </c>
      <c r="AM172" s="12" t="s">
        <v>88</v>
      </c>
      <c r="AN172" s="12" t="s">
        <v>88</v>
      </c>
      <c r="AO172" s="12" t="s">
        <v>88</v>
      </c>
      <c r="AP172" s="12" t="s">
        <v>88</v>
      </c>
      <c r="AQ172" s="12">
        <v>265.61</v>
      </c>
      <c r="AR172" s="12">
        <v>35.53</v>
      </c>
      <c r="AS172" s="12" t="s">
        <v>88</v>
      </c>
      <c r="AT172" s="11" t="s">
        <v>88</v>
      </c>
      <c r="AU172" s="11" t="s">
        <v>88</v>
      </c>
      <c r="AV172" s="11" t="s">
        <v>88</v>
      </c>
      <c r="AW172" s="11" t="s">
        <v>88</v>
      </c>
      <c r="AX172" s="11" t="s">
        <v>88</v>
      </c>
      <c r="AY172" s="11" t="s">
        <v>88</v>
      </c>
      <c r="AZ172" s="11" t="s">
        <v>88</v>
      </c>
      <c r="BA172" s="11" t="s">
        <v>88</v>
      </c>
      <c r="BB172" s="11" t="s">
        <v>88</v>
      </c>
      <c r="BC172" s="11" t="str">
        <f t="shared" si="98"/>
        <v>NA</v>
      </c>
      <c r="BD172" s="11" t="str">
        <f t="shared" si="77"/>
        <v>NA</v>
      </c>
      <c r="BE172" s="13" t="str">
        <f t="shared" si="78"/>
        <v>NA</v>
      </c>
      <c r="BF172" s="13" t="str">
        <f t="shared" si="79"/>
        <v>NA</v>
      </c>
      <c r="BG172" s="11" t="str">
        <f t="shared" si="80"/>
        <v>NA</v>
      </c>
      <c r="BH172" s="11" t="str">
        <f t="shared" si="81"/>
        <v>NA</v>
      </c>
      <c r="BI172" s="11" t="str">
        <f t="shared" si="82"/>
        <v>NA</v>
      </c>
      <c r="BJ172" s="11" t="str">
        <f t="shared" si="83"/>
        <v>NA</v>
      </c>
      <c r="BK172" s="11" t="str">
        <f t="shared" si="84"/>
        <v>NA</v>
      </c>
      <c r="BL172" s="11" t="str">
        <f t="shared" si="85"/>
        <v>NA</v>
      </c>
      <c r="BM172" s="11" t="str">
        <f t="shared" si="86"/>
        <v>NA</v>
      </c>
      <c r="BN172" s="11" t="str">
        <f t="shared" si="87"/>
        <v>NA</v>
      </c>
      <c r="BO172" s="11" t="str">
        <f t="shared" si="88"/>
        <v>NA</v>
      </c>
      <c r="BP172" s="11" t="str">
        <f t="shared" si="89"/>
        <v>NA</v>
      </c>
      <c r="BQ172" s="11" t="str">
        <f t="shared" si="90"/>
        <v>NA</v>
      </c>
      <c r="BR172" s="14" t="s">
        <v>88</v>
      </c>
      <c r="BS172" s="11" t="s">
        <v>88</v>
      </c>
      <c r="BT172" s="11" t="str">
        <f t="shared" si="108"/>
        <v>NA</v>
      </c>
      <c r="BU172" s="11" t="str">
        <f>IF(AI172="NA","NA",IF(AJ172="NA","NA",AI172/AJ172))</f>
        <v>NA</v>
      </c>
      <c r="BV172" s="11" t="str">
        <f t="shared" si="110"/>
        <v>NA</v>
      </c>
      <c r="BW172" s="11" t="str">
        <f t="shared" si="111"/>
        <v>NA</v>
      </c>
      <c r="BX172" s="11" t="str">
        <f t="shared" si="111"/>
        <v>NA</v>
      </c>
      <c r="BY172" s="11" t="str">
        <f t="shared" si="111"/>
        <v>NA</v>
      </c>
      <c r="BZ172" s="11" t="str">
        <f t="shared" si="99"/>
        <v>NA</v>
      </c>
      <c r="CA172" s="11" t="str">
        <f t="shared" si="73"/>
        <v>NA</v>
      </c>
      <c r="CB172" s="11" t="str">
        <f t="shared" si="105"/>
        <v>NA</v>
      </c>
      <c r="CC172" s="11" t="str">
        <f t="shared" si="96"/>
        <v>NA</v>
      </c>
      <c r="CD172" s="11" t="str">
        <f t="shared" si="106"/>
        <v>NA</v>
      </c>
      <c r="CE172" s="11" t="str">
        <f t="shared" si="69"/>
        <v>NA</v>
      </c>
      <c r="CF172" s="11" t="str">
        <f t="shared" si="107"/>
        <v>NA</v>
      </c>
      <c r="CG172" s="11" t="str">
        <f t="shared" si="74"/>
        <v>NA</v>
      </c>
      <c r="CH172" s="11" t="str">
        <f t="shared" si="109"/>
        <v>NA</v>
      </c>
      <c r="CI172" s="11" t="str">
        <f t="shared" si="101"/>
        <v>NA</v>
      </c>
      <c r="CJ172" s="11" t="str">
        <f t="shared" si="97"/>
        <v>NA</v>
      </c>
      <c r="CK172" s="11" t="str">
        <f t="shared" si="94"/>
        <v>NA</v>
      </c>
      <c r="CL172" s="11" t="str">
        <f t="shared" si="93"/>
        <v>NA</v>
      </c>
    </row>
    <row r="173" spans="1:90" ht="17">
      <c r="A173" s="37" t="s">
        <v>238</v>
      </c>
      <c r="B173" s="59" t="s">
        <v>293</v>
      </c>
      <c r="C173" s="11" t="s">
        <v>303</v>
      </c>
      <c r="D173" s="11" t="s">
        <v>461</v>
      </c>
      <c r="E173" s="12" t="s">
        <v>88</v>
      </c>
      <c r="F173" s="12" t="s">
        <v>88</v>
      </c>
      <c r="G173" s="12" t="s">
        <v>88</v>
      </c>
      <c r="H173" s="12" t="s">
        <v>88</v>
      </c>
      <c r="I173" s="12" t="s">
        <v>88</v>
      </c>
      <c r="J173" s="12" t="s">
        <v>88</v>
      </c>
      <c r="K173" s="12" t="s">
        <v>88</v>
      </c>
      <c r="L173" s="12" t="s">
        <v>88</v>
      </c>
      <c r="M173" s="12" t="s">
        <v>88</v>
      </c>
      <c r="N173" s="12" t="s">
        <v>88</v>
      </c>
      <c r="O173" s="12" t="s">
        <v>88</v>
      </c>
      <c r="P173" s="12" t="s">
        <v>88</v>
      </c>
      <c r="Q173" s="12" t="s">
        <v>88</v>
      </c>
      <c r="R173" s="12" t="s">
        <v>88</v>
      </c>
      <c r="S173" s="12" t="s">
        <v>88</v>
      </c>
      <c r="T173" s="12" t="s">
        <v>88</v>
      </c>
      <c r="U173" s="12" t="s">
        <v>88</v>
      </c>
      <c r="V173" s="12" t="s">
        <v>88</v>
      </c>
      <c r="W173" s="12" t="s">
        <v>88</v>
      </c>
      <c r="X173" s="12" t="s">
        <v>88</v>
      </c>
      <c r="Y173" s="12" t="s">
        <v>88</v>
      </c>
      <c r="Z173" s="12" t="s">
        <v>88</v>
      </c>
      <c r="AA173" s="12" t="s">
        <v>88</v>
      </c>
      <c r="AB173" s="12" t="s">
        <v>88</v>
      </c>
      <c r="AC173" s="12" t="s">
        <v>88</v>
      </c>
      <c r="AD173" s="12" t="s">
        <v>88</v>
      </c>
      <c r="AE173" s="12" t="s">
        <v>88</v>
      </c>
      <c r="AF173" s="12" t="s">
        <v>88</v>
      </c>
      <c r="AG173" s="12" t="s">
        <v>88</v>
      </c>
      <c r="AH173" s="12" t="s">
        <v>88</v>
      </c>
      <c r="AI173" s="12" t="s">
        <v>88</v>
      </c>
      <c r="AJ173" s="12" t="s">
        <v>88</v>
      </c>
      <c r="AK173" s="12" t="s">
        <v>88</v>
      </c>
      <c r="AL173" s="12" t="s">
        <v>88</v>
      </c>
      <c r="AM173" s="12" t="s">
        <v>88</v>
      </c>
      <c r="AN173" s="12" t="s">
        <v>88</v>
      </c>
      <c r="AO173" s="12" t="s">
        <v>88</v>
      </c>
      <c r="AP173" s="12" t="s">
        <v>88</v>
      </c>
      <c r="AQ173" s="12" t="s">
        <v>88</v>
      </c>
      <c r="AR173" s="12" t="s">
        <v>88</v>
      </c>
      <c r="AS173" s="12" t="s">
        <v>88</v>
      </c>
      <c r="AT173" s="12" t="s">
        <v>88</v>
      </c>
      <c r="AU173" s="11">
        <v>216.7</v>
      </c>
      <c r="AV173" s="12">
        <v>18.48</v>
      </c>
      <c r="AW173" s="12">
        <v>39.67</v>
      </c>
      <c r="AX173" s="11" t="s">
        <v>88</v>
      </c>
      <c r="AY173" s="11" t="s">
        <v>88</v>
      </c>
      <c r="AZ173" s="11" t="s">
        <v>88</v>
      </c>
      <c r="BA173" s="11" t="s">
        <v>88</v>
      </c>
      <c r="BB173" s="11" t="s">
        <v>88</v>
      </c>
      <c r="BC173" s="11" t="str">
        <f t="shared" si="98"/>
        <v>NA</v>
      </c>
      <c r="BD173" s="11" t="str">
        <f t="shared" si="77"/>
        <v>NA</v>
      </c>
      <c r="BE173" s="13" t="str">
        <f t="shared" si="78"/>
        <v>NA</v>
      </c>
      <c r="BF173" s="13" t="str">
        <f t="shared" si="79"/>
        <v>NA</v>
      </c>
      <c r="BG173" s="11" t="str">
        <f t="shared" si="80"/>
        <v>NA</v>
      </c>
      <c r="BH173" s="11" t="str">
        <f t="shared" si="81"/>
        <v>NA</v>
      </c>
      <c r="BI173" s="11" t="str">
        <f t="shared" si="82"/>
        <v>NA</v>
      </c>
      <c r="BJ173" s="11" t="str">
        <f t="shared" si="83"/>
        <v>NA</v>
      </c>
      <c r="BK173" s="11" t="str">
        <f t="shared" si="84"/>
        <v>NA</v>
      </c>
      <c r="BL173" s="11" t="str">
        <f t="shared" si="85"/>
        <v>NA</v>
      </c>
      <c r="BM173" s="11" t="str">
        <f t="shared" si="86"/>
        <v>NA</v>
      </c>
      <c r="BN173" s="11" t="str">
        <f t="shared" si="87"/>
        <v>NA</v>
      </c>
      <c r="BO173" s="11" t="str">
        <f t="shared" si="88"/>
        <v>NA</v>
      </c>
      <c r="BP173" s="11" t="str">
        <f t="shared" si="89"/>
        <v>NA</v>
      </c>
      <c r="BQ173" s="11" t="str">
        <f t="shared" si="90"/>
        <v>NA</v>
      </c>
      <c r="BR173" s="14" t="s">
        <v>88</v>
      </c>
      <c r="BS173" s="11" t="s">
        <v>88</v>
      </c>
      <c r="BT173" s="11" t="str">
        <f t="shared" si="108"/>
        <v>NA</v>
      </c>
      <c r="BU173" s="11" t="str">
        <f>IF(AI173="NA","NA",IF(AJ173="NA","NA",AI173/AJ173))</f>
        <v>NA</v>
      </c>
      <c r="BV173" s="11" t="str">
        <f t="shared" si="110"/>
        <v>NA</v>
      </c>
      <c r="BW173" s="11" t="str">
        <f t="shared" si="111"/>
        <v>NA</v>
      </c>
      <c r="BX173" s="11" t="str">
        <f t="shared" si="111"/>
        <v>NA</v>
      </c>
      <c r="BY173" s="11" t="str">
        <f t="shared" si="111"/>
        <v>NA</v>
      </c>
      <c r="BZ173" s="11" t="str">
        <f t="shared" si="99"/>
        <v>NA</v>
      </c>
      <c r="CA173" s="11" t="str">
        <f t="shared" si="73"/>
        <v>NA</v>
      </c>
      <c r="CB173" s="11" t="str">
        <f t="shared" si="105"/>
        <v>NA</v>
      </c>
      <c r="CC173" s="11" t="str">
        <f t="shared" si="96"/>
        <v>NA</v>
      </c>
      <c r="CD173" s="11" t="str">
        <f t="shared" si="106"/>
        <v>NA</v>
      </c>
      <c r="CE173" s="11" t="str">
        <f t="shared" si="69"/>
        <v>NA</v>
      </c>
      <c r="CF173" s="11" t="str">
        <f t="shared" si="107"/>
        <v>NA</v>
      </c>
      <c r="CG173" s="11" t="str">
        <f t="shared" si="74"/>
        <v>NA</v>
      </c>
      <c r="CH173" s="11" t="str">
        <f t="shared" si="109"/>
        <v>NA</v>
      </c>
      <c r="CI173" s="11">
        <f t="shared" si="101"/>
        <v>0.18306414397784959</v>
      </c>
      <c r="CJ173" s="11" t="str">
        <f t="shared" si="97"/>
        <v>NA</v>
      </c>
      <c r="CK173" s="11" t="str">
        <f t="shared" si="94"/>
        <v>NA</v>
      </c>
      <c r="CL173" s="11" t="str">
        <f t="shared" si="93"/>
        <v>NA</v>
      </c>
    </row>
    <row r="174" spans="1:90" ht="17">
      <c r="A174" s="37" t="s">
        <v>238</v>
      </c>
      <c r="B174" s="59" t="s">
        <v>293</v>
      </c>
      <c r="C174" s="11" t="s">
        <v>304</v>
      </c>
      <c r="D174" s="11" t="s">
        <v>461</v>
      </c>
      <c r="E174" s="12" t="s">
        <v>88</v>
      </c>
      <c r="F174" s="12" t="s">
        <v>88</v>
      </c>
      <c r="G174" s="12" t="s">
        <v>88</v>
      </c>
      <c r="H174" s="12" t="s">
        <v>88</v>
      </c>
      <c r="I174" s="12" t="s">
        <v>88</v>
      </c>
      <c r="J174" s="12" t="s">
        <v>88</v>
      </c>
      <c r="K174" s="12" t="s">
        <v>88</v>
      </c>
      <c r="L174" s="12" t="s">
        <v>88</v>
      </c>
      <c r="M174" s="12" t="s">
        <v>88</v>
      </c>
      <c r="N174" s="12" t="s">
        <v>88</v>
      </c>
      <c r="O174" s="12" t="s">
        <v>88</v>
      </c>
      <c r="P174" s="12" t="s">
        <v>88</v>
      </c>
      <c r="Q174" s="12" t="s">
        <v>88</v>
      </c>
      <c r="R174" s="12" t="s">
        <v>88</v>
      </c>
      <c r="S174" s="12" t="s">
        <v>88</v>
      </c>
      <c r="T174" s="12" t="s">
        <v>88</v>
      </c>
      <c r="U174" s="12" t="s">
        <v>88</v>
      </c>
      <c r="V174" s="12" t="s">
        <v>88</v>
      </c>
      <c r="W174" s="12" t="s">
        <v>88</v>
      </c>
      <c r="X174" s="12" t="s">
        <v>88</v>
      </c>
      <c r="Y174" s="12" t="s">
        <v>88</v>
      </c>
      <c r="Z174" s="12" t="s">
        <v>88</v>
      </c>
      <c r="AA174" s="12" t="s">
        <v>88</v>
      </c>
      <c r="AB174" s="12" t="s">
        <v>88</v>
      </c>
      <c r="AC174" s="12" t="s">
        <v>88</v>
      </c>
      <c r="AD174" s="12" t="s">
        <v>88</v>
      </c>
      <c r="AE174" s="12" t="s">
        <v>88</v>
      </c>
      <c r="AF174" s="12" t="s">
        <v>88</v>
      </c>
      <c r="AG174" s="12" t="s">
        <v>88</v>
      </c>
      <c r="AH174" s="12" t="s">
        <v>88</v>
      </c>
      <c r="AI174" s="12" t="s">
        <v>88</v>
      </c>
      <c r="AJ174" s="12" t="s">
        <v>88</v>
      </c>
      <c r="AK174" s="12" t="s">
        <v>88</v>
      </c>
      <c r="AL174" s="12" t="s">
        <v>88</v>
      </c>
      <c r="AM174" s="12" t="s">
        <v>88</v>
      </c>
      <c r="AN174" s="12" t="s">
        <v>88</v>
      </c>
      <c r="AO174" s="12" t="s">
        <v>88</v>
      </c>
      <c r="AP174" s="12" t="s">
        <v>88</v>
      </c>
      <c r="AQ174" s="12">
        <v>332.7</v>
      </c>
      <c r="AR174" s="12">
        <v>50.02</v>
      </c>
      <c r="AS174" s="12">
        <v>81.099999999999994</v>
      </c>
      <c r="AT174" s="12" t="s">
        <v>88</v>
      </c>
      <c r="AU174" s="11" t="s">
        <v>88</v>
      </c>
      <c r="AV174" s="11" t="s">
        <v>88</v>
      </c>
      <c r="AW174" s="11" t="s">
        <v>88</v>
      </c>
      <c r="AX174" s="11" t="s">
        <v>88</v>
      </c>
      <c r="AY174" s="11" t="s">
        <v>88</v>
      </c>
      <c r="AZ174" s="11" t="s">
        <v>88</v>
      </c>
      <c r="BA174" s="11" t="s">
        <v>88</v>
      </c>
      <c r="BB174" s="11" t="s">
        <v>88</v>
      </c>
      <c r="BC174" s="11" t="str">
        <f t="shared" si="98"/>
        <v>NA</v>
      </c>
      <c r="BD174" s="11" t="str">
        <f t="shared" si="77"/>
        <v>NA</v>
      </c>
      <c r="BE174" s="13" t="str">
        <f t="shared" si="78"/>
        <v>NA</v>
      </c>
      <c r="BF174" s="13" t="str">
        <f t="shared" si="79"/>
        <v>NA</v>
      </c>
      <c r="BG174" s="11" t="str">
        <f t="shared" si="80"/>
        <v>NA</v>
      </c>
      <c r="BH174" s="11" t="str">
        <f t="shared" si="81"/>
        <v>NA</v>
      </c>
      <c r="BI174" s="11" t="str">
        <f t="shared" si="82"/>
        <v>NA</v>
      </c>
      <c r="BJ174" s="11" t="str">
        <f t="shared" si="83"/>
        <v>NA</v>
      </c>
      <c r="BK174" s="11" t="str">
        <f t="shared" si="84"/>
        <v>NA</v>
      </c>
      <c r="BL174" s="11" t="str">
        <f t="shared" si="85"/>
        <v>NA</v>
      </c>
      <c r="BM174" s="11" t="str">
        <f t="shared" si="86"/>
        <v>NA</v>
      </c>
      <c r="BN174" s="11" t="str">
        <f t="shared" si="87"/>
        <v>NA</v>
      </c>
      <c r="BO174" s="11" t="str">
        <f t="shared" si="88"/>
        <v>NA</v>
      </c>
      <c r="BP174" s="11" t="str">
        <f t="shared" si="89"/>
        <v>NA</v>
      </c>
      <c r="BQ174" s="11" t="str">
        <f t="shared" si="90"/>
        <v>NA</v>
      </c>
      <c r="BR174" s="14" t="s">
        <v>88</v>
      </c>
      <c r="BS174" s="11" t="s">
        <v>88</v>
      </c>
      <c r="BT174" s="11" t="str">
        <f t="shared" si="108"/>
        <v>NA</v>
      </c>
      <c r="BU174" s="11" t="str">
        <f>IF(AI174="NA","NA",IF(AJ174="NA","NA",AI174/AJ174))</f>
        <v>NA</v>
      </c>
      <c r="BV174" s="11" t="str">
        <f t="shared" si="110"/>
        <v>NA</v>
      </c>
      <c r="BW174" s="11" t="str">
        <f t="shared" si="111"/>
        <v>NA</v>
      </c>
      <c r="BX174" s="11" t="str">
        <f t="shared" si="111"/>
        <v>NA</v>
      </c>
      <c r="BY174" s="11" t="str">
        <f t="shared" si="111"/>
        <v>NA</v>
      </c>
      <c r="BZ174" s="11" t="str">
        <f t="shared" si="99"/>
        <v>NA</v>
      </c>
      <c r="CA174" s="11" t="str">
        <f t="shared" si="73"/>
        <v>NA</v>
      </c>
      <c r="CB174" s="11" t="str">
        <f t="shared" si="105"/>
        <v>NA</v>
      </c>
      <c r="CC174" s="11" t="str">
        <f t="shared" si="96"/>
        <v>NA</v>
      </c>
      <c r="CD174" s="11" t="str">
        <f t="shared" si="106"/>
        <v>NA</v>
      </c>
      <c r="CE174" s="11" t="str">
        <f t="shared" si="69"/>
        <v>NA</v>
      </c>
      <c r="CF174" s="11" t="str">
        <f t="shared" si="107"/>
        <v>NA</v>
      </c>
      <c r="CG174" s="11">
        <f t="shared" si="74"/>
        <v>0.24376314998497145</v>
      </c>
      <c r="CH174" s="11" t="str">
        <f t="shared" si="109"/>
        <v>NA</v>
      </c>
      <c r="CI174" s="11" t="str">
        <f>IF(AU174="NA","NA", IF(AW174="NA","NA", AW174/AU174))</f>
        <v>NA</v>
      </c>
      <c r="CJ174" s="11" t="str">
        <f t="shared" si="97"/>
        <v>NA</v>
      </c>
      <c r="CK174" s="11" t="str">
        <f t="shared" si="94"/>
        <v>NA</v>
      </c>
      <c r="CL174" s="11" t="str">
        <f t="shared" si="93"/>
        <v>NA</v>
      </c>
    </row>
    <row r="175" spans="1:90" ht="17">
      <c r="A175" s="37" t="s">
        <v>238</v>
      </c>
      <c r="B175" s="59" t="s">
        <v>293</v>
      </c>
      <c r="C175" s="11" t="s">
        <v>305</v>
      </c>
      <c r="D175" s="11" t="s">
        <v>461</v>
      </c>
      <c r="E175" s="12" t="s">
        <v>88</v>
      </c>
      <c r="F175" s="12" t="s">
        <v>88</v>
      </c>
      <c r="G175" s="12" t="s">
        <v>88</v>
      </c>
      <c r="H175" s="12" t="s">
        <v>88</v>
      </c>
      <c r="I175" s="12" t="s">
        <v>88</v>
      </c>
      <c r="J175" s="12" t="s">
        <v>88</v>
      </c>
      <c r="K175" s="12" t="s">
        <v>88</v>
      </c>
      <c r="L175" s="12" t="s">
        <v>88</v>
      </c>
      <c r="M175" s="12" t="s">
        <v>88</v>
      </c>
      <c r="N175" s="12" t="s">
        <v>88</v>
      </c>
      <c r="O175" s="12" t="s">
        <v>88</v>
      </c>
      <c r="P175" s="12" t="s">
        <v>88</v>
      </c>
      <c r="Q175" s="12" t="s">
        <v>88</v>
      </c>
      <c r="R175" s="12" t="s">
        <v>88</v>
      </c>
      <c r="S175" s="12" t="s">
        <v>88</v>
      </c>
      <c r="T175" s="12" t="s">
        <v>88</v>
      </c>
      <c r="U175" s="12" t="s">
        <v>88</v>
      </c>
      <c r="V175" s="12" t="s">
        <v>88</v>
      </c>
      <c r="W175" s="12" t="s">
        <v>88</v>
      </c>
      <c r="X175" s="12" t="s">
        <v>88</v>
      </c>
      <c r="Y175" s="12" t="s">
        <v>88</v>
      </c>
      <c r="Z175" s="12" t="s">
        <v>88</v>
      </c>
      <c r="AA175" s="12" t="s">
        <v>88</v>
      </c>
      <c r="AB175" s="12" t="s">
        <v>88</v>
      </c>
      <c r="AC175" s="12" t="s">
        <v>88</v>
      </c>
      <c r="AD175" s="12" t="s">
        <v>88</v>
      </c>
      <c r="AE175" s="12" t="s">
        <v>88</v>
      </c>
      <c r="AF175" s="12" t="s">
        <v>88</v>
      </c>
      <c r="AG175" s="12" t="s">
        <v>88</v>
      </c>
      <c r="AH175" s="12" t="s">
        <v>88</v>
      </c>
      <c r="AI175" s="12" t="s">
        <v>88</v>
      </c>
      <c r="AJ175" s="12" t="s">
        <v>88</v>
      </c>
      <c r="AK175" s="12" t="s">
        <v>88</v>
      </c>
      <c r="AL175" s="12" t="s">
        <v>88</v>
      </c>
      <c r="AM175" s="12" t="s">
        <v>88</v>
      </c>
      <c r="AN175" s="12" t="s">
        <v>88</v>
      </c>
      <c r="AO175" s="12" t="s">
        <v>88</v>
      </c>
      <c r="AP175" s="12" t="s">
        <v>88</v>
      </c>
      <c r="AQ175" s="12">
        <v>285.89</v>
      </c>
      <c r="AR175" s="12">
        <v>39.96</v>
      </c>
      <c r="AS175" s="12">
        <v>63.96</v>
      </c>
      <c r="AT175" s="12" t="s">
        <v>88</v>
      </c>
      <c r="AU175" s="11" t="s">
        <v>88</v>
      </c>
      <c r="AV175" s="11" t="s">
        <v>88</v>
      </c>
      <c r="AW175" s="11" t="s">
        <v>88</v>
      </c>
      <c r="AX175" s="11" t="s">
        <v>88</v>
      </c>
      <c r="AY175" s="11" t="s">
        <v>88</v>
      </c>
      <c r="AZ175" s="11" t="s">
        <v>88</v>
      </c>
      <c r="BA175" s="11" t="s">
        <v>88</v>
      </c>
      <c r="BB175" s="11" t="s">
        <v>88</v>
      </c>
      <c r="BC175" s="11" t="str">
        <f t="shared" si="98"/>
        <v>NA</v>
      </c>
      <c r="BD175" s="11" t="str">
        <f t="shared" si="77"/>
        <v>NA</v>
      </c>
      <c r="BE175" s="13" t="str">
        <f t="shared" si="78"/>
        <v>NA</v>
      </c>
      <c r="BF175" s="13" t="str">
        <f t="shared" si="79"/>
        <v>NA</v>
      </c>
      <c r="BG175" s="11" t="str">
        <f t="shared" si="80"/>
        <v>NA</v>
      </c>
      <c r="BH175" s="11" t="str">
        <f t="shared" si="81"/>
        <v>NA</v>
      </c>
      <c r="BI175" s="11" t="str">
        <f t="shared" si="82"/>
        <v>NA</v>
      </c>
      <c r="BJ175" s="11" t="str">
        <f t="shared" si="83"/>
        <v>NA</v>
      </c>
      <c r="BK175" s="11" t="str">
        <f t="shared" si="84"/>
        <v>NA</v>
      </c>
      <c r="BL175" s="11" t="str">
        <f t="shared" si="85"/>
        <v>NA</v>
      </c>
      <c r="BM175" s="11" t="str">
        <f t="shared" si="86"/>
        <v>NA</v>
      </c>
      <c r="BN175" s="11" t="str">
        <f t="shared" si="87"/>
        <v>NA</v>
      </c>
      <c r="BO175" s="11" t="str">
        <f t="shared" si="88"/>
        <v>NA</v>
      </c>
      <c r="BP175" s="11" t="str">
        <f t="shared" si="89"/>
        <v>NA</v>
      </c>
      <c r="BQ175" s="11" t="str">
        <f t="shared" si="90"/>
        <v>NA</v>
      </c>
      <c r="BR175" s="14" t="s">
        <v>88</v>
      </c>
      <c r="BS175" s="11" t="s">
        <v>88</v>
      </c>
      <c r="BT175" s="11" t="str">
        <f t="shared" si="108"/>
        <v>NA</v>
      </c>
      <c r="BU175" s="11" t="str">
        <f>IF(AI175="NA","NA",IF(AJ175="NA","NA",AI175/AJ175))</f>
        <v>NA</v>
      </c>
      <c r="BV175" s="11" t="str">
        <f t="shared" si="110"/>
        <v>NA</v>
      </c>
      <c r="BW175" s="11" t="str">
        <f t="shared" si="111"/>
        <v>NA</v>
      </c>
      <c r="BX175" s="11" t="str">
        <f t="shared" si="111"/>
        <v>NA</v>
      </c>
      <c r="BY175" s="11" t="str">
        <f t="shared" si="111"/>
        <v>NA</v>
      </c>
      <c r="BZ175" s="11" t="str">
        <f t="shared" si="99"/>
        <v>NA</v>
      </c>
      <c r="CA175" s="11" t="str">
        <f t="shared" si="73"/>
        <v>NA</v>
      </c>
      <c r="CB175" s="11" t="str">
        <f t="shared" si="105"/>
        <v>NA</v>
      </c>
      <c r="CC175" s="11" t="str">
        <f t="shared" si="96"/>
        <v>NA</v>
      </c>
      <c r="CD175" s="11" t="str">
        <f t="shared" si="106"/>
        <v>NA</v>
      </c>
      <c r="CE175" s="11" t="str">
        <f t="shared" si="69"/>
        <v>NA</v>
      </c>
      <c r="CF175" s="11" t="str">
        <f t="shared" si="107"/>
        <v>NA</v>
      </c>
      <c r="CG175" s="11">
        <f t="shared" si="74"/>
        <v>0.22372241071740881</v>
      </c>
      <c r="CH175" s="11" t="str">
        <f t="shared" si="109"/>
        <v>NA</v>
      </c>
      <c r="CI175" s="11" t="str">
        <f>IF(AU175="NA","NA", IF(AW175="NA","NA", AW175/AU175))</f>
        <v>NA</v>
      </c>
      <c r="CJ175" s="11" t="str">
        <f t="shared" si="97"/>
        <v>NA</v>
      </c>
      <c r="CK175" s="11" t="str">
        <f t="shared" si="94"/>
        <v>NA</v>
      </c>
      <c r="CL175" s="11" t="str">
        <f t="shared" si="93"/>
        <v>NA</v>
      </c>
    </row>
    <row r="176" spans="1:90" ht="17">
      <c r="A176" s="39" t="s">
        <v>306</v>
      </c>
      <c r="B176" s="56" t="s">
        <v>307</v>
      </c>
      <c r="C176" s="13" t="s">
        <v>308</v>
      </c>
      <c r="D176" s="13" t="s">
        <v>462</v>
      </c>
      <c r="E176" s="12">
        <v>359.99</v>
      </c>
      <c r="F176" s="18">
        <v>325.83</v>
      </c>
      <c r="G176" s="18">
        <v>123.63</v>
      </c>
      <c r="H176" s="18">
        <v>151.69999999999999</v>
      </c>
      <c r="I176" s="18">
        <v>36.92</v>
      </c>
      <c r="J176" s="18">
        <v>87.69</v>
      </c>
      <c r="K176" s="18" t="s">
        <v>88</v>
      </c>
      <c r="L176" s="18">
        <v>315.70999999999998</v>
      </c>
      <c r="M176" s="18" t="s">
        <v>88</v>
      </c>
      <c r="N176" s="18" t="s">
        <v>88</v>
      </c>
      <c r="O176" s="18">
        <v>27.34</v>
      </c>
      <c r="P176" s="18">
        <v>29.7</v>
      </c>
      <c r="Q176" s="18">
        <v>109.9</v>
      </c>
      <c r="R176" s="18">
        <v>10.43</v>
      </c>
      <c r="S176" s="18">
        <v>110.58</v>
      </c>
      <c r="T176" s="18">
        <v>48.88</v>
      </c>
      <c r="U176" s="18">
        <v>38.700000000000003</v>
      </c>
      <c r="V176" s="18">
        <v>13.66</v>
      </c>
      <c r="W176" s="18">
        <v>13.65</v>
      </c>
      <c r="X176" s="18">
        <v>93.54</v>
      </c>
      <c r="Y176" s="18">
        <v>49.33</v>
      </c>
      <c r="Z176" s="18">
        <v>132.02000000000001</v>
      </c>
      <c r="AA176" s="13" t="s">
        <v>89</v>
      </c>
      <c r="AB176" s="13" t="s">
        <v>90</v>
      </c>
      <c r="AC176" s="13" t="s">
        <v>89</v>
      </c>
      <c r="AD176" s="13" t="s">
        <v>90</v>
      </c>
      <c r="AE176" s="13" t="s">
        <v>89</v>
      </c>
      <c r="AF176" s="13" t="s">
        <v>89</v>
      </c>
      <c r="AG176" s="13" t="s">
        <v>90</v>
      </c>
      <c r="AH176" s="13">
        <v>2.73</v>
      </c>
      <c r="AI176" s="14">
        <v>2.2200000000000002</v>
      </c>
      <c r="AJ176" s="14">
        <v>2.34</v>
      </c>
      <c r="AK176" s="14">
        <v>11.78</v>
      </c>
      <c r="AL176" s="11" t="s">
        <v>88</v>
      </c>
      <c r="AM176" s="13" t="s">
        <v>88</v>
      </c>
      <c r="AN176" s="18">
        <v>1106.42</v>
      </c>
      <c r="AO176" s="18" t="s">
        <v>88</v>
      </c>
      <c r="AP176" s="13" t="s">
        <v>88</v>
      </c>
      <c r="AQ176" s="18" t="s">
        <v>88</v>
      </c>
      <c r="AR176" s="18" t="s">
        <v>88</v>
      </c>
      <c r="AS176" s="18" t="s">
        <v>88</v>
      </c>
      <c r="AT176" s="18" t="s">
        <v>88</v>
      </c>
      <c r="AU176" s="18" t="s">
        <v>88</v>
      </c>
      <c r="AV176" s="18" t="s">
        <v>88</v>
      </c>
      <c r="AW176" s="18" t="s">
        <v>88</v>
      </c>
      <c r="AX176" s="18" t="s">
        <v>88</v>
      </c>
      <c r="AY176" s="18" t="s">
        <v>88</v>
      </c>
      <c r="AZ176" s="18" t="s">
        <v>88</v>
      </c>
      <c r="BA176" s="18" t="s">
        <v>88</v>
      </c>
      <c r="BB176" s="18" t="s">
        <v>88</v>
      </c>
      <c r="BC176" s="11">
        <f t="shared" si="98"/>
        <v>0.46558021053923826</v>
      </c>
      <c r="BD176" s="11">
        <f t="shared" si="77"/>
        <v>0.33937943099162143</v>
      </c>
      <c r="BE176" s="13">
        <f t="shared" si="78"/>
        <v>7.5946554070946415E-2</v>
      </c>
      <c r="BF176" s="13">
        <f t="shared" si="79"/>
        <v>0.24359009972499235</v>
      </c>
      <c r="BG176" s="11" t="str">
        <f t="shared" si="80"/>
        <v>NA</v>
      </c>
      <c r="BH176" s="11" t="str">
        <f t="shared" si="81"/>
        <v>NA</v>
      </c>
      <c r="BI176" s="11" t="str">
        <f t="shared" si="82"/>
        <v>NA</v>
      </c>
      <c r="BJ176" s="11">
        <f t="shared" si="83"/>
        <v>0.11694276392892212</v>
      </c>
      <c r="BK176" s="11">
        <f t="shared" si="84"/>
        <v>2.1731832476398486E-2</v>
      </c>
      <c r="BL176" s="11">
        <f t="shared" si="85"/>
        <v>0.33729245311972506</v>
      </c>
      <c r="BM176" s="11">
        <f t="shared" si="86"/>
        <v>3.2010557652763713E-2</v>
      </c>
      <c r="BN176" s="11">
        <f t="shared" si="87"/>
        <v>0.42221508854524464</v>
      </c>
      <c r="BO176" s="11">
        <f t="shared" si="88"/>
        <v>4.1923702544271559E-2</v>
      </c>
      <c r="BP176" s="11">
        <f t="shared" si="89"/>
        <v>4.1893011693214258E-2</v>
      </c>
      <c r="BQ176" s="11">
        <f t="shared" si="90"/>
        <v>0.40518061565847224</v>
      </c>
      <c r="BR176" s="14" t="s">
        <v>88</v>
      </c>
      <c r="BS176" s="11" t="s">
        <v>88</v>
      </c>
      <c r="BT176" s="11">
        <f t="shared" si="108"/>
        <v>1.2297297297297296</v>
      </c>
      <c r="BU176" s="13">
        <v>0</v>
      </c>
      <c r="BV176" s="13">
        <v>1</v>
      </c>
      <c r="BW176" s="13">
        <v>1</v>
      </c>
      <c r="BX176" s="13">
        <v>0</v>
      </c>
      <c r="BY176" s="11">
        <v>1</v>
      </c>
      <c r="BZ176" s="11" t="str">
        <f t="shared" si="99"/>
        <v>NA</v>
      </c>
      <c r="CA176" s="11" t="str">
        <f t="shared" si="73"/>
        <v>NA</v>
      </c>
      <c r="CB176" s="11" t="str">
        <f t="shared" si="105"/>
        <v>NA</v>
      </c>
      <c r="CC176" s="11" t="str">
        <f t="shared" si="96"/>
        <v>NA</v>
      </c>
      <c r="CD176" s="11" t="str">
        <f t="shared" si="106"/>
        <v>NA</v>
      </c>
      <c r="CE176" s="11" t="str">
        <f t="shared" si="69"/>
        <v>NA</v>
      </c>
      <c r="CF176" s="11" t="str">
        <f t="shared" si="107"/>
        <v>NA</v>
      </c>
      <c r="CG176" s="11" t="str">
        <f t="shared" si="74"/>
        <v>NA</v>
      </c>
      <c r="CH176" s="11" t="str">
        <f t="shared" si="109"/>
        <v>NA</v>
      </c>
      <c r="CI176" s="11" t="str">
        <f>IF(AU176="NA","NA", IF(AW176="NA","NA", AW176/AU176))</f>
        <v>NA</v>
      </c>
      <c r="CJ176" s="11" t="str">
        <f t="shared" si="97"/>
        <v>NA</v>
      </c>
      <c r="CK176" s="11" t="str">
        <f t="shared" si="94"/>
        <v>NA</v>
      </c>
      <c r="CL176" s="11" t="str">
        <f t="shared" si="93"/>
        <v>NA</v>
      </c>
    </row>
    <row r="177" spans="1:109" ht="17">
      <c r="A177" s="39" t="s">
        <v>306</v>
      </c>
      <c r="B177" s="56" t="s">
        <v>309</v>
      </c>
      <c r="C177" s="11" t="s">
        <v>310</v>
      </c>
      <c r="D177" s="13" t="s">
        <v>492</v>
      </c>
      <c r="E177" s="12">
        <v>248.18</v>
      </c>
      <c r="F177" s="18">
        <v>224.28</v>
      </c>
      <c r="G177" s="18">
        <v>78.430000000000007</v>
      </c>
      <c r="H177" s="18">
        <v>58.72</v>
      </c>
      <c r="I177" s="18">
        <v>21.85</v>
      </c>
      <c r="J177" s="18">
        <v>21.846</v>
      </c>
      <c r="K177" s="18" t="s">
        <v>88</v>
      </c>
      <c r="L177" s="18" t="s">
        <v>88</v>
      </c>
      <c r="M177" s="18">
        <v>102.85</v>
      </c>
      <c r="N177" s="18">
        <v>44.47</v>
      </c>
      <c r="O177" s="12" t="s">
        <v>88</v>
      </c>
      <c r="P177" s="18">
        <v>21.74</v>
      </c>
      <c r="Q177" s="18">
        <v>33.909999999999997</v>
      </c>
      <c r="R177" s="18">
        <v>13.46</v>
      </c>
      <c r="S177" s="18">
        <v>44.305</v>
      </c>
      <c r="T177" s="18">
        <v>29.72</v>
      </c>
      <c r="U177" s="18">
        <v>22.73</v>
      </c>
      <c r="V177" s="18">
        <v>15.52</v>
      </c>
      <c r="W177" s="18">
        <v>7.62</v>
      </c>
      <c r="X177" s="18">
        <v>114.02</v>
      </c>
      <c r="Y177" s="18">
        <v>22.35</v>
      </c>
      <c r="Z177" s="18">
        <v>136.32</v>
      </c>
      <c r="AA177" s="13" t="s">
        <v>89</v>
      </c>
      <c r="AB177" s="13" t="s">
        <v>90</v>
      </c>
      <c r="AC177" s="13" t="s">
        <v>89</v>
      </c>
      <c r="AD177" s="13" t="s">
        <v>90</v>
      </c>
      <c r="AE177" s="13" t="s">
        <v>89</v>
      </c>
      <c r="AF177" s="13" t="s">
        <v>88</v>
      </c>
      <c r="AG177" s="13" t="s">
        <v>88</v>
      </c>
      <c r="AH177" s="13">
        <v>3.29</v>
      </c>
      <c r="AI177" s="14">
        <v>2.91</v>
      </c>
      <c r="AJ177" s="14">
        <v>2.2999999999999998</v>
      </c>
      <c r="AK177" s="14">
        <v>4.34</v>
      </c>
      <c r="AL177" s="11" t="s">
        <v>88</v>
      </c>
      <c r="AM177" s="13" t="s">
        <v>88</v>
      </c>
      <c r="AN177" s="18">
        <v>900.5</v>
      </c>
      <c r="AO177" s="13">
        <v>680.59</v>
      </c>
      <c r="AP177" s="13" t="s">
        <v>88</v>
      </c>
      <c r="AQ177" s="18">
        <v>163.72999999999999</v>
      </c>
      <c r="AR177" s="18">
        <v>28.03</v>
      </c>
      <c r="AS177" s="18">
        <v>70.399000000000001</v>
      </c>
      <c r="AT177" s="18">
        <v>83.537000000000006</v>
      </c>
      <c r="AU177" s="18">
        <v>171.81</v>
      </c>
      <c r="AV177" s="18">
        <v>15.2</v>
      </c>
      <c r="AW177" s="18">
        <v>22.86</v>
      </c>
      <c r="AX177" s="18">
        <v>64.22</v>
      </c>
      <c r="AY177" s="18" t="s">
        <v>88</v>
      </c>
      <c r="AZ177" s="18" t="s">
        <v>88</v>
      </c>
      <c r="BA177" s="18">
        <v>79.44</v>
      </c>
      <c r="BB177" s="18">
        <v>440.37</v>
      </c>
      <c r="BC177" s="11">
        <f t="shared" si="98"/>
        <v>0.26181558765828428</v>
      </c>
      <c r="BD177" s="11">
        <f t="shared" si="77"/>
        <v>0.19754324950954164</v>
      </c>
      <c r="BE177" s="13" t="str">
        <f t="shared" si="78"/>
        <v>NA</v>
      </c>
      <c r="BF177" s="13">
        <f t="shared" si="79"/>
        <v>8.8024820694657099E-2</v>
      </c>
      <c r="BG177" s="11" t="str">
        <f t="shared" si="80"/>
        <v>NA</v>
      </c>
      <c r="BH177" s="11" t="str">
        <f t="shared" si="81"/>
        <v>NA</v>
      </c>
      <c r="BI177" s="11">
        <f t="shared" si="82"/>
        <v>0.43237724842002917</v>
      </c>
      <c r="BJ177" s="11" t="str">
        <f t="shared" si="83"/>
        <v>NA</v>
      </c>
      <c r="BK177" s="11">
        <f t="shared" si="84"/>
        <v>2.5330716458054278E-2</v>
      </c>
      <c r="BL177" s="11">
        <f t="shared" si="85"/>
        <v>0.15119493490280006</v>
      </c>
      <c r="BM177" s="11">
        <f t="shared" si="86"/>
        <v>6.0014267879436423E-2</v>
      </c>
      <c r="BN177" s="11">
        <f t="shared" si="87"/>
        <v>0.36734558293379854</v>
      </c>
      <c r="BO177" s="11">
        <f t="shared" si="88"/>
        <v>6.919921526663099E-2</v>
      </c>
      <c r="BP177" s="11">
        <f t="shared" si="89"/>
        <v>3.3975387907972179E-2</v>
      </c>
      <c r="BQ177" s="11">
        <f t="shared" si="90"/>
        <v>0.60781166399143927</v>
      </c>
      <c r="BR177" s="14">
        <v>2.2999999999999998</v>
      </c>
      <c r="BS177" s="11" t="s">
        <v>88</v>
      </c>
      <c r="BT177" s="11">
        <f t="shared" si="108"/>
        <v>1.1305841924398625</v>
      </c>
      <c r="BU177" s="13">
        <v>0</v>
      </c>
      <c r="BV177" s="13">
        <v>1</v>
      </c>
      <c r="BW177" s="13">
        <v>1</v>
      </c>
      <c r="BX177" s="13">
        <v>0</v>
      </c>
      <c r="BY177" s="13" t="s">
        <v>88</v>
      </c>
      <c r="BZ177" s="11">
        <f t="shared" si="99"/>
        <v>0.36465419709369812</v>
      </c>
      <c r="CA177" s="11">
        <f t="shared" si="73"/>
        <v>0.32953760707621327</v>
      </c>
      <c r="CB177" s="11">
        <f t="shared" si="105"/>
        <v>1.3231167075625561</v>
      </c>
      <c r="CC177" s="11" t="str">
        <f t="shared" si="96"/>
        <v>NA</v>
      </c>
      <c r="CD177" s="11" t="str">
        <f t="shared" si="106"/>
        <v>NA</v>
      </c>
      <c r="CE177" s="11">
        <f t="shared" si="69"/>
        <v>0.95297130551190257</v>
      </c>
      <c r="CF177" s="11">
        <f t="shared" si="107"/>
        <v>0.7660513643659711</v>
      </c>
      <c r="CG177" s="11">
        <f t="shared" si="74"/>
        <v>0.42997007268063281</v>
      </c>
      <c r="CH177" s="11">
        <f t="shared" si="109"/>
        <v>0.51021193428204981</v>
      </c>
      <c r="CI177" s="11">
        <f>IF(AU177="NA","NA", IF(AW177="NA","NA", AW177/AU177))</f>
        <v>0.13305395495023573</v>
      </c>
      <c r="CJ177" s="11">
        <f>IF(AU177="NA","NA", IF(AX177="NA","NA", AX177/AU177))</f>
        <v>0.37378499505267443</v>
      </c>
      <c r="CK177" s="11" t="str">
        <f t="shared" si="94"/>
        <v>NA</v>
      </c>
      <c r="CL177" s="11">
        <f t="shared" si="93"/>
        <v>0.18039375979290143</v>
      </c>
    </row>
    <row r="178" spans="1:109" ht="17">
      <c r="A178" s="39" t="s">
        <v>306</v>
      </c>
      <c r="B178" s="56" t="s">
        <v>311</v>
      </c>
      <c r="C178" s="31" t="s">
        <v>312</v>
      </c>
      <c r="D178" s="13" t="s">
        <v>493</v>
      </c>
      <c r="E178" s="12">
        <v>146.69</v>
      </c>
      <c r="F178" s="18">
        <v>140.9</v>
      </c>
      <c r="G178" s="18">
        <v>52.48</v>
      </c>
      <c r="H178" s="18">
        <v>58.8</v>
      </c>
      <c r="I178" s="18">
        <v>14.99</v>
      </c>
      <c r="J178" s="18">
        <v>35.880000000000003</v>
      </c>
      <c r="K178" s="18" t="s">
        <v>88</v>
      </c>
      <c r="L178" s="18">
        <v>131.82</v>
      </c>
      <c r="M178" s="18" t="s">
        <v>88</v>
      </c>
      <c r="N178" s="18">
        <v>16.850000000000001</v>
      </c>
      <c r="O178" s="18">
        <v>8.5717999999999996</v>
      </c>
      <c r="P178" s="18" t="s">
        <v>88</v>
      </c>
      <c r="Q178" s="18">
        <v>44.64</v>
      </c>
      <c r="R178" s="18">
        <v>5.14</v>
      </c>
      <c r="S178" s="18">
        <v>40.6</v>
      </c>
      <c r="T178" s="18">
        <v>18.77</v>
      </c>
      <c r="U178" s="18">
        <v>14.62</v>
      </c>
      <c r="V178" s="18" t="s">
        <v>88</v>
      </c>
      <c r="W178" s="18">
        <v>7.32</v>
      </c>
      <c r="X178" s="18">
        <v>42.04</v>
      </c>
      <c r="Y178" s="18">
        <v>23.28</v>
      </c>
      <c r="Z178" s="18">
        <v>60.6</v>
      </c>
      <c r="AA178" s="13" t="s">
        <v>89</v>
      </c>
      <c r="AB178" s="13" t="s">
        <v>90</v>
      </c>
      <c r="AC178" s="13" t="s">
        <v>89</v>
      </c>
      <c r="AD178" s="13" t="s">
        <v>90</v>
      </c>
      <c r="AE178" s="13" t="s">
        <v>89</v>
      </c>
      <c r="AF178" s="13" t="s">
        <v>88</v>
      </c>
      <c r="AG178" s="13" t="s">
        <v>90</v>
      </c>
      <c r="AH178" s="13">
        <v>5.0599999999999996</v>
      </c>
      <c r="AI178" s="14">
        <v>1.99</v>
      </c>
      <c r="AJ178" s="14">
        <v>2.04</v>
      </c>
      <c r="AK178" s="14">
        <v>7.34</v>
      </c>
      <c r="AL178" s="11" t="s">
        <v>88</v>
      </c>
      <c r="AM178" s="13" t="s">
        <v>88</v>
      </c>
      <c r="AN178" s="18" t="s">
        <v>88</v>
      </c>
      <c r="AO178" s="18" t="s">
        <v>88</v>
      </c>
      <c r="AP178" s="13" t="s">
        <v>88</v>
      </c>
      <c r="AQ178" s="18">
        <v>88.7</v>
      </c>
      <c r="AR178" s="18">
        <v>18</v>
      </c>
      <c r="AS178" s="18">
        <v>32.216000000000001</v>
      </c>
      <c r="AT178" s="18">
        <v>51.76</v>
      </c>
      <c r="AU178" s="18">
        <v>106.81</v>
      </c>
      <c r="AV178" s="18">
        <v>21.56</v>
      </c>
      <c r="AW178" s="18">
        <v>31.99</v>
      </c>
      <c r="AX178" s="18">
        <v>63.07</v>
      </c>
      <c r="AY178" s="18">
        <v>48.98</v>
      </c>
      <c r="AZ178" s="18">
        <v>271.06</v>
      </c>
      <c r="BA178" s="18">
        <v>67.45</v>
      </c>
      <c r="BB178" s="18" t="s">
        <v>88</v>
      </c>
      <c r="BC178" s="11">
        <f t="shared" si="98"/>
        <v>0.41731724627395311</v>
      </c>
      <c r="BD178" s="11">
        <f t="shared" si="77"/>
        <v>0.28814762242725339</v>
      </c>
      <c r="BE178" s="13">
        <f t="shared" si="78"/>
        <v>5.8434794464517006E-2</v>
      </c>
      <c r="BF178" s="13">
        <f t="shared" si="79"/>
        <v>0.24459745040561731</v>
      </c>
      <c r="BG178" s="11" t="str">
        <f t="shared" si="80"/>
        <v>NA</v>
      </c>
      <c r="BH178" s="11">
        <f t="shared" si="81"/>
        <v>0.12782582309209531</v>
      </c>
      <c r="BI178" s="11" t="str">
        <f t="shared" si="82"/>
        <v>NA</v>
      </c>
      <c r="BJ178" s="11">
        <f t="shared" si="83"/>
        <v>0.11371567288727052</v>
      </c>
      <c r="BK178" s="11">
        <f t="shared" si="84"/>
        <v>2.4648681974994972E-2</v>
      </c>
      <c r="BL178" s="11">
        <f t="shared" si="85"/>
        <v>0.31682044002838894</v>
      </c>
      <c r="BM178" s="11">
        <f t="shared" si="86"/>
        <v>3.6479772888573452E-2</v>
      </c>
      <c r="BN178" s="11">
        <f t="shared" si="87"/>
        <v>0.37224194004032357</v>
      </c>
      <c r="BO178" s="11" t="str">
        <f t="shared" si="88"/>
        <v>NA</v>
      </c>
      <c r="BP178" s="11">
        <f t="shared" si="89"/>
        <v>5.1951738821859474E-2</v>
      </c>
      <c r="BQ178" s="11">
        <f t="shared" si="90"/>
        <v>0.43009226401703338</v>
      </c>
      <c r="BR178" s="14">
        <v>2.04</v>
      </c>
      <c r="BS178" s="11" t="s">
        <v>88</v>
      </c>
      <c r="BT178" s="11">
        <f t="shared" si="108"/>
        <v>2.5427135678391957</v>
      </c>
      <c r="BU178" s="13">
        <v>0</v>
      </c>
      <c r="BV178" s="13">
        <v>1</v>
      </c>
      <c r="BW178" s="13">
        <v>1</v>
      </c>
      <c r="BX178" s="13">
        <v>0</v>
      </c>
      <c r="BY178" s="13">
        <v>1</v>
      </c>
      <c r="BZ178" s="11" t="str">
        <f t="shared" si="99"/>
        <v>NA</v>
      </c>
      <c r="CA178" s="11" t="str">
        <f t="shared" ref="CA178:CA214" si="112">IF(F178="NA", "NA", IF(AO178="NA","NA", F178/AO178))</f>
        <v>NA</v>
      </c>
      <c r="CB178" s="11" t="str">
        <f t="shared" si="105"/>
        <v>NA</v>
      </c>
      <c r="CC178" s="11" t="str">
        <f t="shared" si="96"/>
        <v>NA</v>
      </c>
      <c r="CD178" s="11" t="str">
        <f t="shared" si="106"/>
        <v>NA</v>
      </c>
      <c r="CE178" s="11">
        <f t="shared" si="69"/>
        <v>0.83044658739818367</v>
      </c>
      <c r="CF178" s="11">
        <f t="shared" si="107"/>
        <v>0.75805535841021998</v>
      </c>
      <c r="CG178" s="11">
        <f t="shared" si="74"/>
        <v>0.36320180383314543</v>
      </c>
      <c r="CH178" s="11">
        <f t="shared" si="109"/>
        <v>0.58354002254791426</v>
      </c>
      <c r="CI178" s="11">
        <f>IF(AU178="NA","NA", IF(AW178="NA","NA", AW178/AU178))</f>
        <v>0.29950379177979586</v>
      </c>
      <c r="CJ178" s="11">
        <f t="shared" si="97"/>
        <v>0.59048778204287988</v>
      </c>
      <c r="CK178" s="11">
        <f t="shared" si="94"/>
        <v>0.1806980004427064</v>
      </c>
      <c r="CL178" s="11" t="str">
        <f t="shared" si="93"/>
        <v>NA</v>
      </c>
    </row>
    <row r="179" spans="1:109" ht="17">
      <c r="A179" s="39" t="s">
        <v>306</v>
      </c>
      <c r="B179" s="56" t="s">
        <v>311</v>
      </c>
      <c r="C179" s="31" t="s">
        <v>313</v>
      </c>
      <c r="D179" s="13" t="s">
        <v>473</v>
      </c>
      <c r="E179" s="12">
        <v>132.94999999999999</v>
      </c>
      <c r="F179" s="18">
        <v>123.76</v>
      </c>
      <c r="G179" s="18" t="s">
        <v>88</v>
      </c>
      <c r="H179" s="18">
        <v>51.94</v>
      </c>
      <c r="I179" s="18">
        <v>15.4</v>
      </c>
      <c r="J179" s="18">
        <v>31.53</v>
      </c>
      <c r="K179" s="18">
        <v>76.727999999999994</v>
      </c>
      <c r="L179" s="18">
        <v>119.67</v>
      </c>
      <c r="M179" s="18">
        <v>44.32</v>
      </c>
      <c r="N179" s="18">
        <v>17.059999999999999</v>
      </c>
      <c r="O179" s="18">
        <v>9.4600000000000009</v>
      </c>
      <c r="P179" s="18">
        <v>14.47</v>
      </c>
      <c r="Q179" s="18">
        <v>37.28</v>
      </c>
      <c r="R179" s="18">
        <v>6.22</v>
      </c>
      <c r="S179" s="18" t="s">
        <v>88</v>
      </c>
      <c r="T179" s="18">
        <v>22.24</v>
      </c>
      <c r="U179" s="18">
        <v>20.09</v>
      </c>
      <c r="V179" s="18">
        <v>15.29</v>
      </c>
      <c r="W179" s="18">
        <v>5.32</v>
      </c>
      <c r="X179" s="18">
        <v>39.01</v>
      </c>
      <c r="Y179" s="18">
        <v>19.87</v>
      </c>
      <c r="Z179" s="18">
        <v>46.33</v>
      </c>
      <c r="AA179" s="13" t="s">
        <v>89</v>
      </c>
      <c r="AB179" s="13" t="s">
        <v>90</v>
      </c>
      <c r="AC179" s="13" t="s">
        <v>89</v>
      </c>
      <c r="AD179" s="13" t="s">
        <v>90</v>
      </c>
      <c r="AE179" s="13" t="s">
        <v>89</v>
      </c>
      <c r="AF179" s="13" t="s">
        <v>89</v>
      </c>
      <c r="AG179" s="13" t="s">
        <v>89</v>
      </c>
      <c r="AH179" s="13">
        <v>5.08</v>
      </c>
      <c r="AI179" s="14">
        <v>2.78</v>
      </c>
      <c r="AJ179" s="14">
        <v>3.19</v>
      </c>
      <c r="AK179" s="14">
        <v>7.66</v>
      </c>
      <c r="AL179" s="11">
        <v>0.2</v>
      </c>
      <c r="AM179" s="13" t="s">
        <v>88</v>
      </c>
      <c r="AN179" s="18" t="s">
        <v>88</v>
      </c>
      <c r="AO179" s="18" t="s">
        <v>88</v>
      </c>
      <c r="AP179" s="13" t="s">
        <v>88</v>
      </c>
      <c r="AQ179" s="18">
        <v>77.927000000000007</v>
      </c>
      <c r="AR179" s="18">
        <v>20.428999999999998</v>
      </c>
      <c r="AS179" s="18">
        <v>30.51</v>
      </c>
      <c r="AT179" s="18">
        <v>46.533999999999999</v>
      </c>
      <c r="AU179" s="18">
        <v>79.52</v>
      </c>
      <c r="AV179" s="18">
        <v>22.800999999999998</v>
      </c>
      <c r="AW179" s="18">
        <v>33.96</v>
      </c>
      <c r="AX179" s="18">
        <v>56.773000000000003</v>
      </c>
      <c r="AY179" s="18" t="s">
        <v>88</v>
      </c>
      <c r="AZ179" s="18" t="s">
        <v>88</v>
      </c>
      <c r="BA179" s="18" t="s">
        <v>88</v>
      </c>
      <c r="BB179" s="18" t="s">
        <v>88</v>
      </c>
      <c r="BC179" s="11">
        <f t="shared" si="98"/>
        <v>0.41968325791855199</v>
      </c>
      <c r="BD179" s="11" t="str">
        <f t="shared" si="77"/>
        <v>NA</v>
      </c>
      <c r="BE179" s="13">
        <f t="shared" si="78"/>
        <v>7.1154569386987596E-2</v>
      </c>
      <c r="BF179" s="13">
        <f t="shared" si="79"/>
        <v>0.23715682587438891</v>
      </c>
      <c r="BG179" s="11">
        <f t="shared" si="80"/>
        <v>0.57711921775103425</v>
      </c>
      <c r="BH179" s="11">
        <f t="shared" si="81"/>
        <v>0.14255870310019217</v>
      </c>
      <c r="BI179" s="11">
        <f t="shared" si="82"/>
        <v>0.38492779783393499</v>
      </c>
      <c r="BJ179" s="11">
        <f t="shared" si="83"/>
        <v>0.12868722319712542</v>
      </c>
      <c r="BK179" s="11">
        <f t="shared" si="84"/>
        <v>2.530365283078076E-2</v>
      </c>
      <c r="BL179" s="11">
        <f t="shared" si="85"/>
        <v>0.30122818358112474</v>
      </c>
      <c r="BM179" s="11">
        <f t="shared" si="86"/>
        <v>5.0258564964447312E-2</v>
      </c>
      <c r="BN179" s="11">
        <f t="shared" si="87"/>
        <v>0.53726412825814451</v>
      </c>
      <c r="BO179" s="11">
        <f t="shared" si="88"/>
        <v>0.12354557207498383</v>
      </c>
      <c r="BP179" s="11">
        <f t="shared" si="89"/>
        <v>4.2986425339366516E-2</v>
      </c>
      <c r="BQ179" s="11">
        <f t="shared" si="90"/>
        <v>0.37435358758888165</v>
      </c>
      <c r="BR179" s="14">
        <v>3.19</v>
      </c>
      <c r="BS179" s="11">
        <v>0.2</v>
      </c>
      <c r="BT179" s="11">
        <f t="shared" si="108"/>
        <v>1.8273381294964031</v>
      </c>
      <c r="BU179" s="13">
        <v>0</v>
      </c>
      <c r="BV179" s="13">
        <v>1</v>
      </c>
      <c r="BW179" s="13">
        <v>1</v>
      </c>
      <c r="BX179" s="13">
        <v>0</v>
      </c>
      <c r="BY179" s="13">
        <v>0</v>
      </c>
      <c r="BZ179" s="11" t="s">
        <v>88</v>
      </c>
      <c r="CA179" s="11" t="str">
        <f t="shared" si="112"/>
        <v>NA</v>
      </c>
      <c r="CB179" s="11" t="s">
        <v>88</v>
      </c>
      <c r="CC179" s="11" t="s">
        <v>88</v>
      </c>
      <c r="CD179" s="11" t="str">
        <f t="shared" si="106"/>
        <v>NA</v>
      </c>
      <c r="CE179" s="11" t="str">
        <f>IF(AN179="NA","NA",IF(AQ179="NA", "NA", AQ179/AN179))</f>
        <v>NA</v>
      </c>
      <c r="CF179" s="11" t="str">
        <f>IF(AO179="NA","NA",IF(AR179="NA", "NA", AR179/AO179))</f>
        <v>NA</v>
      </c>
      <c r="CG179" s="11" t="s">
        <v>88</v>
      </c>
      <c r="CH179" s="11">
        <f t="shared" si="109"/>
        <v>0.5971486134459173</v>
      </c>
      <c r="CI179" s="11" t="s">
        <v>88</v>
      </c>
      <c r="CJ179" s="11">
        <f t="shared" si="97"/>
        <v>0.71394617706237429</v>
      </c>
      <c r="CK179" s="11" t="str">
        <f>IF(AR179="NA","NA",IF(AY179="NA", "NA", AY179/AR179))</f>
        <v>NA</v>
      </c>
      <c r="CL179" s="11" t="str">
        <f>IF(AU179="NA","NA",IF(AZ179="NA", "NA", AZ179/AU179))</f>
        <v>NA</v>
      </c>
    </row>
    <row r="180" spans="1:109" ht="17">
      <c r="A180" s="39" t="s">
        <v>306</v>
      </c>
      <c r="B180" s="56" t="s">
        <v>314</v>
      </c>
      <c r="C180" s="11" t="s">
        <v>315</v>
      </c>
      <c r="D180" s="13" t="s">
        <v>494</v>
      </c>
      <c r="E180" s="12">
        <v>283.02</v>
      </c>
      <c r="F180" s="18">
        <v>268.27</v>
      </c>
      <c r="G180" s="18">
        <v>110.218</v>
      </c>
      <c r="H180" s="18">
        <v>104.62</v>
      </c>
      <c r="I180" s="18">
        <v>28.35</v>
      </c>
      <c r="J180" s="18">
        <v>69.7</v>
      </c>
      <c r="K180" s="18" t="s">
        <v>88</v>
      </c>
      <c r="L180" s="18">
        <v>240.6</v>
      </c>
      <c r="M180" s="18" t="s">
        <v>88</v>
      </c>
      <c r="N180" s="18">
        <v>26.96</v>
      </c>
      <c r="O180" s="18">
        <v>21.187750000000001</v>
      </c>
      <c r="P180" s="18" t="s">
        <v>88</v>
      </c>
      <c r="Q180" s="18">
        <v>75.709999999999994</v>
      </c>
      <c r="R180" s="18">
        <v>8.98</v>
      </c>
      <c r="S180" s="18">
        <v>75.61</v>
      </c>
      <c r="T180" s="18">
        <v>42.02</v>
      </c>
      <c r="U180" s="18">
        <v>37.25</v>
      </c>
      <c r="V180" s="18" t="s">
        <v>88</v>
      </c>
      <c r="W180" s="18">
        <v>11.27</v>
      </c>
      <c r="X180" s="18">
        <v>88.5</v>
      </c>
      <c r="Y180" s="18">
        <v>42.43</v>
      </c>
      <c r="Z180" s="18">
        <v>123.8</v>
      </c>
      <c r="AA180" s="13" t="s">
        <v>89</v>
      </c>
      <c r="AB180" s="13" t="s">
        <v>90</v>
      </c>
      <c r="AC180" s="13" t="s">
        <v>89</v>
      </c>
      <c r="AD180" s="13" t="s">
        <v>90</v>
      </c>
      <c r="AE180" s="13" t="s">
        <v>89</v>
      </c>
      <c r="AF180" s="13" t="s">
        <v>89</v>
      </c>
      <c r="AG180" s="13" t="s">
        <v>90</v>
      </c>
      <c r="AH180" s="13">
        <v>4.6900000000000004</v>
      </c>
      <c r="AI180" s="14">
        <v>2.78</v>
      </c>
      <c r="AJ180" s="14">
        <v>2.38</v>
      </c>
      <c r="AK180" s="14">
        <v>9.4700000000000006</v>
      </c>
      <c r="AL180" s="11">
        <v>0.28389999999999999</v>
      </c>
      <c r="AM180" s="13">
        <v>4920</v>
      </c>
      <c r="AN180" s="18">
        <v>1553.79</v>
      </c>
      <c r="AO180" s="18">
        <v>1266</v>
      </c>
      <c r="AP180" s="18">
        <v>1899</v>
      </c>
      <c r="AQ180" s="18">
        <v>211.458</v>
      </c>
      <c r="AR180" s="18">
        <v>37.155999999999999</v>
      </c>
      <c r="AS180" s="18">
        <v>64.337000000000003</v>
      </c>
      <c r="AT180" s="18">
        <v>122.506</v>
      </c>
      <c r="AU180" s="18">
        <v>181.31</v>
      </c>
      <c r="AV180" s="18">
        <v>36.25</v>
      </c>
      <c r="AW180" s="18">
        <v>63.41</v>
      </c>
      <c r="AX180" s="18">
        <v>108.44</v>
      </c>
      <c r="AY180" s="18">
        <v>114.02</v>
      </c>
      <c r="AZ180" s="18">
        <v>601.91999999999996</v>
      </c>
      <c r="BA180" s="18">
        <v>119.58</v>
      </c>
      <c r="BB180" s="18">
        <v>691.47</v>
      </c>
      <c r="BC180" s="11">
        <f t="shared" si="98"/>
        <v>0.38998024378424728</v>
      </c>
      <c r="BD180" s="11">
        <f t="shared" si="77"/>
        <v>0.28184291944682599</v>
      </c>
      <c r="BE180" s="13">
        <f t="shared" si="78"/>
        <v>7.4863083880997813E-2</v>
      </c>
      <c r="BF180" s="13">
        <f t="shared" si="79"/>
        <v>0.24627234824394037</v>
      </c>
      <c r="BG180" s="11" t="str">
        <f t="shared" si="80"/>
        <v>NA</v>
      </c>
      <c r="BH180" s="11">
        <f t="shared" si="81"/>
        <v>0.11205320033250209</v>
      </c>
      <c r="BI180" s="11" t="str">
        <f t="shared" si="82"/>
        <v>NA</v>
      </c>
      <c r="BJ180" s="11">
        <f t="shared" si="83"/>
        <v>0.11783042394014963</v>
      </c>
      <c r="BK180" s="11">
        <f t="shared" si="84"/>
        <v>2.6088078239811636E-2</v>
      </c>
      <c r="BL180" s="11">
        <f t="shared" si="85"/>
        <v>0.28221567823461435</v>
      </c>
      <c r="BM180" s="11">
        <f t="shared" si="86"/>
        <v>3.3473739143400308E-2</v>
      </c>
      <c r="BN180" s="11">
        <f t="shared" si="87"/>
        <v>0.46414815232799594</v>
      </c>
      <c r="BO180" s="11" t="str">
        <f t="shared" si="88"/>
        <v>NA</v>
      </c>
      <c r="BP180" s="11">
        <f t="shared" si="89"/>
        <v>4.2009915383755175E-2</v>
      </c>
      <c r="BQ180" s="11">
        <f t="shared" si="90"/>
        <v>0.46147537928206661</v>
      </c>
      <c r="BR180" s="14">
        <v>2.38</v>
      </c>
      <c r="BS180" s="11">
        <v>0.28389999999999999</v>
      </c>
      <c r="BT180" s="11">
        <f t="shared" si="108"/>
        <v>1.6870503597122304</v>
      </c>
      <c r="BU180" s="13">
        <v>0</v>
      </c>
      <c r="BV180" s="13">
        <v>1</v>
      </c>
      <c r="BW180" s="13">
        <v>1</v>
      </c>
      <c r="BX180" s="13">
        <v>0</v>
      </c>
      <c r="BY180" s="13">
        <v>1</v>
      </c>
      <c r="BZ180" s="11">
        <f>IF(E180="NA", "NA", IF(AO180="NA","NA", E180/AO180))</f>
        <v>0.22355450236966823</v>
      </c>
      <c r="CA180" s="11">
        <f t="shared" si="112"/>
        <v>0.21190363349131119</v>
      </c>
      <c r="CB180" s="11">
        <f>IF(AO180="NA","NA",IF(AN180="NA", "NA", AN180/AO180))</f>
        <v>1.2273222748815165</v>
      </c>
      <c r="CC180" s="11">
        <f t="shared" si="96"/>
        <v>0.25731707317073171</v>
      </c>
      <c r="CD180" s="11">
        <f t="shared" si="106"/>
        <v>0.38597560975609757</v>
      </c>
      <c r="CE180" s="11">
        <f t="shared" si="69"/>
        <v>1.166278749103745</v>
      </c>
      <c r="CF180" s="11">
        <f>IF(F180="NA","NA", IF(AU180="NA","NA", AU180/F180))</f>
        <v>0.67584895813918822</v>
      </c>
      <c r="CG180" s="11">
        <f t="shared" ref="CG180:CG214" si="113">IF(AQ180="NA","NA", IF(AS180="NA","NA", AS180/AQ180))</f>
        <v>0.30425427271609495</v>
      </c>
      <c r="CH180" s="11">
        <f t="shared" si="109"/>
        <v>0.5793396324565635</v>
      </c>
      <c r="CI180" s="11">
        <f t="shared" ref="CI180:CI191" si="114">IF(AU180="NA","NA", IF(AW180="NA","NA", AW180/AU180))</f>
        <v>0.34973250234405162</v>
      </c>
      <c r="CJ180" s="11">
        <f t="shared" si="97"/>
        <v>0.59809166620704868</v>
      </c>
      <c r="CK180" s="11">
        <f t="shared" si="94"/>
        <v>0.18942716640085061</v>
      </c>
      <c r="CL180" s="11">
        <f t="shared" si="93"/>
        <v>0.17293591912881251</v>
      </c>
    </row>
    <row r="181" spans="1:109" ht="17">
      <c r="A181" s="37" t="s">
        <v>6922</v>
      </c>
      <c r="B181" s="56" t="s">
        <v>392</v>
      </c>
      <c r="C181" s="11" t="s">
        <v>316</v>
      </c>
      <c r="D181" s="11" t="s">
        <v>6925</v>
      </c>
      <c r="E181" s="12">
        <v>394.67</v>
      </c>
      <c r="F181" s="18">
        <v>355.5</v>
      </c>
      <c r="G181" s="18">
        <v>105.17</v>
      </c>
      <c r="H181" s="18">
        <v>134.77000000000001</v>
      </c>
      <c r="I181" s="18">
        <v>34.15</v>
      </c>
      <c r="J181" s="18">
        <v>50.05</v>
      </c>
      <c r="K181" s="18" t="s">
        <v>88</v>
      </c>
      <c r="L181" s="18">
        <v>363</v>
      </c>
      <c r="M181" s="18" t="s">
        <v>88</v>
      </c>
      <c r="N181" s="18">
        <v>53.58</v>
      </c>
      <c r="O181" s="18">
        <v>28.51</v>
      </c>
      <c r="P181" s="18">
        <v>52.32</v>
      </c>
      <c r="Q181" s="18">
        <v>95.85</v>
      </c>
      <c r="R181" s="18">
        <v>15.22</v>
      </c>
      <c r="S181" s="18">
        <v>112.53</v>
      </c>
      <c r="T181" s="18">
        <v>56.89</v>
      </c>
      <c r="U181" s="18">
        <v>37.43</v>
      </c>
      <c r="V181" s="18">
        <v>29.65</v>
      </c>
      <c r="W181" s="18">
        <v>15.72</v>
      </c>
      <c r="X181" s="18">
        <v>82.22</v>
      </c>
      <c r="Y181" s="18">
        <v>83.86</v>
      </c>
      <c r="Z181" s="18">
        <v>154.51</v>
      </c>
      <c r="AA181" s="13" t="s">
        <v>90</v>
      </c>
      <c r="AB181" s="13" t="s">
        <v>90</v>
      </c>
      <c r="AC181" s="13" t="s">
        <v>89</v>
      </c>
      <c r="AD181" s="13" t="s">
        <v>90</v>
      </c>
      <c r="AE181" s="13" t="s">
        <v>89</v>
      </c>
      <c r="AF181" s="13" t="s">
        <v>89</v>
      </c>
      <c r="AG181" s="13" t="s">
        <v>89</v>
      </c>
      <c r="AH181" s="13">
        <v>3.07</v>
      </c>
      <c r="AI181" s="14">
        <v>2.75</v>
      </c>
      <c r="AJ181" s="14">
        <v>2.4809999999999999</v>
      </c>
      <c r="AK181" s="14">
        <v>12.41</v>
      </c>
      <c r="AL181" s="11" t="s">
        <v>88</v>
      </c>
      <c r="AM181" s="13" t="s">
        <v>88</v>
      </c>
      <c r="AN181" s="13" t="s">
        <v>88</v>
      </c>
      <c r="AO181" s="13" t="s">
        <v>88</v>
      </c>
      <c r="AP181" s="13" t="s">
        <v>88</v>
      </c>
      <c r="AQ181" s="13" t="s">
        <v>88</v>
      </c>
      <c r="AR181" s="13" t="s">
        <v>88</v>
      </c>
      <c r="AS181" s="13" t="s">
        <v>88</v>
      </c>
      <c r="AT181" s="13" t="s">
        <v>88</v>
      </c>
      <c r="AU181" s="13" t="s">
        <v>88</v>
      </c>
      <c r="AV181" s="13" t="s">
        <v>88</v>
      </c>
      <c r="AW181" s="13" t="s">
        <v>88</v>
      </c>
      <c r="AX181" s="13" t="s">
        <v>88</v>
      </c>
      <c r="AY181" s="13" t="s">
        <v>88</v>
      </c>
      <c r="AZ181" s="13" t="s">
        <v>88</v>
      </c>
      <c r="BA181" s="13" t="s">
        <v>88</v>
      </c>
      <c r="BB181" s="13" t="s">
        <v>88</v>
      </c>
      <c r="BC181" s="11">
        <f t="shared" si="98"/>
        <v>0.37909985935302393</v>
      </c>
      <c r="BD181" s="11">
        <f t="shared" si="77"/>
        <v>0.31654008438818565</v>
      </c>
      <c r="BE181" s="13">
        <f t="shared" si="78"/>
        <v>7.2237565561101683E-2</v>
      </c>
      <c r="BF181" s="13">
        <f t="shared" si="79"/>
        <v>0.12681480730737071</v>
      </c>
      <c r="BG181" s="11" t="str">
        <f t="shared" ref="BG181:BG182" si="115">IF(K181="NA","NA",IF(E181="NA","NA",K181/E181))</f>
        <v>NA</v>
      </c>
      <c r="BH181" s="11">
        <f t="shared" si="81"/>
        <v>0.14760330578512396</v>
      </c>
      <c r="BI181" s="11" t="str">
        <f t="shared" si="82"/>
        <v>NA</v>
      </c>
      <c r="BJ181" s="11">
        <f t="shared" si="83"/>
        <v>9.4077134986225885E-2</v>
      </c>
      <c r="BK181" s="11">
        <f t="shared" si="84"/>
        <v>2.7278665772539616E-2</v>
      </c>
      <c r="BL181" s="11">
        <f t="shared" si="85"/>
        <v>0.26962025316455696</v>
      </c>
      <c r="BM181" s="11">
        <f t="shared" si="86"/>
        <v>4.2812939521800285E-2</v>
      </c>
      <c r="BN181" s="11">
        <f>IF(F181="NA","NA", IF(T181="NA","NA", IF(U181="NA","NA", (((U181+T181)/2)*PI())/F181)))</f>
        <v>0.41675811404583579</v>
      </c>
      <c r="BO181" s="11">
        <f t="shared" si="88"/>
        <v>8.3403656821378333E-2</v>
      </c>
      <c r="BP181" s="11">
        <f t="shared" si="89"/>
        <v>4.4219409282700427E-2</v>
      </c>
      <c r="BQ181" s="11">
        <f t="shared" si="90"/>
        <v>0.43462728551336144</v>
      </c>
      <c r="BR181" s="14">
        <v>2.4809999999999999</v>
      </c>
      <c r="BS181" s="11" t="s">
        <v>88</v>
      </c>
      <c r="BT181" s="11">
        <f t="shared" si="108"/>
        <v>1.1163636363636362</v>
      </c>
      <c r="BU181" s="13">
        <v>0</v>
      </c>
      <c r="BV181" s="13">
        <v>1</v>
      </c>
      <c r="BW181" s="13">
        <v>1</v>
      </c>
      <c r="BX181" s="13">
        <v>0</v>
      </c>
      <c r="BY181" s="13">
        <v>0</v>
      </c>
      <c r="BZ181" s="11" t="str">
        <f t="shared" ref="BZ181:BZ214" si="116">IF(E181="NA", "NA", IF(AO181="NA","NA", E181/AO181))</f>
        <v>NA</v>
      </c>
      <c r="CA181" s="11" t="str">
        <f t="shared" si="112"/>
        <v>NA</v>
      </c>
      <c r="CB181" s="11" t="str">
        <f t="shared" ref="CB181:CB214" si="117">IF(AO181="NA","NA",IF(AN181="NA", "NA", AN181/AO181))</f>
        <v>NA</v>
      </c>
      <c r="CC181" s="11" t="str">
        <f t="shared" si="96"/>
        <v>NA</v>
      </c>
      <c r="CD181" s="11" t="str">
        <f t="shared" si="106"/>
        <v>NA</v>
      </c>
      <c r="CE181" s="11" t="str">
        <f t="shared" ref="CE181:CE191" si="118">IF(AQ181="NA","NA", IF(AU181="NA","NA", AQ181/AU181))</f>
        <v>NA</v>
      </c>
      <c r="CF181" s="11" t="str">
        <f t="shared" ref="CF181:CF214" si="119">IF(F181="NA","NA", IF(AU181="NA","NA", AU181/F181))</f>
        <v>NA</v>
      </c>
      <c r="CG181" s="11" t="str">
        <f t="shared" si="113"/>
        <v>NA</v>
      </c>
      <c r="CH181" s="11" t="str">
        <f t="shared" ref="CH181:CH183" si="120">IF(AQ181="NA","NA", IF(AT181="NA","NA", AT181/AQ181))</f>
        <v>NA</v>
      </c>
      <c r="CI181" s="11" t="str">
        <f t="shared" si="114"/>
        <v>NA</v>
      </c>
      <c r="CJ181" s="11" t="str">
        <f t="shared" si="97"/>
        <v>NA</v>
      </c>
      <c r="CK181" s="11" t="str">
        <f t="shared" si="94"/>
        <v>NA</v>
      </c>
      <c r="CL181" s="11" t="str">
        <f t="shared" si="93"/>
        <v>NA</v>
      </c>
    </row>
    <row r="182" spans="1:109" ht="15" customHeight="1">
      <c r="A182" s="37" t="s">
        <v>6922</v>
      </c>
      <c r="B182" s="56" t="s">
        <v>318</v>
      </c>
      <c r="C182" s="11" t="s">
        <v>319</v>
      </c>
      <c r="D182" s="13" t="s">
        <v>495</v>
      </c>
      <c r="E182" s="12">
        <v>213.3</v>
      </c>
      <c r="F182" s="18">
        <v>184.232</v>
      </c>
      <c r="G182" s="18" t="s">
        <v>88</v>
      </c>
      <c r="H182" s="18">
        <v>75.69</v>
      </c>
      <c r="I182" s="18">
        <v>29.07</v>
      </c>
      <c r="J182" s="18" t="s">
        <v>88</v>
      </c>
      <c r="K182" s="18" t="s">
        <v>88</v>
      </c>
      <c r="L182" s="18" t="s">
        <v>88</v>
      </c>
      <c r="M182" s="18" t="s">
        <v>88</v>
      </c>
      <c r="N182" s="18" t="s">
        <v>88</v>
      </c>
      <c r="O182" s="18" t="s">
        <v>88</v>
      </c>
      <c r="P182" s="18">
        <v>19.524000000000001</v>
      </c>
      <c r="Q182" s="18">
        <v>62.1</v>
      </c>
      <c r="R182" s="18">
        <v>5.49</v>
      </c>
      <c r="S182" s="18" t="s">
        <v>88</v>
      </c>
      <c r="T182" s="18">
        <v>34.909999999999997</v>
      </c>
      <c r="U182" s="18">
        <v>28.55</v>
      </c>
      <c r="V182" s="18">
        <v>22.01</v>
      </c>
      <c r="W182" s="18">
        <v>5.5</v>
      </c>
      <c r="X182" s="18">
        <v>41.48</v>
      </c>
      <c r="Y182" s="18">
        <v>26.49</v>
      </c>
      <c r="Z182" s="18">
        <v>72.489999999999995</v>
      </c>
      <c r="AA182" s="13" t="s">
        <v>89</v>
      </c>
      <c r="AB182" s="13" t="s">
        <v>90</v>
      </c>
      <c r="AC182" s="13" t="s">
        <v>89</v>
      </c>
      <c r="AD182" s="13" t="s">
        <v>90</v>
      </c>
      <c r="AE182" s="13" t="s">
        <v>89</v>
      </c>
      <c r="AF182" s="13" t="s">
        <v>89</v>
      </c>
      <c r="AG182" s="13" t="s">
        <v>90</v>
      </c>
      <c r="AH182" s="13">
        <v>3.78</v>
      </c>
      <c r="AI182" s="14" t="s">
        <v>88</v>
      </c>
      <c r="AJ182" s="14">
        <v>3.5</v>
      </c>
      <c r="AK182" s="14">
        <v>15.72</v>
      </c>
      <c r="AL182" s="11">
        <v>0.30499999999999999</v>
      </c>
      <c r="AM182" s="13" t="s">
        <v>88</v>
      </c>
      <c r="AN182" s="18" t="s">
        <v>88</v>
      </c>
      <c r="AO182" s="18" t="s">
        <v>88</v>
      </c>
      <c r="AP182" s="18" t="s">
        <v>88</v>
      </c>
      <c r="AQ182" s="18" t="s">
        <v>88</v>
      </c>
      <c r="AR182" s="18" t="s">
        <v>88</v>
      </c>
      <c r="AS182" s="18" t="s">
        <v>88</v>
      </c>
      <c r="AT182" s="18" t="s">
        <v>88</v>
      </c>
      <c r="AU182" s="18" t="s">
        <v>88</v>
      </c>
      <c r="AV182" s="18" t="s">
        <v>88</v>
      </c>
      <c r="AW182" s="18" t="s">
        <v>88</v>
      </c>
      <c r="AX182" s="18" t="s">
        <v>88</v>
      </c>
      <c r="AY182" s="18" t="s">
        <v>88</v>
      </c>
      <c r="AZ182" s="18" t="s">
        <v>88</v>
      </c>
      <c r="BA182" s="18" t="s">
        <v>88</v>
      </c>
      <c r="BB182" s="18" t="s">
        <v>88</v>
      </c>
      <c r="BC182" s="11">
        <f t="shared" si="98"/>
        <v>0.41084067914368838</v>
      </c>
      <c r="BD182" s="11" t="str">
        <f t="shared" si="77"/>
        <v>NA</v>
      </c>
      <c r="BE182" s="13" t="str">
        <f t="shared" si="78"/>
        <v>NA</v>
      </c>
      <c r="BF182" s="13" t="str">
        <f t="shared" si="79"/>
        <v>NA</v>
      </c>
      <c r="BG182" s="11" t="str">
        <f t="shared" si="115"/>
        <v>NA</v>
      </c>
      <c r="BH182" s="11" t="str">
        <f t="shared" si="81"/>
        <v>NA</v>
      </c>
      <c r="BI182" s="11" t="str">
        <f t="shared" si="82"/>
        <v>NA</v>
      </c>
      <c r="BJ182" s="11" t="str">
        <f t="shared" si="83"/>
        <v>NA</v>
      </c>
      <c r="BK182" s="11">
        <f t="shared" si="84"/>
        <v>1.6186784199984323E-2</v>
      </c>
      <c r="BL182" s="11">
        <f t="shared" si="85"/>
        <v>0.33707499240088584</v>
      </c>
      <c r="BM182" s="11">
        <f t="shared" si="86"/>
        <v>2.9799383386165272E-2</v>
      </c>
      <c r="BN182" s="11">
        <f t="shared" ref="BN182:BN183" si="121">IF(F182="NA","NA", IF(T182="NA","NA", IF(U182="NA","NA", (((U182+T182)/2)*PI())/F182)))</f>
        <v>0.54107177308178889</v>
      </c>
      <c r="BO182" s="11">
        <f t="shared" si="88"/>
        <v>0.11946893047896132</v>
      </c>
      <c r="BP182" s="11">
        <f t="shared" si="89"/>
        <v>2.9853662773025317E-2</v>
      </c>
      <c r="BQ182" s="11">
        <f t="shared" si="90"/>
        <v>0.39347127534847365</v>
      </c>
      <c r="BR182" s="14">
        <v>3.5</v>
      </c>
      <c r="BS182" s="11">
        <v>0.30499999999999999</v>
      </c>
      <c r="BT182" s="11" t="str">
        <f t="shared" si="108"/>
        <v>NA</v>
      </c>
      <c r="BU182" s="13">
        <v>0</v>
      </c>
      <c r="BV182" s="13">
        <v>1</v>
      </c>
      <c r="BW182" s="13">
        <v>1</v>
      </c>
      <c r="BX182" s="13">
        <v>0</v>
      </c>
      <c r="BY182" s="13">
        <v>1</v>
      </c>
      <c r="BZ182" s="11" t="str">
        <f t="shared" si="116"/>
        <v>NA</v>
      </c>
      <c r="CA182" s="11" t="str">
        <f t="shared" si="112"/>
        <v>NA</v>
      </c>
      <c r="CB182" s="11" t="str">
        <f t="shared" si="117"/>
        <v>NA</v>
      </c>
      <c r="CC182" s="11" t="str">
        <f t="shared" si="96"/>
        <v>NA</v>
      </c>
      <c r="CD182" s="11" t="str">
        <f t="shared" si="106"/>
        <v>NA</v>
      </c>
      <c r="CE182" s="11" t="str">
        <f t="shared" si="118"/>
        <v>NA</v>
      </c>
      <c r="CF182" s="11" t="str">
        <f t="shared" si="119"/>
        <v>NA</v>
      </c>
      <c r="CG182" s="11" t="str">
        <f t="shared" si="113"/>
        <v>NA</v>
      </c>
      <c r="CH182" s="11" t="str">
        <f t="shared" si="120"/>
        <v>NA</v>
      </c>
      <c r="CI182" s="11" t="str">
        <f t="shared" si="114"/>
        <v>NA</v>
      </c>
      <c r="CJ182" s="11" t="str">
        <f t="shared" si="97"/>
        <v>NA</v>
      </c>
      <c r="CK182" s="11" t="str">
        <f t="shared" si="94"/>
        <v>NA</v>
      </c>
      <c r="CL182" s="11" t="str">
        <f t="shared" si="93"/>
        <v>NA</v>
      </c>
    </row>
    <row r="183" spans="1:109" ht="15" customHeight="1">
      <c r="A183" s="37" t="s">
        <v>6922</v>
      </c>
      <c r="B183" s="56" t="s">
        <v>318</v>
      </c>
      <c r="C183" s="11" t="s">
        <v>320</v>
      </c>
      <c r="D183" s="13" t="s">
        <v>495</v>
      </c>
      <c r="E183" s="12">
        <v>193.66</v>
      </c>
      <c r="F183" s="18">
        <v>189.57</v>
      </c>
      <c r="G183" s="18" t="s">
        <v>88</v>
      </c>
      <c r="H183" s="18">
        <v>68.2</v>
      </c>
      <c r="I183" s="18">
        <v>19.36</v>
      </c>
      <c r="J183" s="18">
        <v>22.94</v>
      </c>
      <c r="K183" s="18">
        <v>73.83</v>
      </c>
      <c r="L183" s="18">
        <v>169.93</v>
      </c>
      <c r="M183" s="18" t="s">
        <v>88</v>
      </c>
      <c r="N183" s="18">
        <v>15.58</v>
      </c>
      <c r="O183" s="18" t="s">
        <v>88</v>
      </c>
      <c r="P183" s="18">
        <v>21.05</v>
      </c>
      <c r="Q183" s="18">
        <v>60.03</v>
      </c>
      <c r="R183" s="18">
        <v>5.28</v>
      </c>
      <c r="S183" s="18" t="s">
        <v>88</v>
      </c>
      <c r="T183" s="18">
        <v>39.71</v>
      </c>
      <c r="U183" s="18">
        <v>29.61</v>
      </c>
      <c r="V183" s="18">
        <v>19.07</v>
      </c>
      <c r="W183" s="18" t="s">
        <v>88</v>
      </c>
      <c r="X183" s="18" t="s">
        <v>88</v>
      </c>
      <c r="Y183" s="18" t="s">
        <v>88</v>
      </c>
      <c r="Z183" s="18">
        <v>79.44</v>
      </c>
      <c r="AA183" s="13" t="s">
        <v>117</v>
      </c>
      <c r="AB183" s="13" t="s">
        <v>90</v>
      </c>
      <c r="AC183" s="13" t="s">
        <v>89</v>
      </c>
      <c r="AD183" s="13" t="s">
        <v>88</v>
      </c>
      <c r="AE183" s="13" t="s">
        <v>89</v>
      </c>
      <c r="AF183" s="13" t="s">
        <v>88</v>
      </c>
      <c r="AG183" s="13" t="s">
        <v>88</v>
      </c>
      <c r="AH183" s="13" t="s">
        <v>88</v>
      </c>
      <c r="AI183" s="13" t="s">
        <v>88</v>
      </c>
      <c r="AJ183" s="13" t="s">
        <v>88</v>
      </c>
      <c r="AK183" s="13" t="s">
        <v>88</v>
      </c>
      <c r="AL183" s="13" t="s">
        <v>88</v>
      </c>
      <c r="AM183" s="13" t="s">
        <v>88</v>
      </c>
      <c r="AN183" s="13" t="s">
        <v>88</v>
      </c>
      <c r="AO183" s="13" t="s">
        <v>88</v>
      </c>
      <c r="AP183" s="13" t="s">
        <v>88</v>
      </c>
      <c r="AQ183" s="13" t="s">
        <v>88</v>
      </c>
      <c r="AR183" s="13" t="s">
        <v>88</v>
      </c>
      <c r="AS183" s="13" t="s">
        <v>88</v>
      </c>
      <c r="AT183" s="13" t="s">
        <v>88</v>
      </c>
      <c r="AU183" s="13" t="s">
        <v>88</v>
      </c>
      <c r="AV183" s="13" t="s">
        <v>88</v>
      </c>
      <c r="AW183" s="13" t="s">
        <v>88</v>
      </c>
      <c r="AX183" s="13" t="s">
        <v>88</v>
      </c>
      <c r="AY183" s="13" t="s">
        <v>88</v>
      </c>
      <c r="AZ183" s="13" t="s">
        <v>88</v>
      </c>
      <c r="BA183" s="13" t="s">
        <v>88</v>
      </c>
      <c r="BB183" s="13" t="s">
        <v>88</v>
      </c>
      <c r="BC183" s="11">
        <f t="shared" si="98"/>
        <v>0.35976156564857309</v>
      </c>
      <c r="BD183" s="11" t="str">
        <f t="shared" si="77"/>
        <v>NA</v>
      </c>
      <c r="BE183" s="13" t="str">
        <f t="shared" si="78"/>
        <v>NA</v>
      </c>
      <c r="BF183" s="13">
        <f t="shared" si="79"/>
        <v>0.11845502426933803</v>
      </c>
      <c r="BG183" s="11" t="s">
        <v>88</v>
      </c>
      <c r="BH183" s="11">
        <f t="shared" si="81"/>
        <v>9.1684811392926502E-2</v>
      </c>
      <c r="BI183" s="11" t="str">
        <f t="shared" si="82"/>
        <v>NA</v>
      </c>
      <c r="BJ183" s="11">
        <f t="shared" si="83"/>
        <v>0.11392926499146706</v>
      </c>
      <c r="BK183" s="11" t="str">
        <f t="shared" si="84"/>
        <v>NA</v>
      </c>
      <c r="BL183" s="11">
        <f t="shared" si="85"/>
        <v>0.31666402911853142</v>
      </c>
      <c r="BM183" s="11">
        <f t="shared" si="86"/>
        <v>2.7852508308276628E-2</v>
      </c>
      <c r="BN183" s="11">
        <f t="shared" si="121"/>
        <v>0.57439257990938553</v>
      </c>
      <c r="BO183" s="11">
        <f t="shared" si="88"/>
        <v>0.10059608587856729</v>
      </c>
      <c r="BP183" s="11" t="str">
        <f t="shared" si="89"/>
        <v>NA</v>
      </c>
      <c r="BQ183" s="11">
        <f t="shared" si="90"/>
        <v>0.41905364772907105</v>
      </c>
      <c r="BR183" s="13" t="s">
        <v>88</v>
      </c>
      <c r="BS183" s="13" t="s">
        <v>88</v>
      </c>
      <c r="BT183" s="11" t="str">
        <f t="shared" si="108"/>
        <v>NA</v>
      </c>
      <c r="BU183" s="13">
        <v>0</v>
      </c>
      <c r="BV183" s="13">
        <v>1</v>
      </c>
      <c r="BW183" s="13" t="s">
        <v>88</v>
      </c>
      <c r="BX183" s="13">
        <v>0</v>
      </c>
      <c r="BY183" s="13" t="s">
        <v>88</v>
      </c>
      <c r="BZ183" s="11" t="str">
        <f t="shared" si="116"/>
        <v>NA</v>
      </c>
      <c r="CA183" s="11" t="str">
        <f t="shared" si="112"/>
        <v>NA</v>
      </c>
      <c r="CB183" s="11" t="str">
        <f t="shared" si="117"/>
        <v>NA</v>
      </c>
      <c r="CC183" s="11" t="str">
        <f t="shared" si="96"/>
        <v>NA</v>
      </c>
      <c r="CD183" s="11" t="str">
        <f t="shared" si="106"/>
        <v>NA</v>
      </c>
      <c r="CE183" s="11" t="str">
        <f t="shared" si="118"/>
        <v>NA</v>
      </c>
      <c r="CF183" s="11" t="str">
        <f t="shared" si="119"/>
        <v>NA</v>
      </c>
      <c r="CG183" s="11" t="str">
        <f t="shared" si="113"/>
        <v>NA</v>
      </c>
      <c r="CH183" s="11" t="str">
        <f t="shared" si="120"/>
        <v>NA</v>
      </c>
      <c r="CI183" s="11" t="str">
        <f t="shared" si="114"/>
        <v>NA</v>
      </c>
      <c r="CJ183" s="11" t="str">
        <f t="shared" si="97"/>
        <v>NA</v>
      </c>
      <c r="CK183" s="11" t="str">
        <f t="shared" si="94"/>
        <v>NA</v>
      </c>
      <c r="CL183" s="11" t="str">
        <f t="shared" si="93"/>
        <v>NA</v>
      </c>
    </row>
    <row r="184" spans="1:109" ht="17">
      <c r="A184" s="39" t="s">
        <v>389</v>
      </c>
      <c r="B184" s="56" t="s">
        <v>321</v>
      </c>
      <c r="C184" s="11" t="s">
        <v>322</v>
      </c>
      <c r="D184" s="13" t="s">
        <v>463</v>
      </c>
      <c r="E184" s="12" t="s">
        <v>88</v>
      </c>
      <c r="F184" s="12" t="s">
        <v>88</v>
      </c>
      <c r="G184" s="12" t="s">
        <v>88</v>
      </c>
      <c r="H184" s="12" t="s">
        <v>88</v>
      </c>
      <c r="I184" s="12" t="s">
        <v>88</v>
      </c>
      <c r="J184" s="12" t="s">
        <v>88</v>
      </c>
      <c r="K184" s="12" t="s">
        <v>88</v>
      </c>
      <c r="L184" s="12" t="s">
        <v>88</v>
      </c>
      <c r="M184" s="12" t="s">
        <v>88</v>
      </c>
      <c r="N184" s="12" t="s">
        <v>88</v>
      </c>
      <c r="O184" s="12" t="s">
        <v>88</v>
      </c>
      <c r="P184" s="12" t="s">
        <v>88</v>
      </c>
      <c r="Q184" s="12" t="s">
        <v>88</v>
      </c>
      <c r="R184" s="12" t="s">
        <v>88</v>
      </c>
      <c r="S184" s="12" t="s">
        <v>88</v>
      </c>
      <c r="T184" s="12" t="s">
        <v>88</v>
      </c>
      <c r="U184" s="12" t="s">
        <v>88</v>
      </c>
      <c r="V184" s="12" t="s">
        <v>88</v>
      </c>
      <c r="W184" s="12" t="s">
        <v>88</v>
      </c>
      <c r="X184" s="12" t="s">
        <v>88</v>
      </c>
      <c r="Y184" s="12" t="s">
        <v>88</v>
      </c>
      <c r="Z184" s="12" t="s">
        <v>88</v>
      </c>
      <c r="AA184" s="12" t="s">
        <v>88</v>
      </c>
      <c r="AB184" s="12" t="s">
        <v>88</v>
      </c>
      <c r="AC184" s="12" t="s">
        <v>88</v>
      </c>
      <c r="AD184" s="12" t="s">
        <v>88</v>
      </c>
      <c r="AE184" s="12" t="s">
        <v>88</v>
      </c>
      <c r="AF184" s="12" t="s">
        <v>88</v>
      </c>
      <c r="AG184" s="12" t="s">
        <v>88</v>
      </c>
      <c r="AH184" s="12" t="s">
        <v>88</v>
      </c>
      <c r="AI184" s="12" t="s">
        <v>88</v>
      </c>
      <c r="AJ184" s="12" t="s">
        <v>88</v>
      </c>
      <c r="AK184" s="12" t="s">
        <v>88</v>
      </c>
      <c r="AL184" s="12" t="s">
        <v>88</v>
      </c>
      <c r="AM184" s="12" t="s">
        <v>88</v>
      </c>
      <c r="AN184" s="12" t="s">
        <v>88</v>
      </c>
      <c r="AO184" s="12" t="s">
        <v>88</v>
      </c>
      <c r="AP184" s="12" t="s">
        <v>88</v>
      </c>
      <c r="AQ184" s="18">
        <v>179.386</v>
      </c>
      <c r="AR184" s="18">
        <v>38.6</v>
      </c>
      <c r="AS184" s="18">
        <v>77.7</v>
      </c>
      <c r="AT184" s="13" t="s">
        <v>88</v>
      </c>
      <c r="AU184" s="18">
        <v>162.626</v>
      </c>
      <c r="AV184" s="18">
        <v>34.57</v>
      </c>
      <c r="AW184" s="18">
        <v>75.33</v>
      </c>
      <c r="AX184" s="13" t="s">
        <v>88</v>
      </c>
      <c r="AY184" s="18" t="s">
        <v>88</v>
      </c>
      <c r="AZ184" s="18" t="s">
        <v>88</v>
      </c>
      <c r="BA184" s="18" t="s">
        <v>88</v>
      </c>
      <c r="BB184" s="18" t="s">
        <v>88</v>
      </c>
      <c r="BC184" s="11" t="str">
        <f t="shared" si="98"/>
        <v>NA</v>
      </c>
      <c r="BD184" s="11" t="str">
        <f t="shared" si="77"/>
        <v>NA</v>
      </c>
      <c r="BE184" s="13" t="str">
        <f t="shared" si="78"/>
        <v>NA</v>
      </c>
      <c r="BF184" s="13" t="str">
        <f t="shared" si="79"/>
        <v>NA</v>
      </c>
      <c r="BG184" s="11" t="str">
        <f t="shared" ref="BG184:BG214" si="122">IF(K184="NA","NA",IF(E184="NA","NA",K184/E184))</f>
        <v>NA</v>
      </c>
      <c r="BH184" s="11" t="str">
        <f t="shared" si="81"/>
        <v>NA</v>
      </c>
      <c r="BI184" s="11" t="str">
        <f t="shared" si="82"/>
        <v>NA</v>
      </c>
      <c r="BJ184" s="11" t="str">
        <f t="shared" si="83"/>
        <v>NA</v>
      </c>
      <c r="BK184" s="11" t="str">
        <f t="shared" si="84"/>
        <v>NA</v>
      </c>
      <c r="BL184" s="11" t="str">
        <f t="shared" si="85"/>
        <v>NA</v>
      </c>
      <c r="BM184" s="11" t="str">
        <f t="shared" si="86"/>
        <v>NA</v>
      </c>
      <c r="BN184" s="11" t="str">
        <f t="shared" si="87"/>
        <v>NA</v>
      </c>
      <c r="BO184" s="11" t="str">
        <f t="shared" si="88"/>
        <v>NA</v>
      </c>
      <c r="BP184" s="11" t="str">
        <f t="shared" si="89"/>
        <v>NA</v>
      </c>
      <c r="BQ184" s="11" t="str">
        <f t="shared" si="90"/>
        <v>NA</v>
      </c>
      <c r="BR184" s="12" t="s">
        <v>88</v>
      </c>
      <c r="BS184" s="12" t="s">
        <v>88</v>
      </c>
      <c r="BT184" s="11" t="str">
        <f t="shared" si="108"/>
        <v>NA</v>
      </c>
      <c r="BU184" s="11" t="s">
        <v>88</v>
      </c>
      <c r="BV184" s="12" t="s">
        <v>88</v>
      </c>
      <c r="BW184" s="12" t="s">
        <v>88</v>
      </c>
      <c r="BX184" s="11"/>
      <c r="BY184" s="12" t="s">
        <v>88</v>
      </c>
      <c r="BZ184" s="11" t="str">
        <f t="shared" si="116"/>
        <v>NA</v>
      </c>
      <c r="CA184" s="11" t="str">
        <f t="shared" si="112"/>
        <v>NA</v>
      </c>
      <c r="CB184" s="11" t="str">
        <f t="shared" si="117"/>
        <v>NA</v>
      </c>
      <c r="CC184" s="11" t="str">
        <f t="shared" si="96"/>
        <v>NA</v>
      </c>
      <c r="CD184" s="11" t="str">
        <f t="shared" si="106"/>
        <v>NA</v>
      </c>
      <c r="CE184" s="11">
        <f t="shared" si="118"/>
        <v>1.1030585515231266</v>
      </c>
      <c r="CF184" s="11" t="str">
        <f t="shared" si="119"/>
        <v>NA</v>
      </c>
      <c r="CG184" s="11">
        <f t="shared" si="113"/>
        <v>0.4331441695561527</v>
      </c>
      <c r="CH184" s="11" t="str">
        <f t="shared" ref="CH184:CH194" si="123">IF(AQ184="NA","NA", IF(AT184="NA","NA", AT184/AQ184))</f>
        <v>NA</v>
      </c>
      <c r="CI184" s="11">
        <f t="shared" si="114"/>
        <v>0.46321006481128474</v>
      </c>
      <c r="CJ184" s="11" t="str">
        <f t="shared" si="97"/>
        <v>NA</v>
      </c>
      <c r="CK184" s="11" t="str">
        <f t="shared" si="94"/>
        <v>NA</v>
      </c>
      <c r="CL184" s="11" t="str">
        <f t="shared" si="93"/>
        <v>NA</v>
      </c>
    </row>
    <row r="185" spans="1:109" ht="17">
      <c r="A185" s="39" t="s">
        <v>389</v>
      </c>
      <c r="B185" s="56" t="s">
        <v>321</v>
      </c>
      <c r="C185" s="11" t="s">
        <v>323</v>
      </c>
      <c r="D185" s="13" t="s">
        <v>461</v>
      </c>
      <c r="E185" s="12">
        <v>210</v>
      </c>
      <c r="F185" s="18" t="s">
        <v>88</v>
      </c>
      <c r="G185" s="18" t="s">
        <v>88</v>
      </c>
      <c r="H185" s="18" t="s">
        <v>88</v>
      </c>
      <c r="I185" s="18" t="s">
        <v>88</v>
      </c>
      <c r="J185" s="18" t="s">
        <v>88</v>
      </c>
      <c r="K185" s="18" t="s">
        <v>88</v>
      </c>
      <c r="L185" s="18" t="s">
        <v>88</v>
      </c>
      <c r="M185" s="18" t="s">
        <v>88</v>
      </c>
      <c r="N185" s="18" t="s">
        <v>88</v>
      </c>
      <c r="O185" s="18" t="s">
        <v>88</v>
      </c>
      <c r="P185" s="18" t="s">
        <v>88</v>
      </c>
      <c r="Q185" s="18" t="s">
        <v>88</v>
      </c>
      <c r="R185" s="18" t="s">
        <v>88</v>
      </c>
      <c r="S185" s="18" t="s">
        <v>88</v>
      </c>
      <c r="T185" s="18" t="s">
        <v>88</v>
      </c>
      <c r="U185" s="18" t="s">
        <v>88</v>
      </c>
      <c r="V185" s="18" t="s">
        <v>88</v>
      </c>
      <c r="W185" s="18" t="s">
        <v>88</v>
      </c>
      <c r="X185" s="18" t="s">
        <v>88</v>
      </c>
      <c r="Y185" s="18" t="s">
        <v>88</v>
      </c>
      <c r="Z185" s="18" t="s">
        <v>88</v>
      </c>
      <c r="AA185" s="12" t="s">
        <v>88</v>
      </c>
      <c r="AB185" s="12" t="s">
        <v>88</v>
      </c>
      <c r="AC185" s="12" t="s">
        <v>88</v>
      </c>
      <c r="AD185" s="12" t="s">
        <v>88</v>
      </c>
      <c r="AE185" s="12" t="s">
        <v>88</v>
      </c>
      <c r="AF185" s="12" t="s">
        <v>88</v>
      </c>
      <c r="AG185" s="12" t="s">
        <v>88</v>
      </c>
      <c r="AH185" s="12" t="s">
        <v>88</v>
      </c>
      <c r="AI185" s="12" t="s">
        <v>88</v>
      </c>
      <c r="AJ185" s="12" t="s">
        <v>88</v>
      </c>
      <c r="AK185" s="12" t="s">
        <v>88</v>
      </c>
      <c r="AL185" s="12" t="s">
        <v>88</v>
      </c>
      <c r="AM185" s="18">
        <v>2900</v>
      </c>
      <c r="AN185" s="18">
        <v>1196.796</v>
      </c>
      <c r="AO185" s="18">
        <v>748.48</v>
      </c>
      <c r="AP185" s="18">
        <v>810.41</v>
      </c>
      <c r="AQ185" s="18">
        <v>188.97</v>
      </c>
      <c r="AR185" s="18">
        <v>47.366</v>
      </c>
      <c r="AS185" s="18">
        <v>85.006</v>
      </c>
      <c r="AT185" s="18">
        <v>76.5</v>
      </c>
      <c r="AU185" s="18">
        <v>179.2</v>
      </c>
      <c r="AV185" s="18">
        <v>38.47</v>
      </c>
      <c r="AW185" s="18">
        <v>83.93</v>
      </c>
      <c r="AX185" s="18">
        <v>72.290000000000006</v>
      </c>
      <c r="AY185" s="18">
        <v>93.97</v>
      </c>
      <c r="AZ185" s="18">
        <v>561.14599999999996</v>
      </c>
      <c r="BA185" s="18">
        <v>96.03</v>
      </c>
      <c r="BB185" s="18">
        <v>586.72</v>
      </c>
      <c r="BC185" s="11" t="str">
        <f t="shared" si="98"/>
        <v>NA</v>
      </c>
      <c r="BD185" s="11" t="str">
        <f t="shared" si="77"/>
        <v>NA</v>
      </c>
      <c r="BE185" s="13" t="str">
        <f t="shared" si="78"/>
        <v>NA</v>
      </c>
      <c r="BF185" s="13" t="str">
        <f t="shared" si="79"/>
        <v>NA</v>
      </c>
      <c r="BG185" s="11" t="str">
        <f t="shared" si="122"/>
        <v>NA</v>
      </c>
      <c r="BH185" s="11" t="str">
        <f t="shared" si="81"/>
        <v>NA</v>
      </c>
      <c r="BI185" s="11" t="str">
        <f t="shared" si="82"/>
        <v>NA</v>
      </c>
      <c r="BJ185" s="11" t="str">
        <f t="shared" si="83"/>
        <v>NA</v>
      </c>
      <c r="BK185" s="11" t="str">
        <f t="shared" si="84"/>
        <v>NA</v>
      </c>
      <c r="BL185" s="11" t="str">
        <f t="shared" si="85"/>
        <v>NA</v>
      </c>
      <c r="BM185" s="11" t="str">
        <f t="shared" si="86"/>
        <v>NA</v>
      </c>
      <c r="BN185" s="11" t="str">
        <f t="shared" si="87"/>
        <v>NA</v>
      </c>
      <c r="BO185" s="11" t="str">
        <f t="shared" si="88"/>
        <v>NA</v>
      </c>
      <c r="BP185" s="11" t="str">
        <f t="shared" si="89"/>
        <v>NA</v>
      </c>
      <c r="BQ185" s="11" t="str">
        <f t="shared" si="90"/>
        <v>NA</v>
      </c>
      <c r="BR185" s="12" t="s">
        <v>88</v>
      </c>
      <c r="BS185" s="12" t="s">
        <v>88</v>
      </c>
      <c r="BT185" s="11" t="str">
        <f t="shared" si="108"/>
        <v>NA</v>
      </c>
      <c r="BU185" s="11">
        <v>0</v>
      </c>
      <c r="BV185" s="12" t="s">
        <v>88</v>
      </c>
      <c r="BW185" s="12" t="s">
        <v>88</v>
      </c>
      <c r="BX185" s="11"/>
      <c r="BY185" s="12" t="s">
        <v>88</v>
      </c>
      <c r="BZ185" s="11">
        <f t="shared" si="116"/>
        <v>0.28056861906797775</v>
      </c>
      <c r="CA185" s="11" t="str">
        <f t="shared" si="112"/>
        <v>NA</v>
      </c>
      <c r="CB185" s="11">
        <f t="shared" si="117"/>
        <v>1.5989685763146644</v>
      </c>
      <c r="CC185" s="11">
        <f t="shared" si="96"/>
        <v>0.25809655172413792</v>
      </c>
      <c r="CD185" s="11">
        <f t="shared" si="106"/>
        <v>0.27945172413793101</v>
      </c>
      <c r="CE185" s="11">
        <f t="shared" si="118"/>
        <v>1.0545200892857143</v>
      </c>
      <c r="CF185" s="11" t="str">
        <f t="shared" si="119"/>
        <v>NA</v>
      </c>
      <c r="CG185" s="11">
        <f t="shared" si="113"/>
        <v>0.44983859871937343</v>
      </c>
      <c r="CH185" s="11">
        <f t="shared" si="123"/>
        <v>0.40482616288299733</v>
      </c>
      <c r="CI185" s="11">
        <f t="shared" si="114"/>
        <v>0.46835937500000008</v>
      </c>
      <c r="CJ185" s="11">
        <f t="shared" si="97"/>
        <v>0.40340401785714292</v>
      </c>
      <c r="CK185" s="11">
        <f t="shared" si="94"/>
        <v>0.16746087470996854</v>
      </c>
      <c r="CL185" s="11">
        <f t="shared" si="93"/>
        <v>0.16367262067084809</v>
      </c>
    </row>
    <row r="186" spans="1:109" ht="16" customHeight="1">
      <c r="A186" s="39" t="s">
        <v>389</v>
      </c>
      <c r="B186" s="56" t="s">
        <v>321</v>
      </c>
      <c r="C186" s="11" t="s">
        <v>324</v>
      </c>
      <c r="D186" s="13" t="s">
        <v>120</v>
      </c>
      <c r="E186" s="12">
        <v>207.67</v>
      </c>
      <c r="F186" s="18">
        <v>181.3</v>
      </c>
      <c r="G186" s="18" t="s">
        <v>88</v>
      </c>
      <c r="H186" s="18">
        <v>76.400000000000006</v>
      </c>
      <c r="I186" s="18">
        <v>22.5</v>
      </c>
      <c r="J186" s="18" t="s">
        <v>88</v>
      </c>
      <c r="K186" s="18">
        <v>124.79</v>
      </c>
      <c r="L186" s="18">
        <v>177.5</v>
      </c>
      <c r="M186" s="18">
        <v>51.73</v>
      </c>
      <c r="N186" s="18">
        <v>17.850000000000001</v>
      </c>
      <c r="O186" s="18">
        <v>17.54</v>
      </c>
      <c r="P186" s="18">
        <v>23.46</v>
      </c>
      <c r="Q186" s="18" t="s">
        <v>88</v>
      </c>
      <c r="R186" s="18" t="s">
        <v>88</v>
      </c>
      <c r="S186" s="18" t="s">
        <v>88</v>
      </c>
      <c r="T186" s="18" t="s">
        <v>88</v>
      </c>
      <c r="U186" s="18" t="s">
        <v>88</v>
      </c>
      <c r="V186" s="18">
        <v>18.89</v>
      </c>
      <c r="W186" s="18" t="s">
        <v>88</v>
      </c>
      <c r="X186" s="18" t="s">
        <v>88</v>
      </c>
      <c r="Y186" s="18" t="s">
        <v>88</v>
      </c>
      <c r="Z186" s="18" t="s">
        <v>88</v>
      </c>
      <c r="AA186" s="13" t="s">
        <v>89</v>
      </c>
      <c r="AB186" s="13" t="s">
        <v>90</v>
      </c>
      <c r="AC186" s="13" t="s">
        <v>89</v>
      </c>
      <c r="AD186" s="13" t="s">
        <v>89</v>
      </c>
      <c r="AE186" s="13" t="s">
        <v>89</v>
      </c>
      <c r="AF186" s="13" t="s">
        <v>89</v>
      </c>
      <c r="AG186" s="13" t="s">
        <v>90</v>
      </c>
      <c r="AH186" s="21">
        <v>3.63</v>
      </c>
      <c r="AI186" s="14">
        <v>2.71</v>
      </c>
      <c r="AJ186" s="14">
        <v>3.37</v>
      </c>
      <c r="AK186" s="14">
        <v>9.5500000000000007</v>
      </c>
      <c r="AL186" s="11" t="s">
        <v>88</v>
      </c>
      <c r="AM186" s="13" t="s">
        <v>88</v>
      </c>
      <c r="AN186" s="18">
        <v>1198.675</v>
      </c>
      <c r="AO186" s="13">
        <v>732.71</v>
      </c>
      <c r="AP186" s="13" t="s">
        <v>88</v>
      </c>
      <c r="AQ186" s="18">
        <v>202.215</v>
      </c>
      <c r="AR186" s="18">
        <v>54.98</v>
      </c>
      <c r="AS186" s="18">
        <v>106.242</v>
      </c>
      <c r="AT186" s="18">
        <v>91.08</v>
      </c>
      <c r="AU186" s="13" t="s">
        <v>88</v>
      </c>
      <c r="AV186" s="13" t="s">
        <v>88</v>
      </c>
      <c r="AW186" s="13" t="s">
        <v>88</v>
      </c>
      <c r="AX186" s="13" t="s">
        <v>88</v>
      </c>
      <c r="AY186" s="13" t="s">
        <v>88</v>
      </c>
      <c r="AZ186" s="13" t="s">
        <v>88</v>
      </c>
      <c r="BA186" s="13" t="s">
        <v>88</v>
      </c>
      <c r="BB186" s="13" t="s">
        <v>88</v>
      </c>
      <c r="BC186" s="11">
        <f t="shared" si="98"/>
        <v>0.42140099282956428</v>
      </c>
      <c r="BD186" s="11" t="str">
        <f t="shared" ref="BD186:BD214" si="124">IF(S186="NA", "NA", IF(F186="NA","NA",S186/F186))</f>
        <v>NA</v>
      </c>
      <c r="BE186" s="13">
        <f t="shared" si="78"/>
        <v>8.4460923580680886E-2</v>
      </c>
      <c r="BF186" s="13" t="str">
        <f t="shared" si="79"/>
        <v>NA</v>
      </c>
      <c r="BG186" s="11">
        <f t="shared" si="122"/>
        <v>0.60090528241922292</v>
      </c>
      <c r="BH186" s="11">
        <f t="shared" si="81"/>
        <v>0.10056338028169015</v>
      </c>
      <c r="BI186" s="11">
        <f t="shared" si="82"/>
        <v>0.34506089309878218</v>
      </c>
      <c r="BJ186" s="11">
        <f t="shared" si="83"/>
        <v>0.12676056338028169</v>
      </c>
      <c r="BK186" s="11" t="str">
        <f t="shared" si="84"/>
        <v>NA</v>
      </c>
      <c r="BL186" s="11" t="str">
        <f t="shared" si="85"/>
        <v>NA</v>
      </c>
      <c r="BM186" s="11" t="str">
        <f t="shared" si="86"/>
        <v>NA</v>
      </c>
      <c r="BN186" s="11" t="str">
        <f t="shared" si="87"/>
        <v>NA</v>
      </c>
      <c r="BO186" s="11">
        <f t="shared" si="88"/>
        <v>0.10419194704908991</v>
      </c>
      <c r="BP186" s="11" t="str">
        <f t="shared" si="89"/>
        <v>NA</v>
      </c>
      <c r="BQ186" s="11" t="str">
        <f t="shared" si="90"/>
        <v>NA</v>
      </c>
      <c r="BR186" s="14">
        <v>3.37</v>
      </c>
      <c r="BS186" s="11" t="s">
        <v>88</v>
      </c>
      <c r="BT186" s="11">
        <f t="shared" si="108"/>
        <v>1.3394833948339484</v>
      </c>
      <c r="BU186" s="13">
        <v>0</v>
      </c>
      <c r="BV186" s="13">
        <v>1</v>
      </c>
      <c r="BW186" s="13">
        <v>0</v>
      </c>
      <c r="BX186" s="13">
        <v>0</v>
      </c>
      <c r="BY186" s="13">
        <v>1</v>
      </c>
      <c r="BZ186" s="11">
        <f t="shared" si="116"/>
        <v>0.28342727682166202</v>
      </c>
      <c r="CA186" s="11">
        <f t="shared" si="112"/>
        <v>0.24743759468275306</v>
      </c>
      <c r="CB186" s="11">
        <f t="shared" si="117"/>
        <v>1.63594737344925</v>
      </c>
      <c r="CC186" s="11" t="str">
        <f t="shared" si="96"/>
        <v>NA</v>
      </c>
      <c r="CD186" s="11" t="str">
        <f t="shared" si="106"/>
        <v>NA</v>
      </c>
      <c r="CE186" s="11" t="str">
        <f t="shared" si="118"/>
        <v>NA</v>
      </c>
      <c r="CF186" s="11" t="str">
        <f>IF(F186="NA","NA", IF(AU186="NA","NA", AU186/F186))</f>
        <v>NA</v>
      </c>
      <c r="CG186" s="11">
        <f t="shared" si="113"/>
        <v>0.52539129144722208</v>
      </c>
      <c r="CH186" s="11">
        <f t="shared" si="123"/>
        <v>0.45041169052740893</v>
      </c>
      <c r="CI186" s="11" t="str">
        <f t="shared" si="114"/>
        <v>NA</v>
      </c>
      <c r="CJ186" s="11" t="str">
        <f t="shared" si="97"/>
        <v>NA</v>
      </c>
      <c r="CK186" s="11" t="str">
        <f t="shared" si="94"/>
        <v>NA</v>
      </c>
      <c r="CL186" s="11" t="str">
        <f t="shared" si="93"/>
        <v>NA</v>
      </c>
    </row>
    <row r="187" spans="1:109" ht="15" customHeight="1">
      <c r="A187" s="39" t="s">
        <v>389</v>
      </c>
      <c r="B187" s="56" t="s">
        <v>321</v>
      </c>
      <c r="C187" s="11" t="s">
        <v>325</v>
      </c>
      <c r="D187" s="13" t="s">
        <v>120</v>
      </c>
      <c r="E187" s="12">
        <v>238.33</v>
      </c>
      <c r="F187" s="18">
        <v>210.5</v>
      </c>
      <c r="G187" s="18">
        <v>53.08</v>
      </c>
      <c r="H187" s="18">
        <v>77.86</v>
      </c>
      <c r="I187" s="18">
        <v>30.9</v>
      </c>
      <c r="J187" s="18" t="s">
        <v>88</v>
      </c>
      <c r="K187" s="18" t="s">
        <v>88</v>
      </c>
      <c r="L187" s="18">
        <v>207.33</v>
      </c>
      <c r="M187" s="18" t="s">
        <v>88</v>
      </c>
      <c r="N187" s="18" t="s">
        <v>88</v>
      </c>
      <c r="O187" s="18" t="s">
        <v>88</v>
      </c>
      <c r="P187" s="18" t="s">
        <v>88</v>
      </c>
      <c r="Q187" s="18">
        <v>58.17</v>
      </c>
      <c r="R187" s="18">
        <v>7.73</v>
      </c>
      <c r="S187" s="18">
        <v>87.15</v>
      </c>
      <c r="T187" s="18">
        <v>33.515000000000001</v>
      </c>
      <c r="U187" s="18">
        <v>27.75</v>
      </c>
      <c r="V187" s="18" t="s">
        <v>88</v>
      </c>
      <c r="W187" s="18">
        <v>13.14</v>
      </c>
      <c r="X187" s="18">
        <v>50</v>
      </c>
      <c r="Y187" s="18">
        <v>43.17</v>
      </c>
      <c r="Z187" s="18">
        <v>94.76</v>
      </c>
      <c r="AA187" s="13" t="s">
        <v>89</v>
      </c>
      <c r="AB187" s="13" t="s">
        <v>90</v>
      </c>
      <c r="AC187" s="13" t="s">
        <v>89</v>
      </c>
      <c r="AD187" s="13" t="s">
        <v>89</v>
      </c>
      <c r="AE187" s="13" t="s">
        <v>89</v>
      </c>
      <c r="AF187" s="13" t="s">
        <v>89</v>
      </c>
      <c r="AG187" s="13" t="s">
        <v>90</v>
      </c>
      <c r="AH187" s="13">
        <v>3.73</v>
      </c>
      <c r="AI187" s="14">
        <v>3.11</v>
      </c>
      <c r="AJ187" s="14">
        <v>3.39</v>
      </c>
      <c r="AK187" s="14">
        <v>12.01</v>
      </c>
      <c r="AL187" s="11" t="s">
        <v>88</v>
      </c>
      <c r="AM187" s="13" t="s">
        <v>88</v>
      </c>
      <c r="AN187" s="13" t="s">
        <v>88</v>
      </c>
      <c r="AO187" s="13" t="s">
        <v>88</v>
      </c>
      <c r="AP187" s="13" t="s">
        <v>88</v>
      </c>
      <c r="AQ187" s="13" t="s">
        <v>88</v>
      </c>
      <c r="AR187" s="13" t="s">
        <v>88</v>
      </c>
      <c r="AS187" s="13" t="s">
        <v>88</v>
      </c>
      <c r="AT187" s="13" t="s">
        <v>88</v>
      </c>
      <c r="AU187" s="13" t="s">
        <v>88</v>
      </c>
      <c r="AV187" s="13" t="s">
        <v>88</v>
      </c>
      <c r="AW187" s="13" t="s">
        <v>88</v>
      </c>
      <c r="AX187" s="13" t="s">
        <v>88</v>
      </c>
      <c r="AY187" s="13" t="s">
        <v>88</v>
      </c>
      <c r="AZ187" s="13" t="s">
        <v>88</v>
      </c>
      <c r="BA187" s="13" t="s">
        <v>88</v>
      </c>
      <c r="BB187" s="13" t="s">
        <v>88</v>
      </c>
      <c r="BC187" s="11">
        <f t="shared" si="98"/>
        <v>0.36988123515439431</v>
      </c>
      <c r="BD187" s="11">
        <f t="shared" si="124"/>
        <v>0.41401425178147272</v>
      </c>
      <c r="BE187" s="13" t="str">
        <f t="shared" si="78"/>
        <v>NA</v>
      </c>
      <c r="BF187" s="13" t="str">
        <f t="shared" si="79"/>
        <v>NA</v>
      </c>
      <c r="BG187" s="11" t="str">
        <f t="shared" si="122"/>
        <v>NA</v>
      </c>
      <c r="BH187" s="11" t="str">
        <f t="shared" si="81"/>
        <v>NA</v>
      </c>
      <c r="BI187" s="11" t="str">
        <f t="shared" si="82"/>
        <v>NA</v>
      </c>
      <c r="BJ187" s="11">
        <f t="shared" si="83"/>
        <v>0.14903776588048037</v>
      </c>
      <c r="BK187" s="11">
        <f t="shared" si="84"/>
        <v>2.4356666911154869E-2</v>
      </c>
      <c r="BL187" s="11">
        <f t="shared" si="85"/>
        <v>0.27634204275534441</v>
      </c>
      <c r="BM187" s="11">
        <f t="shared" si="86"/>
        <v>3.6722090261282661E-2</v>
      </c>
      <c r="BN187" s="11">
        <f>IF(F187="NA","NA", IF(T187="NA","NA", IF(U187="NA","NA", (((U187+T187)/2)*PI())/F187)))</f>
        <v>0.45717262214294224</v>
      </c>
      <c r="BO187" s="11" t="str">
        <f t="shared" si="88"/>
        <v>NA</v>
      </c>
      <c r="BP187" s="11">
        <f>IF(F187="NA","NA", IF(W187="NA","NA", W187/F187))</f>
        <v>6.2422802850356299E-2</v>
      </c>
      <c r="BQ187" s="11">
        <f t="shared" si="90"/>
        <v>0.45016627078384802</v>
      </c>
      <c r="BR187" s="14">
        <v>3.39</v>
      </c>
      <c r="BS187" s="11" t="s">
        <v>88</v>
      </c>
      <c r="BT187" s="11">
        <f t="shared" si="108"/>
        <v>1.1993569131832797</v>
      </c>
      <c r="BU187" s="13">
        <v>0</v>
      </c>
      <c r="BV187" s="13">
        <v>1</v>
      </c>
      <c r="BW187" s="13">
        <v>0</v>
      </c>
      <c r="BX187" s="13">
        <v>0</v>
      </c>
      <c r="BY187" s="13">
        <v>1</v>
      </c>
      <c r="BZ187" s="11" t="str">
        <f>IF(E187="NA", "NA", IF(AO187="NA","NA", E187/AO187))</f>
        <v>NA</v>
      </c>
      <c r="CA187" s="11" t="str">
        <f t="shared" si="112"/>
        <v>NA</v>
      </c>
      <c r="CB187" s="11" t="str">
        <f t="shared" si="117"/>
        <v>NA</v>
      </c>
      <c r="CC187" s="11" t="str">
        <f t="shared" si="96"/>
        <v>NA</v>
      </c>
      <c r="CD187" s="11" t="str">
        <f t="shared" si="106"/>
        <v>NA</v>
      </c>
      <c r="CE187" s="11" t="str">
        <f t="shared" si="118"/>
        <v>NA</v>
      </c>
      <c r="CF187" s="11" t="str">
        <f t="shared" si="119"/>
        <v>NA</v>
      </c>
      <c r="CG187" s="11" t="str">
        <f t="shared" si="113"/>
        <v>NA</v>
      </c>
      <c r="CH187" s="11" t="str">
        <f t="shared" si="123"/>
        <v>NA</v>
      </c>
      <c r="CI187" s="11" t="str">
        <f t="shared" si="114"/>
        <v>NA</v>
      </c>
      <c r="CJ187" s="11" t="str">
        <f t="shared" si="97"/>
        <v>NA</v>
      </c>
      <c r="CK187" s="11" t="str">
        <f t="shared" si="94"/>
        <v>NA</v>
      </c>
      <c r="CL187" s="11" t="str">
        <f t="shared" si="93"/>
        <v>NA</v>
      </c>
    </row>
    <row r="188" spans="1:109" ht="21" customHeight="1">
      <c r="A188" s="39" t="s">
        <v>389</v>
      </c>
      <c r="B188" s="56" t="s">
        <v>321</v>
      </c>
      <c r="C188" s="11" t="s">
        <v>326</v>
      </c>
      <c r="D188" s="13" t="s">
        <v>120</v>
      </c>
      <c r="E188" s="12">
        <v>206.25</v>
      </c>
      <c r="F188" s="18" t="s">
        <v>88</v>
      </c>
      <c r="G188" s="18" t="s">
        <v>88</v>
      </c>
      <c r="H188" s="18" t="s">
        <v>88</v>
      </c>
      <c r="I188" s="18">
        <v>21.52</v>
      </c>
      <c r="J188" s="18">
        <v>27.27</v>
      </c>
      <c r="K188" s="18">
        <v>117.72</v>
      </c>
      <c r="L188" s="18">
        <v>178</v>
      </c>
      <c r="M188" s="18">
        <v>65.34</v>
      </c>
      <c r="N188" s="18" t="s">
        <v>88</v>
      </c>
      <c r="O188" s="18" t="s">
        <v>88</v>
      </c>
      <c r="P188" s="18" t="s">
        <v>88</v>
      </c>
      <c r="Q188" s="18" t="s">
        <v>88</v>
      </c>
      <c r="R188" s="18" t="s">
        <v>88</v>
      </c>
      <c r="S188" s="18" t="s">
        <v>88</v>
      </c>
      <c r="T188" s="18" t="s">
        <v>88</v>
      </c>
      <c r="U188" s="18" t="s">
        <v>88</v>
      </c>
      <c r="V188" s="18" t="s">
        <v>88</v>
      </c>
      <c r="W188" s="18" t="s">
        <v>88</v>
      </c>
      <c r="X188" s="18" t="s">
        <v>88</v>
      </c>
      <c r="Y188" s="18" t="s">
        <v>88</v>
      </c>
      <c r="Z188" s="18" t="s">
        <v>88</v>
      </c>
      <c r="AA188" s="13" t="s">
        <v>89</v>
      </c>
      <c r="AB188" s="13" t="s">
        <v>88</v>
      </c>
      <c r="AC188" s="13" t="s">
        <v>89</v>
      </c>
      <c r="AD188" s="13" t="s">
        <v>89</v>
      </c>
      <c r="AE188" s="13" t="s">
        <v>89</v>
      </c>
      <c r="AF188" s="13" t="s">
        <v>89</v>
      </c>
      <c r="AG188" s="13" t="s">
        <v>88</v>
      </c>
      <c r="AH188" s="13" t="s">
        <v>88</v>
      </c>
      <c r="AI188" s="13" t="s">
        <v>88</v>
      </c>
      <c r="AJ188" s="13" t="s">
        <v>88</v>
      </c>
      <c r="AK188" s="13" t="s">
        <v>88</v>
      </c>
      <c r="AL188" s="13" t="s">
        <v>88</v>
      </c>
      <c r="AM188" s="13" t="s">
        <v>88</v>
      </c>
      <c r="AN188" s="13" t="s">
        <v>88</v>
      </c>
      <c r="AO188" s="13" t="s">
        <v>88</v>
      </c>
      <c r="AP188" s="13" t="s">
        <v>88</v>
      </c>
      <c r="AQ188" s="13" t="s">
        <v>88</v>
      </c>
      <c r="AR188" s="13" t="s">
        <v>88</v>
      </c>
      <c r="AS188" s="13" t="s">
        <v>88</v>
      </c>
      <c r="AT188" s="13" t="s">
        <v>88</v>
      </c>
      <c r="AU188" s="13" t="s">
        <v>88</v>
      </c>
      <c r="AV188" s="13" t="s">
        <v>88</v>
      </c>
      <c r="AW188" s="13" t="s">
        <v>88</v>
      </c>
      <c r="AX188" s="13" t="s">
        <v>88</v>
      </c>
      <c r="AY188" s="13" t="s">
        <v>88</v>
      </c>
      <c r="AZ188" s="13" t="s">
        <v>88</v>
      </c>
      <c r="BA188" s="13" t="s">
        <v>88</v>
      </c>
      <c r="BB188" s="13" t="s">
        <v>88</v>
      </c>
      <c r="BC188" s="11" t="str">
        <f t="shared" si="98"/>
        <v>NA</v>
      </c>
      <c r="BD188" s="11" t="str">
        <f t="shared" si="124"/>
        <v>NA</v>
      </c>
      <c r="BE188" s="13" t="str">
        <f t="shared" si="78"/>
        <v>NA</v>
      </c>
      <c r="BF188" s="13">
        <f t="shared" si="79"/>
        <v>0.13221818181818182</v>
      </c>
      <c r="BG188" s="11">
        <f t="shared" si="122"/>
        <v>0.57076363636363636</v>
      </c>
      <c r="BH188" s="11" t="str">
        <f t="shared" si="81"/>
        <v>NA</v>
      </c>
      <c r="BI188" s="11" t="str">
        <f t="shared" si="82"/>
        <v>NA</v>
      </c>
      <c r="BJ188" s="11">
        <f t="shared" si="83"/>
        <v>0.12089887640449438</v>
      </c>
      <c r="BK188" s="11" t="str">
        <f t="shared" si="84"/>
        <v>NA</v>
      </c>
      <c r="BL188" s="11" t="str">
        <f t="shared" si="85"/>
        <v>NA</v>
      </c>
      <c r="BM188" s="11" t="str">
        <f t="shared" si="86"/>
        <v>NA</v>
      </c>
      <c r="BN188" s="11" t="str">
        <f t="shared" si="87"/>
        <v>NA</v>
      </c>
      <c r="BO188" s="11" t="str">
        <f t="shared" si="88"/>
        <v>NA</v>
      </c>
      <c r="BP188" s="11" t="str">
        <f t="shared" si="89"/>
        <v>NA</v>
      </c>
      <c r="BQ188" s="11" t="str">
        <f t="shared" si="90"/>
        <v>NA</v>
      </c>
      <c r="BR188" s="13" t="s">
        <v>88</v>
      </c>
      <c r="BS188" s="13" t="s">
        <v>88</v>
      </c>
      <c r="BT188" s="11" t="str">
        <f t="shared" si="108"/>
        <v>NA</v>
      </c>
      <c r="BU188" s="13">
        <v>0</v>
      </c>
      <c r="BV188" s="13" t="s">
        <v>88</v>
      </c>
      <c r="BW188" s="13">
        <v>0</v>
      </c>
      <c r="BX188" s="13">
        <v>0</v>
      </c>
      <c r="BY188" s="13" t="s">
        <v>88</v>
      </c>
      <c r="BZ188" s="11" t="str">
        <f t="shared" si="116"/>
        <v>NA</v>
      </c>
      <c r="CA188" s="11" t="str">
        <f t="shared" si="112"/>
        <v>NA</v>
      </c>
      <c r="CB188" s="11" t="str">
        <f t="shared" si="117"/>
        <v>NA</v>
      </c>
      <c r="CC188" s="11" t="str">
        <f t="shared" si="96"/>
        <v>NA</v>
      </c>
      <c r="CD188" s="11" t="str">
        <f t="shared" si="106"/>
        <v>NA</v>
      </c>
      <c r="CE188" s="11" t="str">
        <f t="shared" si="118"/>
        <v>NA</v>
      </c>
      <c r="CF188" s="11" t="str">
        <f t="shared" si="119"/>
        <v>NA</v>
      </c>
      <c r="CG188" s="11" t="str">
        <f t="shared" si="113"/>
        <v>NA</v>
      </c>
      <c r="CH188" s="11" t="str">
        <f t="shared" si="123"/>
        <v>NA</v>
      </c>
      <c r="CI188" s="11" t="str">
        <f t="shared" si="114"/>
        <v>NA</v>
      </c>
      <c r="CJ188" s="11" t="str">
        <f t="shared" si="97"/>
        <v>NA</v>
      </c>
      <c r="CK188" s="11" t="str">
        <f t="shared" si="94"/>
        <v>NA</v>
      </c>
      <c r="CL188" s="11" t="str">
        <f t="shared" si="93"/>
        <v>NA</v>
      </c>
    </row>
    <row r="189" spans="1:109" ht="19" customHeight="1">
      <c r="A189" s="39" t="s">
        <v>389</v>
      </c>
      <c r="B189" s="56" t="s">
        <v>321</v>
      </c>
      <c r="C189" s="11" t="s">
        <v>327</v>
      </c>
      <c r="D189" s="13" t="s">
        <v>120</v>
      </c>
      <c r="E189" s="12" t="s">
        <v>88</v>
      </c>
      <c r="F189" s="12" t="s">
        <v>88</v>
      </c>
      <c r="G189" s="12" t="s">
        <v>88</v>
      </c>
      <c r="H189" s="12" t="s">
        <v>88</v>
      </c>
      <c r="I189" s="12" t="s">
        <v>88</v>
      </c>
      <c r="J189" s="12" t="s">
        <v>88</v>
      </c>
      <c r="K189" s="12" t="s">
        <v>88</v>
      </c>
      <c r="L189" s="12" t="s">
        <v>88</v>
      </c>
      <c r="M189" s="12" t="s">
        <v>88</v>
      </c>
      <c r="N189" s="12" t="s">
        <v>88</v>
      </c>
      <c r="O189" s="12" t="s">
        <v>88</v>
      </c>
      <c r="P189" s="12" t="s">
        <v>88</v>
      </c>
      <c r="Q189" s="12" t="s">
        <v>88</v>
      </c>
      <c r="R189" s="12" t="s">
        <v>88</v>
      </c>
      <c r="S189" s="12" t="s">
        <v>88</v>
      </c>
      <c r="T189" s="12" t="s">
        <v>88</v>
      </c>
      <c r="U189" s="12" t="s">
        <v>88</v>
      </c>
      <c r="V189" s="12" t="s">
        <v>88</v>
      </c>
      <c r="W189" s="12" t="s">
        <v>88</v>
      </c>
      <c r="X189" s="12" t="s">
        <v>88</v>
      </c>
      <c r="Y189" s="12" t="s">
        <v>88</v>
      </c>
      <c r="Z189" s="12" t="s">
        <v>88</v>
      </c>
      <c r="AA189" s="12" t="s">
        <v>88</v>
      </c>
      <c r="AB189" s="12" t="s">
        <v>88</v>
      </c>
      <c r="AC189" s="12" t="s">
        <v>88</v>
      </c>
      <c r="AD189" s="12" t="s">
        <v>88</v>
      </c>
      <c r="AE189" s="12" t="s">
        <v>88</v>
      </c>
      <c r="AF189" s="12" t="s">
        <v>88</v>
      </c>
      <c r="AG189" s="12" t="s">
        <v>88</v>
      </c>
      <c r="AH189" s="12" t="s">
        <v>88</v>
      </c>
      <c r="AI189" s="12" t="s">
        <v>88</v>
      </c>
      <c r="AJ189" s="12" t="s">
        <v>88</v>
      </c>
      <c r="AK189" s="12" t="s">
        <v>88</v>
      </c>
      <c r="AL189" s="12" t="s">
        <v>88</v>
      </c>
      <c r="AM189" s="12" t="s">
        <v>88</v>
      </c>
      <c r="AN189" s="12" t="s">
        <v>88</v>
      </c>
      <c r="AO189" s="12" t="s">
        <v>88</v>
      </c>
      <c r="AP189" s="12" t="s">
        <v>88</v>
      </c>
      <c r="AQ189" s="12" t="s">
        <v>88</v>
      </c>
      <c r="AR189" s="12" t="s">
        <v>88</v>
      </c>
      <c r="AS189" s="12" t="s">
        <v>88</v>
      </c>
      <c r="AT189" s="12" t="s">
        <v>88</v>
      </c>
      <c r="AU189" s="18">
        <v>169.422</v>
      </c>
      <c r="AV189" s="18">
        <v>35.21</v>
      </c>
      <c r="AW189" s="18">
        <v>83.33</v>
      </c>
      <c r="AX189" s="18">
        <v>68.599999999999994</v>
      </c>
      <c r="AY189" s="13" t="s">
        <v>88</v>
      </c>
      <c r="AZ189" s="13" t="s">
        <v>88</v>
      </c>
      <c r="BA189" s="18">
        <v>106.327</v>
      </c>
      <c r="BB189" s="18">
        <v>635.72149999999999</v>
      </c>
      <c r="BC189" s="11" t="str">
        <f t="shared" si="98"/>
        <v>NA</v>
      </c>
      <c r="BD189" s="11" t="str">
        <f t="shared" si="124"/>
        <v>NA</v>
      </c>
      <c r="BE189" s="13" t="str">
        <f t="shared" si="78"/>
        <v>NA</v>
      </c>
      <c r="BF189" s="13" t="str">
        <f t="shared" si="79"/>
        <v>NA</v>
      </c>
      <c r="BG189" s="11" t="str">
        <f t="shared" si="122"/>
        <v>NA</v>
      </c>
      <c r="BH189" s="11" t="str">
        <f t="shared" si="81"/>
        <v>NA</v>
      </c>
      <c r="BI189" s="11" t="str">
        <f t="shared" si="82"/>
        <v>NA</v>
      </c>
      <c r="BJ189" s="11" t="str">
        <f t="shared" si="83"/>
        <v>NA</v>
      </c>
      <c r="BK189" s="11" t="str">
        <f t="shared" si="84"/>
        <v>NA</v>
      </c>
      <c r="BL189" s="11" t="str">
        <f t="shared" si="85"/>
        <v>NA</v>
      </c>
      <c r="BM189" s="11" t="str">
        <f t="shared" si="86"/>
        <v>NA</v>
      </c>
      <c r="BN189" s="11" t="str">
        <f t="shared" si="87"/>
        <v>NA</v>
      </c>
      <c r="BO189" s="11" t="str">
        <f t="shared" si="88"/>
        <v>NA</v>
      </c>
      <c r="BP189" s="11" t="str">
        <f t="shared" si="89"/>
        <v>NA</v>
      </c>
      <c r="BQ189" s="11" t="str">
        <f t="shared" si="90"/>
        <v>NA</v>
      </c>
      <c r="BR189" s="14"/>
      <c r="BS189" s="11"/>
      <c r="BT189" s="11" t="str">
        <f t="shared" si="108"/>
        <v>NA</v>
      </c>
      <c r="BU189" s="13"/>
      <c r="BV189" s="13"/>
      <c r="BW189" s="13"/>
      <c r="BX189" s="13"/>
      <c r="BY189" s="13"/>
      <c r="BZ189" s="11" t="str">
        <f t="shared" si="116"/>
        <v>NA</v>
      </c>
      <c r="CA189" s="11" t="str">
        <f t="shared" si="112"/>
        <v>NA</v>
      </c>
      <c r="CB189" s="11" t="str">
        <f t="shared" si="117"/>
        <v>NA</v>
      </c>
      <c r="CC189" s="11" t="str">
        <f t="shared" si="96"/>
        <v>NA</v>
      </c>
      <c r="CD189" s="11" t="str">
        <f t="shared" si="106"/>
        <v>NA</v>
      </c>
      <c r="CE189" s="11" t="str">
        <f t="shared" si="118"/>
        <v>NA</v>
      </c>
      <c r="CF189" s="11" t="str">
        <f t="shared" si="119"/>
        <v>NA</v>
      </c>
      <c r="CG189" s="11" t="str">
        <f t="shared" si="113"/>
        <v>NA</v>
      </c>
      <c r="CH189" s="11" t="str">
        <f t="shared" si="123"/>
        <v>NA</v>
      </c>
      <c r="CI189" s="11">
        <f t="shared" si="114"/>
        <v>0.49184875635985881</v>
      </c>
      <c r="CJ189" s="11">
        <f t="shared" si="97"/>
        <v>0.40490609247913489</v>
      </c>
      <c r="CK189" s="11" t="str">
        <f t="shared" ref="CK189:CK194" si="125">IF(AY189="NA","NA", IF(AZ189="NA","NA", AY189/AZ189))</f>
        <v>NA</v>
      </c>
      <c r="CL189" s="11">
        <f t="shared" ref="CL189:CL194" si="126">IF(BB189="NA","NA", IF(BA189="NA","NA", BA189/BB189))</f>
        <v>0.16725405700452164</v>
      </c>
    </row>
    <row r="190" spans="1:109" s="11" customFormat="1" ht="19" customHeight="1">
      <c r="A190" s="39" t="s">
        <v>389</v>
      </c>
      <c r="B190" s="59" t="s">
        <v>329</v>
      </c>
      <c r="C190" s="11" t="s">
        <v>330</v>
      </c>
      <c r="D190" s="11" t="s">
        <v>370</v>
      </c>
      <c r="E190" s="12" t="s">
        <v>88</v>
      </c>
      <c r="F190" s="12">
        <v>197.18</v>
      </c>
      <c r="G190" s="12">
        <v>41.33</v>
      </c>
      <c r="H190" s="12">
        <v>71.77</v>
      </c>
      <c r="I190" s="11" t="s">
        <v>88</v>
      </c>
      <c r="J190" s="11" t="s">
        <v>88</v>
      </c>
      <c r="K190" s="12" t="s">
        <v>88</v>
      </c>
      <c r="L190" s="11" t="s">
        <v>88</v>
      </c>
      <c r="M190" s="11" t="s">
        <v>88</v>
      </c>
      <c r="N190" s="12" t="s">
        <v>88</v>
      </c>
      <c r="O190" s="11" t="s">
        <v>88</v>
      </c>
      <c r="P190" s="11" t="s">
        <v>88</v>
      </c>
      <c r="Q190" s="11">
        <v>58.23</v>
      </c>
      <c r="R190" s="12">
        <v>10.89</v>
      </c>
      <c r="S190" s="11">
        <v>65.41</v>
      </c>
      <c r="T190" s="12">
        <v>33.01</v>
      </c>
      <c r="U190" s="11">
        <v>30.61</v>
      </c>
      <c r="V190" s="12" t="s">
        <v>88</v>
      </c>
      <c r="W190" s="12">
        <v>8.6999999999999993</v>
      </c>
      <c r="X190" s="12">
        <v>53.97</v>
      </c>
      <c r="Y190" s="12">
        <v>37.799999999999997</v>
      </c>
      <c r="Z190" s="12">
        <v>101.37</v>
      </c>
      <c r="AA190" s="12" t="s">
        <v>90</v>
      </c>
      <c r="AB190" s="11" t="s">
        <v>90</v>
      </c>
      <c r="AC190" s="11" t="s">
        <v>89</v>
      </c>
      <c r="AD190" s="11" t="s">
        <v>90</v>
      </c>
      <c r="AE190" s="13" t="s">
        <v>89</v>
      </c>
      <c r="AF190" s="11" t="s">
        <v>89</v>
      </c>
      <c r="AG190" s="11" t="s">
        <v>90</v>
      </c>
      <c r="AH190" s="11" t="s">
        <v>88</v>
      </c>
      <c r="AI190" s="11" t="s">
        <v>88</v>
      </c>
      <c r="AJ190" s="11" t="s">
        <v>88</v>
      </c>
      <c r="AK190" s="11" t="s">
        <v>88</v>
      </c>
      <c r="AL190" s="11" t="s">
        <v>88</v>
      </c>
      <c r="AM190" s="11">
        <v>3000.05</v>
      </c>
      <c r="AN190" s="11">
        <v>1199.47</v>
      </c>
      <c r="AO190" s="11">
        <v>644.53</v>
      </c>
      <c r="AP190" s="11">
        <v>948.7</v>
      </c>
      <c r="AQ190" s="11">
        <v>211.93</v>
      </c>
      <c r="AR190" s="11">
        <v>50.56</v>
      </c>
      <c r="AS190" s="12">
        <v>89.747</v>
      </c>
      <c r="AT190" s="12">
        <v>73.964500000000001</v>
      </c>
      <c r="AU190" s="12">
        <v>196.95</v>
      </c>
      <c r="AV190" s="11">
        <v>52.92</v>
      </c>
      <c r="AW190" s="11">
        <v>103.03</v>
      </c>
      <c r="AX190" s="12">
        <v>76.548000000000002</v>
      </c>
      <c r="AY190" s="32">
        <v>112.017</v>
      </c>
      <c r="AZ190" s="12">
        <v>591.65</v>
      </c>
      <c r="BA190" s="12">
        <v>127.46</v>
      </c>
      <c r="BB190" s="12">
        <v>645.36</v>
      </c>
      <c r="BC190" s="11">
        <f t="shared" si="98"/>
        <v>0.3639821482909017</v>
      </c>
      <c r="BD190" s="11">
        <f t="shared" si="124"/>
        <v>0.33172735571558981</v>
      </c>
      <c r="BE190" s="13" t="str">
        <f t="shared" ref="BE190:BE214" si="127">IF(O190="NA", "NA", IF(E190="NA", "NA", O190/E190))</f>
        <v>NA</v>
      </c>
      <c r="BF190" s="13" t="str">
        <f t="shared" ref="BF190:BF214" si="128">IF(J190="NA","NA",IF(E190="NA","NA",J190 /E190))</f>
        <v>NA</v>
      </c>
      <c r="BG190" s="11" t="str">
        <f t="shared" si="122"/>
        <v>NA</v>
      </c>
      <c r="BH190" s="11" t="str">
        <f t="shared" ref="BH190:BH214" si="129">IF(L190="NA", "NA", IF(N190="NA", "NA", N190/L190))</f>
        <v>NA</v>
      </c>
      <c r="BI190" s="11" t="str">
        <f t="shared" ref="BI190:BI214" si="130">IF(M190="NA", "NA", IF(N190="NA", "NA", N190/M190))</f>
        <v>NA</v>
      </c>
      <c r="BJ190" s="11" t="str">
        <f t="shared" ref="BJ190:BJ214" si="131">IF(L190="NA", "NA", IF(I190="NA", "NA", I190/L190))</f>
        <v>NA</v>
      </c>
      <c r="BK190" s="11">
        <f t="shared" ref="BK190:BK214" si="132">IF(F190="NA","NA",IF(X190="NA","NA",IF(Y190="NA","NA", ((X190*Y190)/2)/F190^2)))</f>
        <v>2.6235448786197584E-2</v>
      </c>
      <c r="BL190" s="11">
        <f t="shared" ref="BL190:BL214" si="133">IF(Q190="NA", "NA", IF(F190="NA", "NA", Q190/F190))</f>
        <v>0.29531392636169995</v>
      </c>
      <c r="BM190" s="11">
        <f t="shared" ref="BM190:BM206" si="134">IF(F190="NA","NA",IF(R190="NA","NA",R190/F190))</f>
        <v>5.5228725022821785E-2</v>
      </c>
      <c r="BN190" s="11">
        <f t="shared" ref="BN190:BN205" si="135">IF(F190="NA","NA", IF(T190="NA","NA", IF(U190="NA","NA", (((U190+T190)/2)*PI())/F190)))</f>
        <v>0.50681642311944064</v>
      </c>
      <c r="BO190" s="11" t="str">
        <f t="shared" ref="BO190:BO214" si="136">IF(F190="NA","NA",IF(V190="NA","NA",V190/F190))</f>
        <v>NA</v>
      </c>
      <c r="BP190" s="11">
        <f t="shared" ref="BP190:BP214" si="137">IF(F190="NA","NA", IF(W190="NA","NA", W190/F190))</f>
        <v>4.4122121919058725E-2</v>
      </c>
      <c r="BQ190" s="11">
        <f t="shared" ref="BQ190:BT214" si="138">IF(F190="NA","NA",IF(Z190="NA","NA",Z190/F190))</f>
        <v>0.51409879298103256</v>
      </c>
      <c r="BR190" s="11" t="s">
        <v>88</v>
      </c>
      <c r="BS190" s="11" t="s">
        <v>88</v>
      </c>
      <c r="BT190" s="11" t="str">
        <f t="shared" si="108"/>
        <v>NA</v>
      </c>
      <c r="BU190" s="11">
        <v>0</v>
      </c>
      <c r="BV190" s="11">
        <v>1</v>
      </c>
      <c r="BW190" s="11">
        <v>1</v>
      </c>
      <c r="BX190" s="11">
        <v>0</v>
      </c>
      <c r="BY190" s="11">
        <v>1</v>
      </c>
      <c r="BZ190" s="11" t="str">
        <f t="shared" si="116"/>
        <v>NA</v>
      </c>
      <c r="CA190" s="11">
        <f t="shared" si="112"/>
        <v>0.30592835089134723</v>
      </c>
      <c r="CB190" s="11">
        <f t="shared" si="117"/>
        <v>1.8609994879990071</v>
      </c>
      <c r="CC190" s="11">
        <f t="shared" si="96"/>
        <v>0.21483975267078881</v>
      </c>
      <c r="CD190" s="11">
        <f t="shared" si="106"/>
        <v>0.31622806286561889</v>
      </c>
      <c r="CE190" s="11">
        <f t="shared" si="118"/>
        <v>1.0760599136836762</v>
      </c>
      <c r="CF190" s="11">
        <f t="shared" si="119"/>
        <v>0.99883355309869148</v>
      </c>
      <c r="CG190" s="11">
        <f t="shared" si="113"/>
        <v>0.42347473222290377</v>
      </c>
      <c r="CH190" s="11">
        <f t="shared" si="123"/>
        <v>0.34900438824140045</v>
      </c>
      <c r="CI190" s="11">
        <f t="shared" si="114"/>
        <v>0.52312769738512321</v>
      </c>
      <c r="CJ190" s="11">
        <f t="shared" si="97"/>
        <v>0.38866717440974868</v>
      </c>
      <c r="CK190" s="11">
        <f t="shared" si="125"/>
        <v>0.18932984027719091</v>
      </c>
      <c r="CL190" s="11">
        <f t="shared" si="126"/>
        <v>0.19750216933184578</v>
      </c>
      <c r="CN190" s="13"/>
      <c r="CO190" s="13"/>
      <c r="CP190" s="13"/>
      <c r="CQ190" s="13"/>
      <c r="CR190" s="13"/>
      <c r="CS190" s="13"/>
      <c r="CT190" s="13"/>
      <c r="CU190" s="13"/>
      <c r="CV190" s="13"/>
      <c r="CW190" s="13"/>
      <c r="CX190" s="13"/>
      <c r="CY190" s="13"/>
      <c r="CZ190" s="13"/>
      <c r="DA190" s="13"/>
      <c r="DB190" s="13"/>
      <c r="DC190" s="13"/>
      <c r="DD190" s="13"/>
      <c r="DE190" s="13"/>
    </row>
    <row r="191" spans="1:109" s="11" customFormat="1" ht="14" customHeight="1">
      <c r="A191" s="39" t="s">
        <v>389</v>
      </c>
      <c r="B191" s="59" t="s">
        <v>329</v>
      </c>
      <c r="C191" s="11" t="s">
        <v>331</v>
      </c>
      <c r="D191" s="11" t="s">
        <v>120</v>
      </c>
      <c r="E191" s="12" t="s">
        <v>88</v>
      </c>
      <c r="F191" s="12" t="s">
        <v>88</v>
      </c>
      <c r="G191" s="12" t="s">
        <v>88</v>
      </c>
      <c r="H191" s="12" t="s">
        <v>88</v>
      </c>
      <c r="I191" s="12" t="s">
        <v>88</v>
      </c>
      <c r="J191" s="12" t="s">
        <v>88</v>
      </c>
      <c r="K191" s="12" t="s">
        <v>88</v>
      </c>
      <c r="L191" s="12" t="s">
        <v>88</v>
      </c>
      <c r="M191" s="12" t="s">
        <v>88</v>
      </c>
      <c r="N191" s="12" t="s">
        <v>88</v>
      </c>
      <c r="O191" s="11">
        <v>18.059999999999999</v>
      </c>
      <c r="P191" s="11" t="s">
        <v>88</v>
      </c>
      <c r="Q191" s="11" t="s">
        <v>88</v>
      </c>
      <c r="R191" s="11" t="s">
        <v>88</v>
      </c>
      <c r="S191" s="11" t="s">
        <v>88</v>
      </c>
      <c r="T191" s="11" t="s">
        <v>88</v>
      </c>
      <c r="U191" s="11" t="s">
        <v>88</v>
      </c>
      <c r="V191" s="11" t="s">
        <v>88</v>
      </c>
      <c r="W191" s="11" t="s">
        <v>88</v>
      </c>
      <c r="X191" s="11" t="s">
        <v>88</v>
      </c>
      <c r="Y191" s="11" t="s">
        <v>88</v>
      </c>
      <c r="Z191" s="11" t="s">
        <v>88</v>
      </c>
      <c r="AA191" s="12" t="s">
        <v>88</v>
      </c>
      <c r="AB191" s="11" t="s">
        <v>90</v>
      </c>
      <c r="AC191" s="11" t="s">
        <v>89</v>
      </c>
      <c r="AD191" s="11" t="s">
        <v>90</v>
      </c>
      <c r="AE191" s="13" t="s">
        <v>89</v>
      </c>
      <c r="AF191" s="11" t="s">
        <v>89</v>
      </c>
      <c r="AG191" s="11" t="s">
        <v>90</v>
      </c>
      <c r="AH191" s="11">
        <v>4.67</v>
      </c>
      <c r="AI191" s="11">
        <v>3.26</v>
      </c>
      <c r="AJ191" s="11">
        <v>3.77</v>
      </c>
      <c r="AK191" s="11">
        <v>13.62</v>
      </c>
      <c r="AL191" s="11">
        <v>0.38</v>
      </c>
      <c r="AM191" s="11" t="s">
        <v>88</v>
      </c>
      <c r="AN191" s="12">
        <v>964.09400000000005</v>
      </c>
      <c r="AO191" s="11" t="s">
        <v>88</v>
      </c>
      <c r="AP191" s="11" t="s">
        <v>88</v>
      </c>
      <c r="AQ191" s="11">
        <v>231.58</v>
      </c>
      <c r="AR191" s="11">
        <v>62.69</v>
      </c>
      <c r="AS191" s="11">
        <v>111.2</v>
      </c>
      <c r="AT191" s="11">
        <v>86.51</v>
      </c>
      <c r="AU191" s="12">
        <v>222.714</v>
      </c>
      <c r="AV191" s="11">
        <v>53.48</v>
      </c>
      <c r="AW191" s="11">
        <v>105.06</v>
      </c>
      <c r="AX191" s="12">
        <v>80.766000000000005</v>
      </c>
      <c r="AY191" s="32">
        <v>124.02</v>
      </c>
      <c r="AZ191" s="12">
        <v>605.61</v>
      </c>
      <c r="BA191" s="12">
        <v>139.601</v>
      </c>
      <c r="BB191" s="12">
        <v>615.33000000000004</v>
      </c>
      <c r="BC191" s="11" t="str">
        <f t="shared" si="98"/>
        <v>NA</v>
      </c>
      <c r="BD191" s="11" t="str">
        <f t="shared" si="124"/>
        <v>NA</v>
      </c>
      <c r="BE191" s="13" t="str">
        <f t="shared" si="127"/>
        <v>NA</v>
      </c>
      <c r="BF191" s="13" t="str">
        <f t="shared" si="128"/>
        <v>NA</v>
      </c>
      <c r="BG191" s="11" t="str">
        <f t="shared" si="122"/>
        <v>NA</v>
      </c>
      <c r="BH191" s="11" t="str">
        <f t="shared" si="129"/>
        <v>NA</v>
      </c>
      <c r="BI191" s="11" t="str">
        <f t="shared" si="130"/>
        <v>NA</v>
      </c>
      <c r="BJ191" s="11" t="str">
        <f t="shared" si="131"/>
        <v>NA</v>
      </c>
      <c r="BK191" s="11" t="str">
        <f t="shared" si="132"/>
        <v>NA</v>
      </c>
      <c r="BL191" s="11" t="str">
        <f t="shared" si="133"/>
        <v>NA</v>
      </c>
      <c r="BM191" s="11" t="str">
        <f t="shared" si="134"/>
        <v>NA</v>
      </c>
      <c r="BN191" s="11" t="str">
        <f t="shared" si="135"/>
        <v>NA</v>
      </c>
      <c r="BO191" s="11" t="str">
        <f t="shared" si="136"/>
        <v>NA</v>
      </c>
      <c r="BP191" s="11" t="str">
        <f t="shared" si="137"/>
        <v>NA</v>
      </c>
      <c r="BQ191" s="11" t="str">
        <f t="shared" si="138"/>
        <v>NA</v>
      </c>
      <c r="BR191" s="11">
        <v>3.77</v>
      </c>
      <c r="BS191" s="11">
        <v>0.38</v>
      </c>
      <c r="BT191" s="11">
        <f t="shared" si="108"/>
        <v>1.4325153374233131</v>
      </c>
      <c r="BU191" s="11">
        <v>0</v>
      </c>
      <c r="BV191" s="11">
        <v>1</v>
      </c>
      <c r="BW191" s="11">
        <v>1</v>
      </c>
      <c r="BX191" s="11">
        <v>0</v>
      </c>
      <c r="BY191" s="11">
        <v>1</v>
      </c>
      <c r="BZ191" s="11" t="str">
        <f t="shared" si="116"/>
        <v>NA</v>
      </c>
      <c r="CA191" s="11" t="str">
        <f t="shared" si="112"/>
        <v>NA</v>
      </c>
      <c r="CB191" s="11" t="str">
        <f t="shared" si="117"/>
        <v>NA</v>
      </c>
      <c r="CC191" s="11" t="str">
        <f t="shared" si="96"/>
        <v>NA</v>
      </c>
      <c r="CD191" s="11" t="str">
        <f t="shared" si="106"/>
        <v>NA</v>
      </c>
      <c r="CE191" s="11">
        <f t="shared" si="118"/>
        <v>1.039808902897887</v>
      </c>
      <c r="CF191" s="11" t="str">
        <f t="shared" si="119"/>
        <v>NA</v>
      </c>
      <c r="CG191" s="11">
        <f t="shared" si="113"/>
        <v>0.48017963554711113</v>
      </c>
      <c r="CH191" s="11">
        <f t="shared" si="123"/>
        <v>0.37356421107176785</v>
      </c>
      <c r="CI191" s="11">
        <f t="shared" si="114"/>
        <v>0.47172607020663271</v>
      </c>
      <c r="CJ191" s="11">
        <f t="shared" si="97"/>
        <v>0.36264446779277459</v>
      </c>
      <c r="CK191" s="11">
        <f t="shared" si="125"/>
        <v>0.20478525783920343</v>
      </c>
      <c r="CL191" s="11">
        <f t="shared" si="126"/>
        <v>0.22687175986868832</v>
      </c>
      <c r="CN191" s="13"/>
      <c r="CO191" s="13"/>
      <c r="CP191" s="13"/>
      <c r="CQ191" s="13"/>
      <c r="CR191" s="13"/>
      <c r="CS191" s="13"/>
      <c r="CT191" s="13"/>
      <c r="CU191" s="13"/>
      <c r="CV191" s="13"/>
      <c r="CW191" s="13"/>
      <c r="CX191" s="13"/>
      <c r="CY191" s="13"/>
      <c r="CZ191" s="13"/>
      <c r="DA191" s="13"/>
      <c r="DB191" s="13"/>
      <c r="DC191" s="13"/>
      <c r="DD191" s="13"/>
      <c r="DE191" s="13"/>
    </row>
    <row r="192" spans="1:109" s="11" customFormat="1" ht="19" customHeight="1">
      <c r="A192" s="39" t="s">
        <v>389</v>
      </c>
      <c r="B192" s="59" t="s">
        <v>332</v>
      </c>
      <c r="C192" s="11" t="s">
        <v>333</v>
      </c>
      <c r="D192" s="11" t="s">
        <v>120</v>
      </c>
      <c r="E192" s="12" t="s">
        <v>88</v>
      </c>
      <c r="F192" s="12">
        <v>243</v>
      </c>
      <c r="G192" s="12" t="s">
        <v>88</v>
      </c>
      <c r="H192" s="12">
        <v>95.19</v>
      </c>
      <c r="I192" s="12" t="s">
        <v>88</v>
      </c>
      <c r="J192" s="12">
        <v>44.53</v>
      </c>
      <c r="K192" s="12">
        <v>164</v>
      </c>
      <c r="L192" s="12" t="s">
        <v>88</v>
      </c>
      <c r="M192" s="12" t="s">
        <v>88</v>
      </c>
      <c r="N192" s="12" t="s">
        <v>88</v>
      </c>
      <c r="O192" s="12">
        <v>22.37</v>
      </c>
      <c r="P192" s="12">
        <v>43.26</v>
      </c>
      <c r="Q192" s="12">
        <v>59.11</v>
      </c>
      <c r="R192" s="12">
        <v>12</v>
      </c>
      <c r="S192" s="12">
        <v>77.3</v>
      </c>
      <c r="T192" s="12">
        <v>43.95</v>
      </c>
      <c r="U192" s="12">
        <v>31.51</v>
      </c>
      <c r="V192" s="12">
        <v>37.840000000000003</v>
      </c>
      <c r="W192" s="12">
        <v>12.59</v>
      </c>
      <c r="X192" s="12">
        <v>67.150000000000006</v>
      </c>
      <c r="Y192" s="12">
        <v>42.03</v>
      </c>
      <c r="Z192" s="12">
        <v>113.76</v>
      </c>
      <c r="AA192" s="12" t="s">
        <v>89</v>
      </c>
      <c r="AB192" s="11" t="s">
        <v>90</v>
      </c>
      <c r="AC192" s="11" t="s">
        <v>89</v>
      </c>
      <c r="AD192" s="13" t="s">
        <v>90</v>
      </c>
      <c r="AE192" s="13" t="s">
        <v>88</v>
      </c>
      <c r="AF192" s="13" t="s">
        <v>88</v>
      </c>
      <c r="AG192" s="13" t="s">
        <v>88</v>
      </c>
      <c r="AH192" s="11" t="s">
        <v>88</v>
      </c>
      <c r="AI192" s="11" t="s">
        <v>88</v>
      </c>
      <c r="AJ192" s="11" t="s">
        <v>88</v>
      </c>
      <c r="AK192" s="11" t="s">
        <v>88</v>
      </c>
      <c r="AL192" s="11" t="s">
        <v>88</v>
      </c>
      <c r="AM192" s="11" t="s">
        <v>88</v>
      </c>
      <c r="AN192" s="11" t="s">
        <v>88</v>
      </c>
      <c r="AO192" s="11" t="s">
        <v>88</v>
      </c>
      <c r="AP192" s="11" t="s">
        <v>88</v>
      </c>
      <c r="AQ192" s="11" t="s">
        <v>88</v>
      </c>
      <c r="AR192" s="11" t="s">
        <v>88</v>
      </c>
      <c r="AS192" s="11" t="s">
        <v>88</v>
      </c>
      <c r="AT192" s="11" t="s">
        <v>88</v>
      </c>
      <c r="AU192" s="11" t="s">
        <v>88</v>
      </c>
      <c r="AV192" s="11" t="s">
        <v>88</v>
      </c>
      <c r="AW192" s="11" t="s">
        <v>88</v>
      </c>
      <c r="AX192" s="11" t="s">
        <v>88</v>
      </c>
      <c r="AY192" s="11" t="s">
        <v>88</v>
      </c>
      <c r="AZ192" s="11" t="s">
        <v>88</v>
      </c>
      <c r="BA192" s="11" t="s">
        <v>88</v>
      </c>
      <c r="BB192" s="11" t="s">
        <v>88</v>
      </c>
      <c r="BC192" s="11">
        <f t="shared" si="98"/>
        <v>0.39172839506172841</v>
      </c>
      <c r="BD192" s="11">
        <f t="shared" si="124"/>
        <v>0.31810699588477365</v>
      </c>
      <c r="BE192" s="13" t="str">
        <f t="shared" si="127"/>
        <v>NA</v>
      </c>
      <c r="BF192" s="13" t="str">
        <f t="shared" si="128"/>
        <v>NA</v>
      </c>
      <c r="BG192" s="11" t="str">
        <f t="shared" si="122"/>
        <v>NA</v>
      </c>
      <c r="BH192" s="11" t="str">
        <f t="shared" si="129"/>
        <v>NA</v>
      </c>
      <c r="BI192" s="11" t="str">
        <f>IF(M192="NA", "NA", IF(N192="NA", "NA", N192/M192))</f>
        <v>NA</v>
      </c>
      <c r="BJ192" s="11" t="str">
        <f t="shared" si="131"/>
        <v>NA</v>
      </c>
      <c r="BK192" s="11">
        <f t="shared" si="132"/>
        <v>2.3898071940253014E-2</v>
      </c>
      <c r="BL192" s="11">
        <f t="shared" si="133"/>
        <v>0.24325102880658436</v>
      </c>
      <c r="BM192" s="11">
        <f t="shared" si="134"/>
        <v>4.9382716049382713E-2</v>
      </c>
      <c r="BN192" s="11">
        <f t="shared" si="135"/>
        <v>0.48778720502034117</v>
      </c>
      <c r="BO192" s="11">
        <f t="shared" si="136"/>
        <v>0.15572016460905352</v>
      </c>
      <c r="BP192" s="11">
        <f t="shared" si="137"/>
        <v>5.1810699588477366E-2</v>
      </c>
      <c r="BQ192" s="11">
        <f t="shared" si="138"/>
        <v>0.46814814814814815</v>
      </c>
      <c r="BR192" s="11" t="s">
        <v>88</v>
      </c>
      <c r="BS192" s="11" t="s">
        <v>88</v>
      </c>
      <c r="BT192" s="11" t="str">
        <f t="shared" si="108"/>
        <v>NA</v>
      </c>
      <c r="BU192" s="11">
        <v>0</v>
      </c>
      <c r="BV192" s="11">
        <v>1</v>
      </c>
      <c r="BW192" s="11">
        <v>1</v>
      </c>
      <c r="BX192" s="13">
        <v>0</v>
      </c>
      <c r="BY192" s="13" t="s">
        <v>88</v>
      </c>
      <c r="BZ192" s="11" t="str">
        <f t="shared" si="116"/>
        <v>NA</v>
      </c>
      <c r="CA192" s="11" t="str">
        <f t="shared" si="112"/>
        <v>NA</v>
      </c>
      <c r="CB192" s="11" t="str">
        <f t="shared" si="117"/>
        <v>NA</v>
      </c>
      <c r="CC192" s="11" t="str">
        <f t="shared" si="96"/>
        <v>NA</v>
      </c>
      <c r="CD192" s="11" t="str">
        <f t="shared" si="106"/>
        <v>NA</v>
      </c>
      <c r="CE192" s="11" t="str">
        <f>IF(AQ192="NA","NA", IF(AU192="NA","NA", AQ192/AU192))</f>
        <v>NA</v>
      </c>
      <c r="CF192" s="11" t="str">
        <f t="shared" si="119"/>
        <v>NA</v>
      </c>
      <c r="CG192" s="11" t="str">
        <f t="shared" si="113"/>
        <v>NA</v>
      </c>
      <c r="CH192" s="11" t="str">
        <f t="shared" si="123"/>
        <v>NA</v>
      </c>
      <c r="CI192" s="11" t="str">
        <f>IF(AU192="NA","NA", IF(AW192="NA","NA", AW192/AU192))</f>
        <v>NA</v>
      </c>
      <c r="CJ192" s="11" t="str">
        <f t="shared" si="97"/>
        <v>NA</v>
      </c>
      <c r="CK192" s="11" t="str">
        <f t="shared" si="125"/>
        <v>NA</v>
      </c>
      <c r="CL192" s="11" t="str">
        <f t="shared" si="126"/>
        <v>NA</v>
      </c>
      <c r="CN192" s="13"/>
      <c r="CO192" s="13"/>
      <c r="CP192" s="13"/>
      <c r="CQ192" s="13"/>
      <c r="CR192" s="13"/>
      <c r="CS192" s="13"/>
      <c r="CT192" s="13"/>
      <c r="CU192" s="13"/>
      <c r="CV192" s="13"/>
      <c r="CW192" s="13"/>
      <c r="CX192" s="13"/>
      <c r="CY192" s="13"/>
      <c r="CZ192" s="13"/>
      <c r="DA192" s="13"/>
      <c r="DB192" s="13"/>
      <c r="DC192" s="13"/>
      <c r="DD192" s="13"/>
      <c r="DE192" s="13"/>
    </row>
    <row r="193" spans="1:109" s="11" customFormat="1" ht="24" customHeight="1">
      <c r="A193" s="39" t="s">
        <v>389</v>
      </c>
      <c r="B193" s="59" t="s">
        <v>334</v>
      </c>
      <c r="C193" s="11" t="s">
        <v>335</v>
      </c>
      <c r="D193" s="11" t="s">
        <v>6920</v>
      </c>
      <c r="E193" s="12">
        <v>210</v>
      </c>
      <c r="F193" s="12">
        <v>178.4</v>
      </c>
      <c r="G193" s="12">
        <v>51.19</v>
      </c>
      <c r="H193" s="12">
        <v>65.98</v>
      </c>
      <c r="I193" s="12">
        <v>30.47</v>
      </c>
      <c r="J193" s="12">
        <v>36.46</v>
      </c>
      <c r="K193" s="12">
        <v>125.157</v>
      </c>
      <c r="L193" s="12">
        <v>179.42</v>
      </c>
      <c r="M193" s="12">
        <v>62.013500000000001</v>
      </c>
      <c r="N193" s="12">
        <v>26.88</v>
      </c>
      <c r="O193" s="12">
        <v>19.32</v>
      </c>
      <c r="P193" s="12" t="s">
        <v>88</v>
      </c>
      <c r="Q193" s="12">
        <v>48.97</v>
      </c>
      <c r="R193" s="12">
        <v>8.58</v>
      </c>
      <c r="S193" s="12">
        <v>69.69</v>
      </c>
      <c r="T193" s="12">
        <v>34.11</v>
      </c>
      <c r="U193" s="12">
        <v>23.09</v>
      </c>
      <c r="V193" s="12">
        <v>16.032</v>
      </c>
      <c r="W193" s="12">
        <v>8.31</v>
      </c>
      <c r="X193" s="12">
        <v>41.52</v>
      </c>
      <c r="Y193" s="12">
        <v>30.76</v>
      </c>
      <c r="Z193" s="12">
        <v>99.39</v>
      </c>
      <c r="AA193" s="12" t="s">
        <v>89</v>
      </c>
      <c r="AB193" s="11" t="s">
        <v>90</v>
      </c>
      <c r="AC193" s="11" t="s">
        <v>89</v>
      </c>
      <c r="AD193" s="13" t="s">
        <v>89</v>
      </c>
      <c r="AE193" s="13" t="s">
        <v>89</v>
      </c>
      <c r="AF193" s="11" t="s">
        <v>89</v>
      </c>
      <c r="AG193" s="13" t="s">
        <v>89</v>
      </c>
      <c r="AH193" s="12">
        <v>3.95</v>
      </c>
      <c r="AI193" s="12">
        <v>2.9180000000000001</v>
      </c>
      <c r="AJ193" s="12">
        <v>3.14</v>
      </c>
      <c r="AK193" s="11">
        <v>9</v>
      </c>
      <c r="AL193" s="11" t="s">
        <v>88</v>
      </c>
      <c r="AM193" s="11" t="s">
        <v>88</v>
      </c>
      <c r="AN193" s="12">
        <v>1065.92</v>
      </c>
      <c r="AO193" s="11" t="s">
        <v>88</v>
      </c>
      <c r="AP193" s="11" t="s">
        <v>88</v>
      </c>
      <c r="AQ193" s="12">
        <v>178.92500000000001</v>
      </c>
      <c r="AR193" s="12">
        <v>39.502000000000002</v>
      </c>
      <c r="AS193" s="12">
        <v>84.387</v>
      </c>
      <c r="AT193" s="12" t="s">
        <v>88</v>
      </c>
      <c r="AU193" s="12" t="s">
        <v>88</v>
      </c>
      <c r="AV193" s="12" t="s">
        <v>88</v>
      </c>
      <c r="AW193" s="12" t="s">
        <v>88</v>
      </c>
      <c r="AX193" s="12" t="s">
        <v>88</v>
      </c>
      <c r="AY193" s="12" t="s">
        <v>88</v>
      </c>
      <c r="AZ193" s="12" t="s">
        <v>88</v>
      </c>
      <c r="BA193" s="12" t="s">
        <v>88</v>
      </c>
      <c r="BB193" s="12" t="s">
        <v>88</v>
      </c>
      <c r="BC193" s="11">
        <f t="shared" si="98"/>
        <v>0.36984304932735429</v>
      </c>
      <c r="BD193" s="11">
        <f t="shared" si="124"/>
        <v>0.3906390134529148</v>
      </c>
      <c r="BE193" s="13">
        <f t="shared" si="127"/>
        <v>9.1999999999999998E-2</v>
      </c>
      <c r="BF193" s="13">
        <f t="shared" si="128"/>
        <v>0.17361904761904762</v>
      </c>
      <c r="BG193" s="11">
        <f t="shared" si="122"/>
        <v>0.59598571428571423</v>
      </c>
      <c r="BH193" s="11">
        <f t="shared" si="129"/>
        <v>0.14981607401627467</v>
      </c>
      <c r="BI193" s="11">
        <f t="shared" si="130"/>
        <v>0.43345400598256828</v>
      </c>
      <c r="BJ193" s="11">
        <f t="shared" si="131"/>
        <v>0.16982499163972803</v>
      </c>
      <c r="BK193" s="11">
        <f t="shared" si="132"/>
        <v>2.0064298497858395E-2</v>
      </c>
      <c r="BL193" s="11">
        <f t="shared" si="133"/>
        <v>0.27449551569506725</v>
      </c>
      <c r="BM193" s="11">
        <f t="shared" si="134"/>
        <v>4.809417040358744E-2</v>
      </c>
      <c r="BN193" s="11">
        <f t="shared" si="135"/>
        <v>0.50364097473468661</v>
      </c>
      <c r="BO193" s="11">
        <f t="shared" si="136"/>
        <v>8.9865470852017931E-2</v>
      </c>
      <c r="BP193" s="11">
        <f t="shared" si="137"/>
        <v>4.6580717488789239E-2</v>
      </c>
      <c r="BQ193" s="11">
        <f t="shared" si="138"/>
        <v>0.5571188340807175</v>
      </c>
      <c r="BR193" s="12">
        <v>3.14</v>
      </c>
      <c r="BS193" s="11" t="s">
        <v>88</v>
      </c>
      <c r="BT193" s="11">
        <f t="shared" si="108"/>
        <v>1.3536668951336532</v>
      </c>
      <c r="BU193" s="11">
        <v>0</v>
      </c>
      <c r="BV193" s="11">
        <v>1</v>
      </c>
      <c r="BW193" s="11">
        <v>1</v>
      </c>
      <c r="BX193" s="13">
        <v>0</v>
      </c>
      <c r="BY193" s="13">
        <v>0</v>
      </c>
      <c r="BZ193" s="11" t="str">
        <f t="shared" si="116"/>
        <v>NA</v>
      </c>
      <c r="CA193" s="11" t="str">
        <f t="shared" si="112"/>
        <v>NA</v>
      </c>
      <c r="CB193" s="11" t="str">
        <f t="shared" si="117"/>
        <v>NA</v>
      </c>
      <c r="CC193" s="11" t="str">
        <f t="shared" si="96"/>
        <v>NA</v>
      </c>
      <c r="CD193" s="11" t="str">
        <f t="shared" si="106"/>
        <v>NA</v>
      </c>
      <c r="CE193" s="11" t="str">
        <f>IF(AQ193="NA","NA", IF(AU193="NA","NA", AQ193/AU193))</f>
        <v>NA</v>
      </c>
      <c r="CF193" s="11" t="str">
        <f t="shared" si="119"/>
        <v>NA</v>
      </c>
      <c r="CG193" s="11">
        <f t="shared" si="113"/>
        <v>0.4716333659354478</v>
      </c>
      <c r="CH193" s="11" t="str">
        <f t="shared" si="123"/>
        <v>NA</v>
      </c>
      <c r="CI193" s="11" t="str">
        <f>IF(AU193="NA","NA", IF(AW193="NA","NA", AW193/AU193))</f>
        <v>NA</v>
      </c>
      <c r="CJ193" s="11" t="str">
        <f t="shared" si="97"/>
        <v>NA</v>
      </c>
      <c r="CK193" s="11" t="str">
        <f t="shared" si="125"/>
        <v>NA</v>
      </c>
      <c r="CL193" s="11" t="str">
        <f t="shared" si="126"/>
        <v>NA</v>
      </c>
      <c r="CN193" s="13"/>
      <c r="CO193" s="13"/>
      <c r="CP193" s="13"/>
      <c r="CQ193" s="13"/>
      <c r="CR193" s="13"/>
      <c r="CS193" s="13"/>
      <c r="CT193" s="13"/>
      <c r="CU193" s="13"/>
      <c r="CV193" s="13"/>
      <c r="CW193" s="13"/>
      <c r="CX193" s="13"/>
      <c r="CY193" s="13"/>
      <c r="CZ193" s="13"/>
      <c r="DA193" s="13"/>
      <c r="DB193" s="13"/>
      <c r="DC193" s="13"/>
      <c r="DD193" s="13"/>
      <c r="DE193" s="13"/>
    </row>
    <row r="194" spans="1:109" s="11" customFormat="1" ht="16" customHeight="1">
      <c r="A194" s="39" t="s">
        <v>389</v>
      </c>
      <c r="B194" s="59" t="s">
        <v>336</v>
      </c>
      <c r="C194" s="11" t="s">
        <v>337</v>
      </c>
      <c r="D194" s="11" t="s">
        <v>6924</v>
      </c>
      <c r="E194" s="12">
        <v>165.76400000000001</v>
      </c>
      <c r="F194" s="12">
        <v>143.28</v>
      </c>
      <c r="G194" s="12" t="s">
        <v>88</v>
      </c>
      <c r="H194" s="12">
        <v>54.39</v>
      </c>
      <c r="I194" s="12">
        <v>22.03</v>
      </c>
      <c r="J194" s="12" t="s">
        <v>88</v>
      </c>
      <c r="K194" s="12" t="s">
        <v>88</v>
      </c>
      <c r="L194" s="12">
        <v>138.63999999999999</v>
      </c>
      <c r="M194" s="12" t="s">
        <v>88</v>
      </c>
      <c r="N194" s="12">
        <v>16.71</v>
      </c>
      <c r="O194" s="12">
        <v>9.32</v>
      </c>
      <c r="P194" s="12">
        <v>17.350000000000001</v>
      </c>
      <c r="Q194" s="12" t="s">
        <v>88</v>
      </c>
      <c r="R194" s="12" t="s">
        <v>88</v>
      </c>
      <c r="S194" s="12" t="s">
        <v>88</v>
      </c>
      <c r="T194" s="12">
        <v>26.25</v>
      </c>
      <c r="U194" s="12">
        <v>20.3</v>
      </c>
      <c r="V194" s="12">
        <v>12.7</v>
      </c>
      <c r="W194" s="12" t="s">
        <v>88</v>
      </c>
      <c r="X194" s="12" t="s">
        <v>88</v>
      </c>
      <c r="Y194" s="12" t="s">
        <v>88</v>
      </c>
      <c r="Z194" s="12">
        <v>60.63</v>
      </c>
      <c r="AA194" s="12" t="s">
        <v>89</v>
      </c>
      <c r="AB194" s="11" t="s">
        <v>90</v>
      </c>
      <c r="AC194" s="11" t="s">
        <v>89</v>
      </c>
      <c r="AD194" s="13" t="s">
        <v>90</v>
      </c>
      <c r="AE194" s="13" t="s">
        <v>89</v>
      </c>
      <c r="AF194" s="11" t="s">
        <v>89</v>
      </c>
      <c r="AG194" s="13" t="s">
        <v>89</v>
      </c>
      <c r="AH194" s="12">
        <v>5.5149999999999997</v>
      </c>
      <c r="AI194" s="11" t="s">
        <v>88</v>
      </c>
      <c r="AJ194" s="11">
        <v>4.2</v>
      </c>
      <c r="AK194" s="12">
        <v>11.416</v>
      </c>
      <c r="AL194" s="11" t="s">
        <v>88</v>
      </c>
      <c r="AM194" s="12">
        <v>3023.05</v>
      </c>
      <c r="AN194" s="12">
        <v>1043.08</v>
      </c>
      <c r="AO194" s="12">
        <v>665.17600000000004</v>
      </c>
      <c r="AP194" s="11">
        <v>1111.4100000000001</v>
      </c>
      <c r="AQ194" s="12">
        <v>231.447</v>
      </c>
      <c r="AR194" s="11">
        <v>53.2</v>
      </c>
      <c r="AS194" s="11">
        <v>108.11</v>
      </c>
      <c r="AT194" s="12">
        <v>94.959000000000003</v>
      </c>
      <c r="AU194" s="12">
        <v>216.94</v>
      </c>
      <c r="AV194" s="12">
        <v>43.28</v>
      </c>
      <c r="AW194" s="12">
        <v>107.38</v>
      </c>
      <c r="AX194" s="12">
        <v>85.364999999999995</v>
      </c>
      <c r="AY194" s="11">
        <v>140.38</v>
      </c>
      <c r="AZ194" s="12">
        <v>704.24099999999999</v>
      </c>
      <c r="BA194" s="12" t="s">
        <v>88</v>
      </c>
      <c r="BB194" s="12" t="s">
        <v>88</v>
      </c>
      <c r="BC194" s="11">
        <f t="shared" si="98"/>
        <v>0.37960636515912899</v>
      </c>
      <c r="BD194" s="11" t="str">
        <f t="shared" si="124"/>
        <v>NA</v>
      </c>
      <c r="BE194" s="13">
        <f t="shared" si="127"/>
        <v>5.6224511956757796E-2</v>
      </c>
      <c r="BF194" s="13" t="str">
        <f t="shared" si="128"/>
        <v>NA</v>
      </c>
      <c r="BG194" s="11" t="str">
        <f t="shared" si="122"/>
        <v>NA</v>
      </c>
      <c r="BH194" s="11">
        <f t="shared" si="129"/>
        <v>0.12052798615118293</v>
      </c>
      <c r="BI194" s="11" t="str">
        <f t="shared" si="130"/>
        <v>NA</v>
      </c>
      <c r="BJ194" s="11">
        <f t="shared" si="131"/>
        <v>0.15890075014425853</v>
      </c>
      <c r="BK194" s="11" t="str">
        <f t="shared" si="132"/>
        <v>NA</v>
      </c>
      <c r="BL194" s="11" t="str">
        <f t="shared" si="133"/>
        <v>NA</v>
      </c>
      <c r="BM194" s="11" t="str">
        <f t="shared" si="134"/>
        <v>NA</v>
      </c>
      <c r="BN194" s="11">
        <f t="shared" si="135"/>
        <v>0.51033339623326646</v>
      </c>
      <c r="BO194" s="11">
        <f t="shared" si="136"/>
        <v>8.863763260748185E-2</v>
      </c>
      <c r="BP194" s="11" t="str">
        <f t="shared" si="137"/>
        <v>NA</v>
      </c>
      <c r="BQ194" s="11">
        <f t="shared" si="138"/>
        <v>0.4231574539363484</v>
      </c>
      <c r="BR194" s="11">
        <v>4.2</v>
      </c>
      <c r="BS194" s="11" t="s">
        <v>88</v>
      </c>
      <c r="BT194" s="11" t="str">
        <f t="shared" si="108"/>
        <v>NA</v>
      </c>
      <c r="BU194" s="11">
        <v>0</v>
      </c>
      <c r="BV194" s="11">
        <v>1</v>
      </c>
      <c r="BW194" s="11">
        <v>1</v>
      </c>
      <c r="BX194" s="13">
        <v>0</v>
      </c>
      <c r="BY194" s="13">
        <v>0</v>
      </c>
      <c r="BZ194" s="11">
        <f t="shared" si="116"/>
        <v>0.24920321839633419</v>
      </c>
      <c r="CA194" s="11">
        <f t="shared" si="112"/>
        <v>0.21540163806270821</v>
      </c>
      <c r="CB194" s="11">
        <f t="shared" si="117"/>
        <v>1.5681263304749418</v>
      </c>
      <c r="CC194" s="11">
        <f t="shared" ref="CC194:CC214" si="139">IF(AM194="NA","NA", IF(AO194="NA", "NA", AO194/AM194))</f>
        <v>0.22003473313375566</v>
      </c>
      <c r="CD194" s="11">
        <f t="shared" si="106"/>
        <v>0.36764525892724237</v>
      </c>
      <c r="CE194" s="11">
        <f>IF(AQ194="NA","NA", IF(AU194="NA","NA", AQ194/AU194))</f>
        <v>1.0668710242463355</v>
      </c>
      <c r="CF194" s="11">
        <f>IF(F194="NA","NA", IF(AU194="NA","NA", AU194/F194))</f>
        <v>1.5140982691233946</v>
      </c>
      <c r="CG194" s="11">
        <f t="shared" si="113"/>
        <v>0.46710477992801808</v>
      </c>
      <c r="CH194" s="11">
        <f t="shared" si="123"/>
        <v>0.41028399590402986</v>
      </c>
      <c r="CI194" s="11">
        <f>IF(AU194="NA","NA", IF(AW194="NA","NA", AW194/AU194))</f>
        <v>0.49497556928182906</v>
      </c>
      <c r="CJ194" s="11">
        <f t="shared" si="97"/>
        <v>0.39349589748317504</v>
      </c>
      <c r="CK194" s="11">
        <f t="shared" si="125"/>
        <v>0.19933517077250543</v>
      </c>
      <c r="CL194" s="11" t="str">
        <f t="shared" si="126"/>
        <v>NA</v>
      </c>
      <c r="CN194" s="13"/>
      <c r="CO194" s="13"/>
      <c r="CP194" s="13"/>
      <c r="CQ194" s="13"/>
      <c r="CR194" s="13"/>
      <c r="CS194" s="13"/>
      <c r="CT194" s="13"/>
      <c r="CU194" s="13"/>
      <c r="CV194" s="13"/>
      <c r="CW194" s="13"/>
      <c r="CX194" s="13"/>
      <c r="CY194" s="13"/>
      <c r="CZ194" s="13"/>
      <c r="DA194" s="13"/>
      <c r="DB194" s="13"/>
      <c r="DC194" s="13"/>
      <c r="DD194" s="13"/>
      <c r="DE194" s="13"/>
    </row>
    <row r="195" spans="1:109" s="11" customFormat="1" ht="17">
      <c r="A195" s="37" t="s">
        <v>338</v>
      </c>
      <c r="B195" s="59" t="s">
        <v>339</v>
      </c>
      <c r="C195" s="11" t="s">
        <v>340</v>
      </c>
      <c r="D195" s="11" t="s">
        <v>120</v>
      </c>
      <c r="E195" s="12">
        <v>620</v>
      </c>
      <c r="F195" s="12">
        <v>581.74</v>
      </c>
      <c r="G195" s="12">
        <v>195.24</v>
      </c>
      <c r="H195" s="12">
        <v>295.93</v>
      </c>
      <c r="I195" s="11" t="s">
        <v>88</v>
      </c>
      <c r="J195" s="12" t="s">
        <v>88</v>
      </c>
      <c r="K195" s="33" t="s">
        <v>88</v>
      </c>
      <c r="L195" s="12">
        <v>555.12</v>
      </c>
      <c r="M195" s="11" t="s">
        <v>88</v>
      </c>
      <c r="N195" s="12">
        <v>61.31</v>
      </c>
      <c r="O195" s="11">
        <v>34.24</v>
      </c>
      <c r="P195" s="11">
        <v>44.46</v>
      </c>
      <c r="Q195" s="11" t="s">
        <v>88</v>
      </c>
      <c r="R195" s="11" t="s">
        <v>88</v>
      </c>
      <c r="S195" s="11">
        <v>139.81</v>
      </c>
      <c r="T195" s="24">
        <v>55</v>
      </c>
      <c r="U195" s="11">
        <v>57</v>
      </c>
      <c r="V195" s="11" t="s">
        <v>88</v>
      </c>
      <c r="W195" s="11" t="s">
        <v>88</v>
      </c>
      <c r="X195" s="11">
        <v>116.04</v>
      </c>
      <c r="Y195" s="11">
        <v>72.13</v>
      </c>
      <c r="Z195" s="11">
        <v>216.29</v>
      </c>
      <c r="AA195" s="11" t="s">
        <v>89</v>
      </c>
      <c r="AB195" s="11" t="s">
        <v>90</v>
      </c>
      <c r="AC195" s="11" t="s">
        <v>89</v>
      </c>
      <c r="AD195" s="11" t="s">
        <v>89</v>
      </c>
      <c r="AE195" s="13" t="s">
        <v>89</v>
      </c>
      <c r="AF195" s="11" t="s">
        <v>89</v>
      </c>
      <c r="AG195" s="11" t="s">
        <v>90</v>
      </c>
      <c r="AH195" s="12">
        <v>3.76</v>
      </c>
      <c r="AI195" s="12">
        <v>2.508</v>
      </c>
      <c r="AJ195" s="12">
        <v>3.496</v>
      </c>
      <c r="AK195" s="11">
        <v>29.69</v>
      </c>
      <c r="AL195" s="11" t="s">
        <v>88</v>
      </c>
      <c r="AM195" s="11">
        <v>3554.1</v>
      </c>
      <c r="AN195" s="12">
        <v>869.49</v>
      </c>
      <c r="AO195" s="12">
        <v>984.87</v>
      </c>
      <c r="AP195" s="12">
        <v>1134.1099999999999</v>
      </c>
      <c r="AQ195" s="12">
        <v>232.18</v>
      </c>
      <c r="AR195" s="11">
        <v>63.4</v>
      </c>
      <c r="AS195" s="12">
        <v>99.585999999999999</v>
      </c>
      <c r="AT195" s="11">
        <v>78.2</v>
      </c>
      <c r="AU195" s="12">
        <v>258.49</v>
      </c>
      <c r="AV195" s="12">
        <v>55.15</v>
      </c>
      <c r="AW195" s="11">
        <v>116.91</v>
      </c>
      <c r="AX195" s="11">
        <v>82.3</v>
      </c>
      <c r="AY195" s="12">
        <v>124.34099999999999</v>
      </c>
      <c r="AZ195" s="12">
        <v>619.24400000000003</v>
      </c>
      <c r="BA195" s="12">
        <v>127.247</v>
      </c>
      <c r="BB195" s="12">
        <v>736.37</v>
      </c>
      <c r="BC195" s="11">
        <f t="shared" si="98"/>
        <v>0.50869804379963557</v>
      </c>
      <c r="BD195" s="11">
        <f t="shared" si="124"/>
        <v>0.24033073194210472</v>
      </c>
      <c r="BE195" s="13">
        <f t="shared" si="127"/>
        <v>5.5225806451612909E-2</v>
      </c>
      <c r="BF195" s="13" t="str">
        <f t="shared" si="128"/>
        <v>NA</v>
      </c>
      <c r="BG195" s="11" t="str">
        <f t="shared" si="122"/>
        <v>NA</v>
      </c>
      <c r="BH195" s="11">
        <f>IF(L195="NA", "NA", IF(N195="NA", "NA", N195/L195))</f>
        <v>0.11044458855742903</v>
      </c>
      <c r="BI195" s="11" t="str">
        <f t="shared" si="130"/>
        <v>NA</v>
      </c>
      <c r="BJ195" s="11" t="str">
        <f t="shared" si="131"/>
        <v>NA</v>
      </c>
      <c r="BK195" s="11">
        <f t="shared" si="132"/>
        <v>1.2366186827113308E-2</v>
      </c>
      <c r="BL195" s="11" t="str">
        <f t="shared" si="133"/>
        <v>NA</v>
      </c>
      <c r="BM195" s="11" t="str">
        <f t="shared" si="134"/>
        <v>NA</v>
      </c>
      <c r="BN195" s="11">
        <f t="shared" si="135"/>
        <v>0.30241893045179702</v>
      </c>
      <c r="BO195" s="11" t="str">
        <f t="shared" si="136"/>
        <v>NA</v>
      </c>
      <c r="BP195" s="11" t="str">
        <f t="shared" si="137"/>
        <v>NA</v>
      </c>
      <c r="BQ195" s="11">
        <f t="shared" si="138"/>
        <v>0.37179839790971908</v>
      </c>
      <c r="BR195" s="12">
        <v>3.496</v>
      </c>
      <c r="BS195" s="11" t="s">
        <v>88</v>
      </c>
      <c r="BT195" s="11">
        <f t="shared" si="108"/>
        <v>1.4992025518341308</v>
      </c>
      <c r="BU195" s="11">
        <v>1</v>
      </c>
      <c r="BV195" s="11">
        <v>1</v>
      </c>
      <c r="BW195" s="11">
        <v>1</v>
      </c>
      <c r="BX195" s="11">
        <v>0</v>
      </c>
      <c r="BY195" s="11">
        <v>1</v>
      </c>
      <c r="BZ195" s="11">
        <f t="shared" si="116"/>
        <v>0.62952470884482215</v>
      </c>
      <c r="CA195" s="11">
        <f>IF(F195="NA", "NA", IF(AO195="NA","NA", F195/AO195))</f>
        <v>0.59067694213449495</v>
      </c>
      <c r="CB195" s="11">
        <f t="shared" si="117"/>
        <v>0.88284748240884581</v>
      </c>
      <c r="CC195" s="11">
        <f t="shared" si="139"/>
        <v>0.2771081286401621</v>
      </c>
      <c r="CD195" s="11">
        <f t="shared" si="106"/>
        <v>0.31909906868124138</v>
      </c>
      <c r="CE195" s="11">
        <f t="shared" ref="CE195:CE214" si="140">IF(AQ195="NA","NA", IF(AU195="NA","NA", AQ195/AU195))</f>
        <v>0.89821656543773454</v>
      </c>
      <c r="CF195" s="11">
        <f>IF(F195="NA","NA", IF(AU195="NA","NA", AU195/F195))</f>
        <v>0.4443393956062846</v>
      </c>
      <c r="CG195" s="11">
        <f t="shared" si="113"/>
        <v>0.42891721939874233</v>
      </c>
      <c r="CH195" s="11">
        <f>IF(AQ195="NA","NA", IF(AT195="NA","NA", AT195/AQ195))</f>
        <v>0.33680764923766043</v>
      </c>
      <c r="CI195" s="11">
        <f t="shared" ref="CI195:CI214" si="141">IF(AU195="NA","NA", IF(AW195="NA","NA", AW195/AU195))</f>
        <v>0.45228055243916587</v>
      </c>
      <c r="CJ195" s="11">
        <f t="shared" ref="CJ195:CJ214" si="142">IF(AU195="NA","NA", IF(AX195="NA","NA", AX195/AU195))</f>
        <v>0.31838755851290185</v>
      </c>
      <c r="CK195" s="11">
        <f t="shared" ref="CK195:CK214" si="143">IF(AY195="NA","NA", IF(AZ195="NA","NA", AY195/AZ195))</f>
        <v>0.20079484015993693</v>
      </c>
      <c r="CL195" s="11">
        <f t="shared" ref="CL195:CL214" si="144">IF(BB195="NA","NA", IF(BA195="NA","NA", BA195/BB195))</f>
        <v>0.17280307454133112</v>
      </c>
      <c r="CN195" s="13"/>
      <c r="CO195" s="13"/>
      <c r="CP195" s="13"/>
      <c r="CQ195" s="13"/>
      <c r="CR195" s="13"/>
      <c r="CS195" s="13"/>
      <c r="CT195" s="13"/>
      <c r="CU195" s="13"/>
      <c r="CV195" s="13"/>
      <c r="CW195" s="13"/>
      <c r="CX195" s="13"/>
      <c r="CY195" s="13"/>
      <c r="CZ195" s="13"/>
      <c r="DA195" s="13"/>
      <c r="DB195" s="13"/>
      <c r="DC195" s="13"/>
      <c r="DD195" s="13"/>
      <c r="DE195" s="13"/>
    </row>
    <row r="196" spans="1:109" s="11" customFormat="1" ht="16" customHeight="1">
      <c r="A196" s="37" t="s">
        <v>338</v>
      </c>
      <c r="B196" s="59" t="s">
        <v>339</v>
      </c>
      <c r="C196" s="11" t="s">
        <v>341</v>
      </c>
      <c r="D196" s="11" t="s">
        <v>120</v>
      </c>
      <c r="E196" s="12" t="s">
        <v>88</v>
      </c>
      <c r="F196" s="12" t="s">
        <v>88</v>
      </c>
      <c r="G196" s="12" t="s">
        <v>88</v>
      </c>
      <c r="H196" s="12" t="s">
        <v>88</v>
      </c>
      <c r="I196" s="12" t="s">
        <v>88</v>
      </c>
      <c r="J196" s="12" t="s">
        <v>88</v>
      </c>
      <c r="K196" s="12" t="s">
        <v>88</v>
      </c>
      <c r="L196" s="12" t="s">
        <v>88</v>
      </c>
      <c r="M196" s="12" t="s">
        <v>88</v>
      </c>
      <c r="N196" s="12" t="s">
        <v>88</v>
      </c>
      <c r="O196" s="12" t="s">
        <v>88</v>
      </c>
      <c r="P196" s="12" t="s">
        <v>88</v>
      </c>
      <c r="Q196" s="12" t="s">
        <v>88</v>
      </c>
      <c r="R196" s="12" t="s">
        <v>88</v>
      </c>
      <c r="S196" s="12" t="s">
        <v>88</v>
      </c>
      <c r="T196" s="12" t="s">
        <v>88</v>
      </c>
      <c r="U196" s="12" t="s">
        <v>88</v>
      </c>
      <c r="V196" s="12" t="s">
        <v>88</v>
      </c>
      <c r="W196" s="12" t="s">
        <v>88</v>
      </c>
      <c r="X196" s="12" t="s">
        <v>88</v>
      </c>
      <c r="Y196" s="12" t="s">
        <v>88</v>
      </c>
      <c r="Z196" s="12" t="s">
        <v>88</v>
      </c>
      <c r="AA196" s="12" t="s">
        <v>89</v>
      </c>
      <c r="AB196" s="11" t="s">
        <v>90</v>
      </c>
      <c r="AC196" s="11" t="s">
        <v>89</v>
      </c>
      <c r="AD196" s="13" t="s">
        <v>90</v>
      </c>
      <c r="AE196" s="13" t="s">
        <v>89</v>
      </c>
      <c r="AF196" s="11" t="s">
        <v>89</v>
      </c>
      <c r="AG196" s="13" t="s">
        <v>89</v>
      </c>
      <c r="AH196" s="12">
        <v>3.9809999999999999</v>
      </c>
      <c r="AI196" s="11" t="s">
        <v>88</v>
      </c>
      <c r="AJ196" s="12">
        <v>3.323</v>
      </c>
      <c r="AK196" s="12">
        <v>37.008000000000003</v>
      </c>
      <c r="AL196" s="11" t="s">
        <v>88</v>
      </c>
      <c r="AM196" s="11" t="s">
        <v>88</v>
      </c>
      <c r="AN196" s="11" t="s">
        <v>88</v>
      </c>
      <c r="AO196" s="11" t="s">
        <v>88</v>
      </c>
      <c r="AP196" s="11" t="s">
        <v>88</v>
      </c>
      <c r="AQ196" s="11" t="s">
        <v>88</v>
      </c>
      <c r="AR196" s="11" t="s">
        <v>88</v>
      </c>
      <c r="AS196" s="11" t="s">
        <v>88</v>
      </c>
      <c r="AT196" s="11" t="s">
        <v>88</v>
      </c>
      <c r="AU196" s="11" t="s">
        <v>88</v>
      </c>
      <c r="AV196" s="11" t="s">
        <v>88</v>
      </c>
      <c r="AW196" s="11" t="s">
        <v>88</v>
      </c>
      <c r="AX196" s="11" t="s">
        <v>88</v>
      </c>
      <c r="AY196" s="11" t="s">
        <v>88</v>
      </c>
      <c r="AZ196" s="11" t="s">
        <v>88</v>
      </c>
      <c r="BA196" s="11" t="s">
        <v>88</v>
      </c>
      <c r="BB196" s="11" t="s">
        <v>88</v>
      </c>
      <c r="BC196" s="11" t="str">
        <f t="shared" si="98"/>
        <v>NA</v>
      </c>
      <c r="BD196" s="11" t="str">
        <f t="shared" si="124"/>
        <v>NA</v>
      </c>
      <c r="BE196" s="13" t="str">
        <f t="shared" si="127"/>
        <v>NA</v>
      </c>
      <c r="BF196" s="13" t="str">
        <f t="shared" si="128"/>
        <v>NA</v>
      </c>
      <c r="BG196" s="11" t="str">
        <f t="shared" si="122"/>
        <v>NA</v>
      </c>
      <c r="BH196" s="11" t="str">
        <f t="shared" si="129"/>
        <v>NA</v>
      </c>
      <c r="BI196" s="11" t="str">
        <f t="shared" si="130"/>
        <v>NA</v>
      </c>
      <c r="BJ196" s="11" t="str">
        <f t="shared" si="131"/>
        <v>NA</v>
      </c>
      <c r="BK196" s="11" t="str">
        <f t="shared" si="132"/>
        <v>NA</v>
      </c>
      <c r="BL196" s="11" t="str">
        <f t="shared" si="133"/>
        <v>NA</v>
      </c>
      <c r="BM196" s="11" t="str">
        <f t="shared" si="134"/>
        <v>NA</v>
      </c>
      <c r="BN196" s="11" t="str">
        <f t="shared" si="135"/>
        <v>NA</v>
      </c>
      <c r="BO196" s="11" t="str">
        <f t="shared" si="136"/>
        <v>NA</v>
      </c>
      <c r="BP196" s="11" t="str">
        <f t="shared" si="137"/>
        <v>NA</v>
      </c>
      <c r="BQ196" s="11" t="str">
        <f t="shared" si="138"/>
        <v>NA</v>
      </c>
      <c r="BR196" s="12">
        <v>3.323</v>
      </c>
      <c r="BS196" s="11" t="s">
        <v>88</v>
      </c>
      <c r="BT196" s="11" t="str">
        <f t="shared" si="108"/>
        <v>NA</v>
      </c>
      <c r="BU196" s="11" t="s">
        <v>88</v>
      </c>
      <c r="BV196" s="11">
        <v>1</v>
      </c>
      <c r="BW196" s="11">
        <v>1</v>
      </c>
      <c r="BX196" s="13">
        <v>0</v>
      </c>
      <c r="BY196" s="13">
        <v>1</v>
      </c>
      <c r="BZ196" s="11" t="str">
        <f t="shared" si="116"/>
        <v>NA</v>
      </c>
      <c r="CA196" s="11" t="str">
        <f t="shared" si="112"/>
        <v>NA</v>
      </c>
      <c r="CB196" s="11" t="str">
        <f t="shared" si="117"/>
        <v>NA</v>
      </c>
      <c r="CC196" s="11" t="str">
        <f t="shared" si="139"/>
        <v>NA</v>
      </c>
      <c r="CD196" s="11" t="str">
        <f t="shared" si="106"/>
        <v>NA</v>
      </c>
      <c r="CE196" s="11" t="str">
        <f t="shared" si="140"/>
        <v>NA</v>
      </c>
      <c r="CF196" s="11" t="str">
        <f t="shared" si="119"/>
        <v>NA</v>
      </c>
      <c r="CG196" s="11" t="str">
        <f t="shared" si="113"/>
        <v>NA</v>
      </c>
      <c r="CH196" s="11" t="str">
        <f t="shared" ref="CH196:CH211" si="145">IF(AQ196="NA","NA", IF(AT196="NA","NA", AT196/AQ196))</f>
        <v>NA</v>
      </c>
      <c r="CI196" s="11" t="str">
        <f t="shared" si="141"/>
        <v>NA</v>
      </c>
      <c r="CJ196" s="11" t="str">
        <f t="shared" si="142"/>
        <v>NA</v>
      </c>
      <c r="CK196" s="11" t="str">
        <f t="shared" si="143"/>
        <v>NA</v>
      </c>
      <c r="CL196" s="11" t="str">
        <f t="shared" si="144"/>
        <v>NA</v>
      </c>
      <c r="CN196" s="13"/>
      <c r="CO196" s="13"/>
      <c r="CP196" s="13"/>
      <c r="CQ196" s="13"/>
      <c r="CR196" s="13"/>
      <c r="CS196" s="13"/>
      <c r="CT196" s="13"/>
      <c r="CU196" s="13"/>
      <c r="CV196" s="13"/>
      <c r="CW196" s="13"/>
      <c r="CX196" s="13"/>
      <c r="CY196" s="13"/>
      <c r="CZ196" s="13"/>
      <c r="DA196" s="13"/>
      <c r="DB196" s="13"/>
      <c r="DC196" s="13"/>
      <c r="DD196" s="13"/>
      <c r="DE196" s="13"/>
    </row>
    <row r="197" spans="1:109" s="11" customFormat="1" ht="17">
      <c r="A197" s="37" t="s">
        <v>338</v>
      </c>
      <c r="B197" s="59" t="s">
        <v>342</v>
      </c>
      <c r="C197" s="11" t="s">
        <v>343</v>
      </c>
      <c r="D197" s="11" t="s">
        <v>120</v>
      </c>
      <c r="E197" s="12" t="s">
        <v>88</v>
      </c>
      <c r="F197" s="12" t="s">
        <v>88</v>
      </c>
      <c r="G197" s="12" t="s">
        <v>88</v>
      </c>
      <c r="H197" s="12" t="s">
        <v>88</v>
      </c>
      <c r="I197" s="12" t="s">
        <v>88</v>
      </c>
      <c r="J197" s="12" t="s">
        <v>88</v>
      </c>
      <c r="K197" s="12" t="s">
        <v>88</v>
      </c>
      <c r="L197" s="12" t="s">
        <v>88</v>
      </c>
      <c r="M197" s="12" t="s">
        <v>88</v>
      </c>
      <c r="N197" s="12" t="s">
        <v>88</v>
      </c>
      <c r="O197" s="12" t="s">
        <v>88</v>
      </c>
      <c r="P197" s="12" t="s">
        <v>88</v>
      </c>
      <c r="Q197" s="12" t="s">
        <v>88</v>
      </c>
      <c r="R197" s="12" t="s">
        <v>88</v>
      </c>
      <c r="S197" s="12" t="s">
        <v>88</v>
      </c>
      <c r="T197" s="12" t="s">
        <v>88</v>
      </c>
      <c r="U197" s="12" t="s">
        <v>88</v>
      </c>
      <c r="V197" s="12" t="s">
        <v>88</v>
      </c>
      <c r="W197" s="12">
        <v>8.91</v>
      </c>
      <c r="X197" s="12">
        <v>28.89</v>
      </c>
      <c r="Y197" s="12">
        <v>18.02</v>
      </c>
      <c r="Z197" s="12">
        <v>81.34</v>
      </c>
      <c r="AA197" s="12" t="s">
        <v>88</v>
      </c>
      <c r="AB197" s="12" t="s">
        <v>88</v>
      </c>
      <c r="AC197" s="12" t="s">
        <v>88</v>
      </c>
      <c r="AD197" s="12" t="s">
        <v>88</v>
      </c>
      <c r="AE197" s="12" t="s">
        <v>88</v>
      </c>
      <c r="AF197" s="12" t="s">
        <v>88</v>
      </c>
      <c r="AG197" s="12" t="s">
        <v>88</v>
      </c>
      <c r="AH197" s="12" t="s">
        <v>88</v>
      </c>
      <c r="AI197" s="12" t="s">
        <v>88</v>
      </c>
      <c r="AJ197" s="12" t="s">
        <v>88</v>
      </c>
      <c r="AK197" s="12" t="s">
        <v>88</v>
      </c>
      <c r="AL197" s="12" t="s">
        <v>88</v>
      </c>
      <c r="AM197" s="12" t="s">
        <v>88</v>
      </c>
      <c r="AN197" s="12">
        <v>679.60599999999999</v>
      </c>
      <c r="AO197" s="12">
        <v>666.75</v>
      </c>
      <c r="AP197" s="12" t="s">
        <v>88</v>
      </c>
      <c r="AQ197" s="12" t="s">
        <v>88</v>
      </c>
      <c r="AR197" s="12" t="s">
        <v>88</v>
      </c>
      <c r="AS197" s="12" t="s">
        <v>88</v>
      </c>
      <c r="AT197" s="12" t="s">
        <v>88</v>
      </c>
      <c r="AU197" s="12">
        <v>205.49</v>
      </c>
      <c r="AV197" s="11">
        <v>39.4</v>
      </c>
      <c r="AW197" s="11">
        <v>87.65</v>
      </c>
      <c r="AX197" s="11">
        <v>75.91</v>
      </c>
      <c r="AY197" s="11" t="s">
        <v>88</v>
      </c>
      <c r="AZ197" s="11" t="s">
        <v>88</v>
      </c>
      <c r="BA197" s="11" t="s">
        <v>88</v>
      </c>
      <c r="BB197" s="11" t="s">
        <v>88</v>
      </c>
      <c r="BC197" s="11" t="str">
        <f t="shared" si="98"/>
        <v>NA</v>
      </c>
      <c r="BD197" s="11" t="str">
        <f t="shared" si="124"/>
        <v>NA</v>
      </c>
      <c r="BE197" s="13" t="str">
        <f t="shared" si="127"/>
        <v>NA</v>
      </c>
      <c r="BF197" s="13" t="str">
        <f t="shared" si="128"/>
        <v>NA</v>
      </c>
      <c r="BG197" s="11" t="str">
        <f t="shared" si="122"/>
        <v>NA</v>
      </c>
      <c r="BH197" s="11" t="str">
        <f t="shared" si="129"/>
        <v>NA</v>
      </c>
      <c r="BI197" s="11" t="str">
        <f t="shared" si="130"/>
        <v>NA</v>
      </c>
      <c r="BJ197" s="11" t="str">
        <f t="shared" si="131"/>
        <v>NA</v>
      </c>
      <c r="BK197" s="11" t="str">
        <f t="shared" si="132"/>
        <v>NA</v>
      </c>
      <c r="BL197" s="11" t="str">
        <f t="shared" si="133"/>
        <v>NA</v>
      </c>
      <c r="BM197" s="11" t="str">
        <f t="shared" si="134"/>
        <v>NA</v>
      </c>
      <c r="BN197" s="11" t="str">
        <f t="shared" si="135"/>
        <v>NA</v>
      </c>
      <c r="BO197" s="11" t="str">
        <f t="shared" si="136"/>
        <v>NA</v>
      </c>
      <c r="BP197" s="11" t="str">
        <f t="shared" si="137"/>
        <v>NA</v>
      </c>
      <c r="BQ197" s="11" t="str">
        <f t="shared" si="138"/>
        <v>NA</v>
      </c>
      <c r="BR197" s="12" t="s">
        <v>88</v>
      </c>
      <c r="BS197" s="12" t="s">
        <v>88</v>
      </c>
      <c r="BT197" s="11" t="str">
        <f t="shared" si="108"/>
        <v>NA</v>
      </c>
      <c r="BU197" s="11" t="s">
        <v>88</v>
      </c>
      <c r="BV197" s="12" t="s">
        <v>88</v>
      </c>
      <c r="BW197" s="12" t="s">
        <v>88</v>
      </c>
      <c r="BY197" s="12" t="s">
        <v>88</v>
      </c>
      <c r="BZ197" s="11" t="str">
        <f t="shared" si="116"/>
        <v>NA</v>
      </c>
      <c r="CA197" s="11" t="str">
        <f t="shared" si="112"/>
        <v>NA</v>
      </c>
      <c r="CB197" s="11">
        <f t="shared" si="117"/>
        <v>1.0192815898012748</v>
      </c>
      <c r="CC197" s="11" t="str">
        <f t="shared" si="139"/>
        <v>NA</v>
      </c>
      <c r="CD197" s="11" t="str">
        <f t="shared" si="106"/>
        <v>NA</v>
      </c>
      <c r="CE197" s="11" t="str">
        <f t="shared" si="140"/>
        <v>NA</v>
      </c>
      <c r="CF197" s="11" t="str">
        <f t="shared" si="119"/>
        <v>NA</v>
      </c>
      <c r="CG197" s="11" t="str">
        <f t="shared" si="113"/>
        <v>NA</v>
      </c>
      <c r="CH197" s="11" t="str">
        <f t="shared" si="145"/>
        <v>NA</v>
      </c>
      <c r="CI197" s="11">
        <f t="shared" si="141"/>
        <v>0.42654143753953966</v>
      </c>
      <c r="CJ197" s="11">
        <f t="shared" si="142"/>
        <v>0.36940970363521336</v>
      </c>
      <c r="CK197" s="11" t="str">
        <f t="shared" si="143"/>
        <v>NA</v>
      </c>
      <c r="CL197" s="11" t="str">
        <f t="shared" si="144"/>
        <v>NA</v>
      </c>
      <c r="CN197" s="13"/>
      <c r="CO197" s="13"/>
      <c r="CP197" s="13"/>
      <c r="CQ197" s="13"/>
      <c r="CR197" s="13"/>
      <c r="CS197" s="13"/>
      <c r="CT197" s="13"/>
      <c r="CU197" s="13"/>
      <c r="CV197" s="13"/>
      <c r="CW197" s="13"/>
      <c r="CX197" s="13"/>
      <c r="CY197" s="13"/>
      <c r="CZ197" s="13"/>
      <c r="DA197" s="13"/>
      <c r="DB197" s="13"/>
      <c r="DC197" s="13"/>
      <c r="DD197" s="13"/>
      <c r="DE197" s="13"/>
    </row>
    <row r="198" spans="1:109" s="11" customFormat="1" ht="17">
      <c r="A198" s="37" t="s">
        <v>338</v>
      </c>
      <c r="B198" s="59" t="s">
        <v>344</v>
      </c>
      <c r="C198" s="11" t="s">
        <v>345</v>
      </c>
      <c r="D198" s="11" t="s">
        <v>6918</v>
      </c>
      <c r="E198" s="11" t="s">
        <v>88</v>
      </c>
      <c r="F198" s="11" t="s">
        <v>88</v>
      </c>
      <c r="G198" s="11" t="s">
        <v>88</v>
      </c>
      <c r="H198" s="11" t="s">
        <v>88</v>
      </c>
      <c r="I198" s="11" t="s">
        <v>88</v>
      </c>
      <c r="J198" s="11" t="s">
        <v>88</v>
      </c>
      <c r="K198" s="11" t="s">
        <v>88</v>
      </c>
      <c r="L198" s="11" t="s">
        <v>88</v>
      </c>
      <c r="M198" s="11" t="s">
        <v>88</v>
      </c>
      <c r="N198" s="11" t="s">
        <v>88</v>
      </c>
      <c r="O198" s="11" t="s">
        <v>88</v>
      </c>
      <c r="P198" s="11" t="s">
        <v>88</v>
      </c>
      <c r="Q198" s="11" t="s">
        <v>88</v>
      </c>
      <c r="R198" s="11" t="s">
        <v>88</v>
      </c>
      <c r="S198" s="11" t="s">
        <v>88</v>
      </c>
      <c r="T198" s="11" t="s">
        <v>88</v>
      </c>
      <c r="U198" s="11" t="s">
        <v>88</v>
      </c>
      <c r="V198" s="11" t="s">
        <v>88</v>
      </c>
      <c r="W198" s="11" t="s">
        <v>88</v>
      </c>
      <c r="X198" s="11" t="s">
        <v>88</v>
      </c>
      <c r="Y198" s="11" t="s">
        <v>88</v>
      </c>
      <c r="Z198" s="11" t="s">
        <v>88</v>
      </c>
      <c r="AA198" s="11" t="s">
        <v>88</v>
      </c>
      <c r="AB198" s="11" t="s">
        <v>88</v>
      </c>
      <c r="AC198" s="11" t="s">
        <v>88</v>
      </c>
      <c r="AD198" s="11" t="s">
        <v>88</v>
      </c>
      <c r="AE198" s="11" t="s">
        <v>88</v>
      </c>
      <c r="AF198" s="11" t="s">
        <v>88</v>
      </c>
      <c r="AG198" s="11" t="s">
        <v>88</v>
      </c>
      <c r="AH198" s="11" t="s">
        <v>88</v>
      </c>
      <c r="AI198" s="11" t="s">
        <v>88</v>
      </c>
      <c r="AJ198" s="11" t="s">
        <v>88</v>
      </c>
      <c r="AK198" s="11" t="s">
        <v>88</v>
      </c>
      <c r="AL198" s="11" t="s">
        <v>88</v>
      </c>
      <c r="AM198" s="11" t="s">
        <v>88</v>
      </c>
      <c r="AN198" s="11" t="s">
        <v>88</v>
      </c>
      <c r="AO198" s="11" t="s">
        <v>88</v>
      </c>
      <c r="AP198" s="11" t="s">
        <v>88</v>
      </c>
      <c r="AQ198" s="11">
        <v>373.5</v>
      </c>
      <c r="AR198" s="12">
        <v>76.55</v>
      </c>
      <c r="AS198" s="11">
        <v>191.04</v>
      </c>
      <c r="AT198" s="11" t="s">
        <v>88</v>
      </c>
      <c r="AU198" s="12">
        <v>395</v>
      </c>
      <c r="AV198" s="12">
        <v>76.55</v>
      </c>
      <c r="AW198" s="12">
        <v>193.67</v>
      </c>
      <c r="AX198" s="12" t="s">
        <v>88</v>
      </c>
      <c r="AY198" s="11" t="s">
        <v>88</v>
      </c>
      <c r="AZ198" s="11" t="s">
        <v>88</v>
      </c>
      <c r="BA198" s="11" t="s">
        <v>88</v>
      </c>
      <c r="BB198" s="11" t="s">
        <v>88</v>
      </c>
      <c r="BC198" s="11" t="str">
        <f t="shared" si="98"/>
        <v>NA</v>
      </c>
      <c r="BD198" s="11" t="str">
        <f t="shared" si="124"/>
        <v>NA</v>
      </c>
      <c r="BE198" s="13" t="str">
        <f t="shared" si="127"/>
        <v>NA</v>
      </c>
      <c r="BF198" s="13" t="str">
        <f t="shared" si="128"/>
        <v>NA</v>
      </c>
      <c r="BG198" s="11" t="str">
        <f t="shared" si="122"/>
        <v>NA</v>
      </c>
      <c r="BH198" s="11" t="str">
        <f t="shared" si="129"/>
        <v>NA</v>
      </c>
      <c r="BI198" s="11" t="str">
        <f t="shared" si="130"/>
        <v>NA</v>
      </c>
      <c r="BJ198" s="11" t="str">
        <f t="shared" si="131"/>
        <v>NA</v>
      </c>
      <c r="BK198" s="11" t="str">
        <f t="shared" si="132"/>
        <v>NA</v>
      </c>
      <c r="BL198" s="11" t="str">
        <f t="shared" si="133"/>
        <v>NA</v>
      </c>
      <c r="BM198" s="11" t="str">
        <f t="shared" si="134"/>
        <v>NA</v>
      </c>
      <c r="BN198" s="11" t="str">
        <f t="shared" si="135"/>
        <v>NA</v>
      </c>
      <c r="BO198" s="11" t="str">
        <f t="shared" si="136"/>
        <v>NA</v>
      </c>
      <c r="BP198" s="11" t="str">
        <f t="shared" si="137"/>
        <v>NA</v>
      </c>
      <c r="BQ198" s="11" t="str">
        <f t="shared" si="138"/>
        <v>NA</v>
      </c>
      <c r="BR198" s="11" t="s">
        <v>88</v>
      </c>
      <c r="BS198" s="11" t="s">
        <v>88</v>
      </c>
      <c r="BT198" s="11" t="str">
        <f t="shared" si="108"/>
        <v>NA</v>
      </c>
      <c r="BU198" s="11" t="s">
        <v>88</v>
      </c>
      <c r="BV198" s="11" t="s">
        <v>88</v>
      </c>
      <c r="BW198" s="11" t="s">
        <v>88</v>
      </c>
      <c r="BX198" s="11" t="s">
        <v>88</v>
      </c>
      <c r="BY198" s="11" t="s">
        <v>88</v>
      </c>
      <c r="BZ198" s="11" t="str">
        <f t="shared" si="116"/>
        <v>NA</v>
      </c>
      <c r="CA198" s="11" t="str">
        <f t="shared" si="112"/>
        <v>NA</v>
      </c>
      <c r="CB198" s="11" t="str">
        <f t="shared" si="117"/>
        <v>NA</v>
      </c>
      <c r="CC198" s="11" t="str">
        <f t="shared" si="139"/>
        <v>NA</v>
      </c>
      <c r="CD198" s="11" t="str">
        <f t="shared" si="106"/>
        <v>NA</v>
      </c>
      <c r="CE198" s="11">
        <f t="shared" si="140"/>
        <v>0.9455696202531646</v>
      </c>
      <c r="CF198" s="11" t="str">
        <f t="shared" si="119"/>
        <v>NA</v>
      </c>
      <c r="CG198" s="11">
        <f t="shared" si="113"/>
        <v>0.51148594377510037</v>
      </c>
      <c r="CH198" s="11" t="str">
        <f t="shared" si="145"/>
        <v>NA</v>
      </c>
      <c r="CI198" s="11">
        <f t="shared" si="141"/>
        <v>0.4903037974683544</v>
      </c>
      <c r="CJ198" s="11" t="str">
        <f t="shared" si="142"/>
        <v>NA</v>
      </c>
      <c r="CK198" s="11" t="str">
        <f t="shared" si="143"/>
        <v>NA</v>
      </c>
      <c r="CL198" s="11" t="str">
        <f t="shared" si="144"/>
        <v>NA</v>
      </c>
      <c r="CN198" s="13"/>
      <c r="CO198" s="13"/>
      <c r="CP198" s="13"/>
      <c r="CQ198" s="13"/>
      <c r="CR198" s="13"/>
      <c r="CS198" s="13"/>
      <c r="CT198" s="13"/>
      <c r="CU198" s="13"/>
      <c r="CV198" s="13"/>
      <c r="CW198" s="13"/>
      <c r="CX198" s="13"/>
      <c r="CY198" s="13"/>
      <c r="CZ198" s="13"/>
      <c r="DA198" s="13"/>
      <c r="DB198" s="13"/>
      <c r="DC198" s="13"/>
      <c r="DD198" s="13"/>
      <c r="DE198" s="13"/>
    </row>
    <row r="199" spans="1:109" s="11" customFormat="1" ht="17">
      <c r="A199" s="37" t="s">
        <v>338</v>
      </c>
      <c r="B199" s="59" t="s">
        <v>344</v>
      </c>
      <c r="C199" s="11" t="s">
        <v>346</v>
      </c>
      <c r="D199" s="11" t="s">
        <v>120</v>
      </c>
      <c r="E199" s="12" t="s">
        <v>88</v>
      </c>
      <c r="F199" s="12" t="s">
        <v>88</v>
      </c>
      <c r="G199" s="12" t="s">
        <v>88</v>
      </c>
      <c r="H199" s="12" t="s">
        <v>88</v>
      </c>
      <c r="I199" s="12" t="s">
        <v>88</v>
      </c>
      <c r="J199" s="12" t="s">
        <v>88</v>
      </c>
      <c r="K199" s="12" t="s">
        <v>88</v>
      </c>
      <c r="L199" s="12" t="s">
        <v>88</v>
      </c>
      <c r="M199" s="12" t="s">
        <v>88</v>
      </c>
      <c r="N199" s="12" t="s">
        <v>88</v>
      </c>
      <c r="O199" s="12" t="s">
        <v>88</v>
      </c>
      <c r="P199" s="12" t="s">
        <v>88</v>
      </c>
      <c r="Q199" s="12" t="s">
        <v>88</v>
      </c>
      <c r="R199" s="12" t="s">
        <v>88</v>
      </c>
      <c r="S199" s="12" t="s">
        <v>88</v>
      </c>
      <c r="T199" s="12" t="s">
        <v>88</v>
      </c>
      <c r="U199" s="12" t="s">
        <v>88</v>
      </c>
      <c r="V199" s="12" t="s">
        <v>88</v>
      </c>
      <c r="W199" s="12" t="s">
        <v>88</v>
      </c>
      <c r="X199" s="12" t="s">
        <v>88</v>
      </c>
      <c r="Y199" s="12" t="s">
        <v>88</v>
      </c>
      <c r="Z199" s="12" t="s">
        <v>88</v>
      </c>
      <c r="AA199" s="12" t="s">
        <v>88</v>
      </c>
      <c r="AB199" s="12" t="s">
        <v>88</v>
      </c>
      <c r="AC199" s="11" t="s">
        <v>89</v>
      </c>
      <c r="AD199" s="13" t="s">
        <v>88</v>
      </c>
      <c r="AE199" s="13" t="s">
        <v>89</v>
      </c>
      <c r="AF199" s="11" t="s">
        <v>89</v>
      </c>
      <c r="AG199" s="13" t="s">
        <v>90</v>
      </c>
      <c r="AH199" s="11" t="s">
        <v>88</v>
      </c>
      <c r="AI199" s="11" t="s">
        <v>88</v>
      </c>
      <c r="AJ199" s="11" t="s">
        <v>88</v>
      </c>
      <c r="AK199" s="11">
        <v>32.909999999999997</v>
      </c>
      <c r="AL199" s="11">
        <v>0.38200000000000001</v>
      </c>
      <c r="AM199" s="11" t="s">
        <v>88</v>
      </c>
      <c r="AN199" s="11" t="s">
        <v>88</v>
      </c>
      <c r="AO199" s="11" t="s">
        <v>88</v>
      </c>
      <c r="AP199" s="11" t="s">
        <v>88</v>
      </c>
      <c r="AQ199" s="11" t="s">
        <v>88</v>
      </c>
      <c r="AR199" s="11" t="s">
        <v>88</v>
      </c>
      <c r="AS199" s="11" t="s">
        <v>88</v>
      </c>
      <c r="AT199" s="11" t="s">
        <v>88</v>
      </c>
      <c r="AU199" s="11" t="s">
        <v>88</v>
      </c>
      <c r="AV199" s="11" t="s">
        <v>88</v>
      </c>
      <c r="AW199" s="11" t="s">
        <v>88</v>
      </c>
      <c r="AX199" s="11" t="s">
        <v>88</v>
      </c>
      <c r="AY199" s="11" t="s">
        <v>88</v>
      </c>
      <c r="AZ199" s="11" t="s">
        <v>88</v>
      </c>
      <c r="BA199" s="11" t="s">
        <v>88</v>
      </c>
      <c r="BB199" s="11" t="s">
        <v>88</v>
      </c>
      <c r="BC199" s="11" t="str">
        <f t="shared" si="98"/>
        <v>NA</v>
      </c>
      <c r="BD199" s="11" t="str">
        <f t="shared" si="124"/>
        <v>NA</v>
      </c>
      <c r="BE199" s="13" t="str">
        <f t="shared" si="127"/>
        <v>NA</v>
      </c>
      <c r="BF199" s="13" t="str">
        <f t="shared" si="128"/>
        <v>NA</v>
      </c>
      <c r="BG199" s="11" t="str">
        <f t="shared" si="122"/>
        <v>NA</v>
      </c>
      <c r="BH199" s="11" t="str">
        <f t="shared" si="129"/>
        <v>NA</v>
      </c>
      <c r="BI199" s="11" t="str">
        <f t="shared" si="130"/>
        <v>NA</v>
      </c>
      <c r="BJ199" s="11" t="str">
        <f t="shared" si="131"/>
        <v>NA</v>
      </c>
      <c r="BK199" s="11" t="str">
        <f t="shared" si="132"/>
        <v>NA</v>
      </c>
      <c r="BL199" s="11" t="str">
        <f t="shared" si="133"/>
        <v>NA</v>
      </c>
      <c r="BM199" s="11" t="str">
        <f t="shared" si="134"/>
        <v>NA</v>
      </c>
      <c r="BN199" s="11" t="str">
        <f t="shared" si="135"/>
        <v>NA</v>
      </c>
      <c r="BO199" s="11" t="str">
        <f t="shared" si="136"/>
        <v>NA</v>
      </c>
      <c r="BP199" s="11" t="str">
        <f t="shared" si="137"/>
        <v>NA</v>
      </c>
      <c r="BQ199" s="11" t="str">
        <f t="shared" si="138"/>
        <v>NA</v>
      </c>
      <c r="BR199" s="11" t="s">
        <v>88</v>
      </c>
      <c r="BS199" s="11">
        <v>0.38200000000000001</v>
      </c>
      <c r="BT199" s="11" t="str">
        <f t="shared" si="108"/>
        <v>NA</v>
      </c>
      <c r="BU199" s="11" t="s">
        <v>88</v>
      </c>
      <c r="BV199" s="12" t="s">
        <v>88</v>
      </c>
      <c r="BW199" s="11" t="s">
        <v>88</v>
      </c>
      <c r="BX199" s="13">
        <v>0</v>
      </c>
      <c r="BY199" s="13">
        <v>1</v>
      </c>
      <c r="BZ199" s="11" t="str">
        <f t="shared" si="116"/>
        <v>NA</v>
      </c>
      <c r="CA199" s="11" t="str">
        <f t="shared" si="112"/>
        <v>NA</v>
      </c>
      <c r="CB199" s="11" t="str">
        <f t="shared" si="117"/>
        <v>NA</v>
      </c>
      <c r="CC199" s="11" t="str">
        <f t="shared" si="139"/>
        <v>NA</v>
      </c>
      <c r="CD199" s="11" t="str">
        <f t="shared" si="106"/>
        <v>NA</v>
      </c>
      <c r="CE199" s="11" t="str">
        <f t="shared" si="140"/>
        <v>NA</v>
      </c>
      <c r="CF199" s="11" t="str">
        <f t="shared" si="119"/>
        <v>NA</v>
      </c>
      <c r="CG199" s="11" t="str">
        <f t="shared" si="113"/>
        <v>NA</v>
      </c>
      <c r="CH199" s="11" t="str">
        <f t="shared" si="145"/>
        <v>NA</v>
      </c>
      <c r="CI199" s="11" t="str">
        <f t="shared" si="141"/>
        <v>NA</v>
      </c>
      <c r="CJ199" s="11" t="str">
        <f t="shared" si="142"/>
        <v>NA</v>
      </c>
      <c r="CK199" s="11" t="str">
        <f t="shared" si="143"/>
        <v>NA</v>
      </c>
      <c r="CL199" s="11" t="str">
        <f t="shared" si="144"/>
        <v>NA</v>
      </c>
      <c r="CN199" s="13"/>
      <c r="CO199" s="13"/>
      <c r="CP199" s="13"/>
      <c r="CQ199" s="13"/>
      <c r="CR199" s="13"/>
      <c r="CS199" s="13"/>
      <c r="CT199" s="13"/>
      <c r="CU199" s="13"/>
      <c r="CV199" s="13"/>
      <c r="CW199" s="13"/>
      <c r="CX199" s="13"/>
      <c r="CY199" s="13"/>
      <c r="CZ199" s="13"/>
      <c r="DA199" s="13"/>
      <c r="DB199" s="13"/>
      <c r="DC199" s="13"/>
      <c r="DD199" s="13"/>
      <c r="DE199" s="13"/>
    </row>
    <row r="200" spans="1:109" s="11" customFormat="1" ht="17">
      <c r="A200" s="37" t="s">
        <v>338</v>
      </c>
      <c r="B200" s="59" t="s">
        <v>344</v>
      </c>
      <c r="C200" s="11" t="s">
        <v>347</v>
      </c>
      <c r="D200" s="11" t="s">
        <v>120</v>
      </c>
      <c r="E200" s="12" t="s">
        <v>88</v>
      </c>
      <c r="F200" s="12" t="s">
        <v>88</v>
      </c>
      <c r="G200" s="12" t="s">
        <v>88</v>
      </c>
      <c r="H200" s="12" t="s">
        <v>88</v>
      </c>
      <c r="I200" s="12" t="s">
        <v>88</v>
      </c>
      <c r="J200" s="12" t="s">
        <v>88</v>
      </c>
      <c r="K200" s="12" t="s">
        <v>88</v>
      </c>
      <c r="L200" s="12" t="s">
        <v>88</v>
      </c>
      <c r="M200" s="12" t="s">
        <v>88</v>
      </c>
      <c r="N200" s="12" t="s">
        <v>88</v>
      </c>
      <c r="O200" s="12" t="s">
        <v>88</v>
      </c>
      <c r="P200" s="12" t="s">
        <v>88</v>
      </c>
      <c r="Q200" s="12" t="s">
        <v>88</v>
      </c>
      <c r="R200" s="12" t="s">
        <v>88</v>
      </c>
      <c r="S200" s="12" t="s">
        <v>88</v>
      </c>
      <c r="T200" s="12" t="s">
        <v>88</v>
      </c>
      <c r="U200" s="12" t="s">
        <v>88</v>
      </c>
      <c r="V200" s="12" t="s">
        <v>88</v>
      </c>
      <c r="W200" s="12" t="s">
        <v>88</v>
      </c>
      <c r="X200" s="12" t="s">
        <v>88</v>
      </c>
      <c r="Y200" s="12" t="s">
        <v>88</v>
      </c>
      <c r="Z200" s="12" t="s">
        <v>88</v>
      </c>
      <c r="AA200" s="12" t="s">
        <v>88</v>
      </c>
      <c r="AB200" s="12" t="s">
        <v>88</v>
      </c>
      <c r="AC200" s="12" t="s">
        <v>88</v>
      </c>
      <c r="AD200" s="12" t="s">
        <v>88</v>
      </c>
      <c r="AE200" s="12" t="s">
        <v>88</v>
      </c>
      <c r="AF200" s="12" t="s">
        <v>88</v>
      </c>
      <c r="AG200" s="12" t="s">
        <v>88</v>
      </c>
      <c r="AH200" s="12" t="s">
        <v>88</v>
      </c>
      <c r="AI200" s="12" t="s">
        <v>88</v>
      </c>
      <c r="AJ200" s="12" t="s">
        <v>88</v>
      </c>
      <c r="AK200" s="12" t="s">
        <v>88</v>
      </c>
      <c r="AL200" s="12" t="s">
        <v>88</v>
      </c>
      <c r="AM200" s="12" t="s">
        <v>88</v>
      </c>
      <c r="AN200" s="12" t="s">
        <v>88</v>
      </c>
      <c r="AO200" s="12" t="s">
        <v>88</v>
      </c>
      <c r="AP200" s="12" t="s">
        <v>88</v>
      </c>
      <c r="AQ200" s="12" t="s">
        <v>88</v>
      </c>
      <c r="AR200" s="12" t="s">
        <v>88</v>
      </c>
      <c r="AS200" s="12" t="s">
        <v>88</v>
      </c>
      <c r="AT200" s="12" t="s">
        <v>88</v>
      </c>
      <c r="AU200" s="12">
        <v>336</v>
      </c>
      <c r="AV200" s="11">
        <v>61.59</v>
      </c>
      <c r="AW200" s="11">
        <v>171.66</v>
      </c>
      <c r="AX200" s="12" t="s">
        <v>88</v>
      </c>
      <c r="AY200" s="12" t="s">
        <v>88</v>
      </c>
      <c r="AZ200" s="12" t="s">
        <v>88</v>
      </c>
      <c r="BA200" s="12" t="s">
        <v>88</v>
      </c>
      <c r="BB200" s="12" t="s">
        <v>88</v>
      </c>
      <c r="BC200" s="11" t="str">
        <f t="shared" ref="BC200:BC214" si="146">IF(H200="NA", "NA", IF(F200="NA", "NA",H200 /F200))</f>
        <v>NA</v>
      </c>
      <c r="BD200" s="11" t="str">
        <f t="shared" si="124"/>
        <v>NA</v>
      </c>
      <c r="BE200" s="13" t="str">
        <f t="shared" si="127"/>
        <v>NA</v>
      </c>
      <c r="BF200" s="13" t="str">
        <f t="shared" si="128"/>
        <v>NA</v>
      </c>
      <c r="BG200" s="11" t="str">
        <f t="shared" si="122"/>
        <v>NA</v>
      </c>
      <c r="BH200" s="11" t="str">
        <f t="shared" si="129"/>
        <v>NA</v>
      </c>
      <c r="BI200" s="11" t="str">
        <f t="shared" si="130"/>
        <v>NA</v>
      </c>
      <c r="BJ200" s="11" t="str">
        <f t="shared" si="131"/>
        <v>NA</v>
      </c>
      <c r="BK200" s="11" t="str">
        <f t="shared" si="132"/>
        <v>NA</v>
      </c>
      <c r="BL200" s="11" t="str">
        <f t="shared" si="133"/>
        <v>NA</v>
      </c>
      <c r="BM200" s="11" t="str">
        <f t="shared" si="134"/>
        <v>NA</v>
      </c>
      <c r="BN200" s="11" t="str">
        <f t="shared" si="135"/>
        <v>NA</v>
      </c>
      <c r="BO200" s="11" t="str">
        <f t="shared" si="136"/>
        <v>NA</v>
      </c>
      <c r="BP200" s="11" t="str">
        <f t="shared" si="137"/>
        <v>NA</v>
      </c>
      <c r="BQ200" s="11" t="str">
        <f t="shared" si="138"/>
        <v>NA</v>
      </c>
      <c r="BR200" s="12" t="s">
        <v>88</v>
      </c>
      <c r="BS200" s="12" t="s">
        <v>88</v>
      </c>
      <c r="BT200" s="11" t="str">
        <f t="shared" si="108"/>
        <v>NA</v>
      </c>
      <c r="BU200" s="11" t="s">
        <v>88</v>
      </c>
      <c r="BV200" s="12" t="s">
        <v>88</v>
      </c>
      <c r="BW200" s="12" t="s">
        <v>88</v>
      </c>
      <c r="BX200" s="11" t="s">
        <v>88</v>
      </c>
      <c r="BY200" s="12" t="s">
        <v>88</v>
      </c>
      <c r="BZ200" s="11" t="str">
        <f t="shared" si="116"/>
        <v>NA</v>
      </c>
      <c r="CA200" s="11" t="str">
        <f t="shared" si="112"/>
        <v>NA</v>
      </c>
      <c r="CB200" s="11" t="str">
        <f t="shared" si="117"/>
        <v>NA</v>
      </c>
      <c r="CC200" s="11" t="str">
        <f t="shared" si="139"/>
        <v>NA</v>
      </c>
      <c r="CD200" s="11" t="str">
        <f t="shared" si="106"/>
        <v>NA</v>
      </c>
      <c r="CE200" s="11" t="str">
        <f t="shared" si="140"/>
        <v>NA</v>
      </c>
      <c r="CF200" s="11" t="str">
        <f t="shared" si="119"/>
        <v>NA</v>
      </c>
      <c r="CG200" s="11" t="str">
        <f t="shared" si="113"/>
        <v>NA</v>
      </c>
      <c r="CH200" s="11" t="str">
        <f t="shared" si="145"/>
        <v>NA</v>
      </c>
      <c r="CI200" s="11">
        <f t="shared" si="141"/>
        <v>0.51089285714285715</v>
      </c>
      <c r="CJ200" s="11" t="str">
        <f t="shared" si="142"/>
        <v>NA</v>
      </c>
      <c r="CK200" s="11" t="str">
        <f t="shared" si="143"/>
        <v>NA</v>
      </c>
      <c r="CL200" s="11" t="str">
        <f t="shared" si="144"/>
        <v>NA</v>
      </c>
      <c r="CN200" s="13"/>
      <c r="CO200" s="13"/>
      <c r="CP200" s="13"/>
      <c r="CQ200" s="13"/>
      <c r="CR200" s="13"/>
      <c r="CS200" s="13"/>
      <c r="CT200" s="13"/>
      <c r="CU200" s="13"/>
      <c r="CV200" s="13"/>
      <c r="CW200" s="13"/>
      <c r="CX200" s="13"/>
      <c r="CY200" s="13"/>
      <c r="CZ200" s="13"/>
      <c r="DA200" s="13"/>
      <c r="DB200" s="13"/>
      <c r="DC200" s="13"/>
      <c r="DD200" s="13"/>
      <c r="DE200" s="13"/>
    </row>
    <row r="201" spans="1:109" s="11" customFormat="1" ht="21" customHeight="1">
      <c r="A201" s="37" t="s">
        <v>338</v>
      </c>
      <c r="B201" s="59" t="s">
        <v>348</v>
      </c>
      <c r="C201" s="11" t="s">
        <v>349</v>
      </c>
      <c r="D201" s="11" t="s">
        <v>464</v>
      </c>
      <c r="E201" s="12">
        <v>415.10079999999999</v>
      </c>
      <c r="F201" s="12">
        <v>378.80700000000002</v>
      </c>
      <c r="G201" s="12">
        <v>145.57400000000001</v>
      </c>
      <c r="H201" s="12" t="s">
        <v>88</v>
      </c>
      <c r="I201" s="12">
        <v>57.86</v>
      </c>
      <c r="J201" s="11">
        <v>68.400000000000006</v>
      </c>
      <c r="K201" s="12" t="s">
        <v>88</v>
      </c>
      <c r="L201" s="12">
        <v>341.91500000000002</v>
      </c>
      <c r="M201" s="12" t="s">
        <v>88</v>
      </c>
      <c r="N201" s="12">
        <v>55.96</v>
      </c>
      <c r="O201" s="12">
        <v>37.549599999999998</v>
      </c>
      <c r="P201" s="11" t="s">
        <v>88</v>
      </c>
      <c r="Q201" s="12">
        <v>97.59</v>
      </c>
      <c r="R201" s="12">
        <v>19.446000000000002</v>
      </c>
      <c r="S201" s="11">
        <v>159.28</v>
      </c>
      <c r="T201" s="12" t="s">
        <v>88</v>
      </c>
      <c r="U201" s="11" t="s">
        <v>88</v>
      </c>
      <c r="V201" s="12" t="s">
        <v>88</v>
      </c>
      <c r="W201" s="12" t="s">
        <v>88</v>
      </c>
      <c r="X201" s="12" t="s">
        <v>88</v>
      </c>
      <c r="Y201" s="11" t="s">
        <v>88</v>
      </c>
      <c r="Z201" s="12" t="s">
        <v>88</v>
      </c>
      <c r="AA201" s="12" t="s">
        <v>90</v>
      </c>
      <c r="AB201" s="11" t="s">
        <v>90</v>
      </c>
      <c r="AC201" s="11" t="s">
        <v>89</v>
      </c>
      <c r="AD201" s="11" t="s">
        <v>90</v>
      </c>
      <c r="AE201" s="13" t="s">
        <v>89</v>
      </c>
      <c r="AF201" s="11" t="s">
        <v>89</v>
      </c>
      <c r="AG201" s="11" t="s">
        <v>90</v>
      </c>
      <c r="AH201" s="12">
        <v>3.95</v>
      </c>
      <c r="AI201" s="11">
        <v>2.2999999999999998</v>
      </c>
      <c r="AJ201" s="12">
        <v>3.0289999999999999</v>
      </c>
      <c r="AK201" s="11">
        <v>15.97</v>
      </c>
      <c r="AL201" s="13" t="s">
        <v>88</v>
      </c>
      <c r="AM201" s="12">
        <v>3447.0859999999998</v>
      </c>
      <c r="AN201" s="12">
        <v>842.81</v>
      </c>
      <c r="AO201" s="12">
        <v>1142.1566</v>
      </c>
      <c r="AP201" s="12">
        <v>1122.0999999999999</v>
      </c>
      <c r="AQ201" s="12">
        <v>410</v>
      </c>
      <c r="AR201" s="12">
        <v>89.13</v>
      </c>
      <c r="AS201" s="12">
        <v>196</v>
      </c>
      <c r="AT201" s="12">
        <v>139.5</v>
      </c>
      <c r="AU201" s="12">
        <v>390.56</v>
      </c>
      <c r="AV201" s="12">
        <v>70.388000000000005</v>
      </c>
      <c r="AW201" s="12">
        <v>165</v>
      </c>
      <c r="AX201" s="12">
        <v>119</v>
      </c>
      <c r="AY201" s="12">
        <v>274.72300000000001</v>
      </c>
      <c r="AZ201" s="12">
        <v>1183.6475</v>
      </c>
      <c r="BA201" s="11">
        <v>228.6</v>
      </c>
      <c r="BB201" s="11">
        <v>1050.54</v>
      </c>
      <c r="BC201" s="11" t="str">
        <f t="shared" si="146"/>
        <v>NA</v>
      </c>
      <c r="BD201" s="11">
        <f t="shared" si="124"/>
        <v>0.42047797427185873</v>
      </c>
      <c r="BE201" s="13">
        <f t="shared" si="127"/>
        <v>9.0458992129140672E-2</v>
      </c>
      <c r="BF201" s="13">
        <f t="shared" si="128"/>
        <v>0.16477925361743462</v>
      </c>
      <c r="BG201" s="11" t="str">
        <f t="shared" si="122"/>
        <v>NA</v>
      </c>
      <c r="BH201" s="11">
        <f t="shared" si="129"/>
        <v>0.16366640831785678</v>
      </c>
      <c r="BI201" s="11" t="str">
        <f t="shared" si="130"/>
        <v>NA</v>
      </c>
      <c r="BJ201" s="11">
        <f t="shared" si="131"/>
        <v>0.1692233449834023</v>
      </c>
      <c r="BK201" s="11" t="str">
        <f t="shared" si="132"/>
        <v>NA</v>
      </c>
      <c r="BL201" s="11">
        <f t="shared" si="133"/>
        <v>0.25762459511043884</v>
      </c>
      <c r="BM201" s="11">
        <f t="shared" si="134"/>
        <v>5.1334848616841823E-2</v>
      </c>
      <c r="BN201" s="11" t="str">
        <f t="shared" si="135"/>
        <v>NA</v>
      </c>
      <c r="BO201" s="11" t="str">
        <f t="shared" si="136"/>
        <v>NA</v>
      </c>
      <c r="BP201" s="11" t="str">
        <f t="shared" si="137"/>
        <v>NA</v>
      </c>
      <c r="BQ201" s="11" t="str">
        <f t="shared" si="138"/>
        <v>NA</v>
      </c>
      <c r="BR201" s="12">
        <v>3.0289999999999999</v>
      </c>
      <c r="BS201" s="13" t="s">
        <v>88</v>
      </c>
      <c r="BT201" s="11">
        <f t="shared" si="108"/>
        <v>1.7173913043478264</v>
      </c>
      <c r="BU201" s="11">
        <v>1</v>
      </c>
      <c r="BV201" s="11">
        <v>1</v>
      </c>
      <c r="BW201" s="11">
        <v>1</v>
      </c>
      <c r="BX201" s="11">
        <v>0</v>
      </c>
      <c r="BY201" s="11">
        <v>1</v>
      </c>
      <c r="BZ201" s="11">
        <f t="shared" si="116"/>
        <v>0.36343597716810461</v>
      </c>
      <c r="CA201" s="11">
        <f t="shared" si="112"/>
        <v>0.33165942393538678</v>
      </c>
      <c r="CB201" s="11">
        <f t="shared" si="117"/>
        <v>0.73791107103876996</v>
      </c>
      <c r="CC201" s="11">
        <f t="shared" si="139"/>
        <v>0.33133974609278682</v>
      </c>
      <c r="CD201" s="11">
        <f t="shared" si="106"/>
        <v>0.32552132438819337</v>
      </c>
      <c r="CE201" s="11">
        <f t="shared" si="140"/>
        <v>1.0497746825071692</v>
      </c>
      <c r="CF201" s="11">
        <f t="shared" si="119"/>
        <v>1.0310263537896607</v>
      </c>
      <c r="CG201" s="11">
        <f t="shared" si="113"/>
        <v>0.47804878048780486</v>
      </c>
      <c r="CH201" s="11">
        <f t="shared" si="145"/>
        <v>0.34024390243902441</v>
      </c>
      <c r="CI201" s="11">
        <f t="shared" si="141"/>
        <v>0.42247029905776323</v>
      </c>
      <c r="CJ201" s="11">
        <f t="shared" si="142"/>
        <v>0.30469070053256864</v>
      </c>
      <c r="CK201" s="11">
        <f t="shared" si="143"/>
        <v>0.23209866113010841</v>
      </c>
      <c r="CL201" s="11">
        <f t="shared" si="144"/>
        <v>0.21760237592095494</v>
      </c>
      <c r="CN201" s="13"/>
      <c r="CO201" s="13"/>
      <c r="CP201" s="13"/>
      <c r="CQ201" s="13"/>
      <c r="CR201" s="13"/>
      <c r="CS201" s="13"/>
      <c r="CT201" s="13"/>
      <c r="CU201" s="13"/>
      <c r="CV201" s="13"/>
      <c r="CW201" s="13"/>
      <c r="CX201" s="13"/>
      <c r="CY201" s="13"/>
      <c r="CZ201" s="13"/>
      <c r="DA201" s="13"/>
      <c r="DB201" s="13"/>
      <c r="DC201" s="13"/>
      <c r="DD201" s="13"/>
      <c r="DE201" s="13"/>
    </row>
    <row r="202" spans="1:109" s="11" customFormat="1" ht="21" customHeight="1">
      <c r="A202" s="37" t="s">
        <v>338</v>
      </c>
      <c r="B202" s="59" t="s">
        <v>350</v>
      </c>
      <c r="C202" s="11" t="s">
        <v>351</v>
      </c>
      <c r="D202" s="11" t="s">
        <v>463</v>
      </c>
      <c r="E202" s="12">
        <v>1134.0899999999999</v>
      </c>
      <c r="F202" s="12">
        <v>1060.18</v>
      </c>
      <c r="G202" s="12">
        <v>42.348999999999997</v>
      </c>
      <c r="H202" s="12">
        <v>405.94</v>
      </c>
      <c r="I202" s="12">
        <v>103.91</v>
      </c>
      <c r="J202" s="11" t="s">
        <v>88</v>
      </c>
      <c r="K202" s="12">
        <v>635.61300000000006</v>
      </c>
      <c r="L202" s="12">
        <v>1037.19</v>
      </c>
      <c r="M202" s="12">
        <v>405.529</v>
      </c>
      <c r="N202" s="12">
        <v>165.2</v>
      </c>
      <c r="O202" s="12" t="s">
        <v>88</v>
      </c>
      <c r="P202" s="12">
        <v>137.39699999999999</v>
      </c>
      <c r="Q202" s="12">
        <v>321.47000000000003</v>
      </c>
      <c r="R202" s="12">
        <v>44.7</v>
      </c>
      <c r="S202" s="12">
        <v>325.0145</v>
      </c>
      <c r="T202" s="12">
        <v>141.29599999999999</v>
      </c>
      <c r="U202" s="12">
        <v>111.35</v>
      </c>
      <c r="V202" s="12">
        <v>80.02</v>
      </c>
      <c r="W202" s="12">
        <v>34.5</v>
      </c>
      <c r="X202" s="12">
        <v>337.7</v>
      </c>
      <c r="Y202" s="12">
        <v>184.52</v>
      </c>
      <c r="Z202" s="12">
        <v>517.29300000000001</v>
      </c>
      <c r="AA202" s="12" t="s">
        <v>90</v>
      </c>
      <c r="AB202" s="11" t="s">
        <v>88</v>
      </c>
      <c r="AC202" s="11" t="s">
        <v>89</v>
      </c>
      <c r="AD202" s="11" t="s">
        <v>88</v>
      </c>
      <c r="AE202" s="13" t="s">
        <v>89</v>
      </c>
      <c r="AF202" s="11" t="s">
        <v>89</v>
      </c>
      <c r="AG202" s="11" t="s">
        <v>88</v>
      </c>
      <c r="AH202" s="12" t="s">
        <v>88</v>
      </c>
      <c r="AI202" s="12" t="s">
        <v>88</v>
      </c>
      <c r="AJ202" s="12" t="s">
        <v>88</v>
      </c>
      <c r="AK202" s="12" t="s">
        <v>88</v>
      </c>
      <c r="AL202" s="12" t="s">
        <v>88</v>
      </c>
      <c r="AM202" s="12">
        <v>6678.97</v>
      </c>
      <c r="AN202" s="12">
        <v>1727.87</v>
      </c>
      <c r="AO202" s="12">
        <v>2157.9299999999998</v>
      </c>
      <c r="AP202" s="12">
        <v>1914.87</v>
      </c>
      <c r="AQ202" s="12">
        <v>497.49299999999999</v>
      </c>
      <c r="AR202" s="12">
        <v>128.453</v>
      </c>
      <c r="AS202" s="12">
        <v>269.98</v>
      </c>
      <c r="AT202" s="12">
        <v>172.33</v>
      </c>
      <c r="AU202" s="12">
        <v>520.53</v>
      </c>
      <c r="AV202" s="12">
        <v>130.69999999999999</v>
      </c>
      <c r="AW202" s="12">
        <v>245.292</v>
      </c>
      <c r="AX202" s="12">
        <v>176.11500000000001</v>
      </c>
      <c r="AY202" s="12">
        <v>311.93099999999998</v>
      </c>
      <c r="AZ202" s="12">
        <v>1760.44</v>
      </c>
      <c r="BA202" s="12">
        <v>323.55099999999999</v>
      </c>
      <c r="BB202" s="12">
        <v>1668.57</v>
      </c>
      <c r="BC202" s="11">
        <f t="shared" si="146"/>
        <v>0.38289724386424945</v>
      </c>
      <c r="BD202" s="11">
        <f t="shared" si="124"/>
        <v>0.30656539455564147</v>
      </c>
      <c r="BE202" s="13" t="str">
        <f t="shared" si="127"/>
        <v>NA</v>
      </c>
      <c r="BF202" s="13" t="str">
        <f t="shared" si="128"/>
        <v>NA</v>
      </c>
      <c r="BG202" s="11">
        <f t="shared" si="122"/>
        <v>0.56046080998862535</v>
      </c>
      <c r="BH202" s="11">
        <f t="shared" si="129"/>
        <v>0.15927650671525947</v>
      </c>
      <c r="BI202" s="11">
        <f t="shared" si="130"/>
        <v>0.40736914006149988</v>
      </c>
      <c r="BJ202" s="11">
        <f t="shared" si="131"/>
        <v>0.10018415140909571</v>
      </c>
      <c r="BK202" s="11">
        <f t="shared" si="132"/>
        <v>2.77194938973097E-2</v>
      </c>
      <c r="BL202" s="11">
        <f t="shared" si="133"/>
        <v>0.30322209436133485</v>
      </c>
      <c r="BM202" s="11">
        <f t="shared" si="134"/>
        <v>4.2162651625195724E-2</v>
      </c>
      <c r="BN202" s="11">
        <f t="shared" si="135"/>
        <v>0.37432832988683379</v>
      </c>
      <c r="BO202" s="11">
        <f t="shared" si="136"/>
        <v>7.5477749061480123E-2</v>
      </c>
      <c r="BP202" s="11">
        <f t="shared" si="137"/>
        <v>3.2541643871795353E-2</v>
      </c>
      <c r="BQ202" s="11">
        <f t="shared" si="138"/>
        <v>0.48792940821369951</v>
      </c>
      <c r="BR202" s="11" t="s">
        <v>88</v>
      </c>
      <c r="BS202" s="11" t="s">
        <v>88</v>
      </c>
      <c r="BT202" s="11" t="str">
        <f t="shared" si="108"/>
        <v>NA</v>
      </c>
      <c r="BU202" s="11">
        <v>1</v>
      </c>
      <c r="BV202" s="11">
        <v>1</v>
      </c>
      <c r="BW202" s="11" t="s">
        <v>88</v>
      </c>
      <c r="BX202" s="11">
        <v>0</v>
      </c>
      <c r="BY202" s="11" t="s">
        <v>88</v>
      </c>
      <c r="BZ202" s="11">
        <f t="shared" si="116"/>
        <v>0.52554531425949869</v>
      </c>
      <c r="CA202" s="11">
        <f t="shared" si="112"/>
        <v>0.49129489835166112</v>
      </c>
      <c r="CB202" s="11">
        <f t="shared" si="117"/>
        <v>0.80070715917569157</v>
      </c>
      <c r="CC202" s="11">
        <f t="shared" si="139"/>
        <v>0.32309323144137492</v>
      </c>
      <c r="CD202" s="11">
        <f t="shared" si="106"/>
        <v>0.28670139257999361</v>
      </c>
      <c r="CE202" s="11">
        <f t="shared" si="140"/>
        <v>0.95574318483084553</v>
      </c>
      <c r="CF202" s="11">
        <f t="shared" si="119"/>
        <v>0.49098266332132273</v>
      </c>
      <c r="CG202" s="11">
        <f t="shared" si="113"/>
        <v>0.54268100254676954</v>
      </c>
      <c r="CH202" s="11">
        <f t="shared" si="145"/>
        <v>0.34639683372429364</v>
      </c>
      <c r="CI202" s="11">
        <f t="shared" si="141"/>
        <v>0.4712350873148522</v>
      </c>
      <c r="CJ202" s="11">
        <f t="shared" si="142"/>
        <v>0.33833784796265348</v>
      </c>
      <c r="CK202" s="11">
        <f t="shared" si="143"/>
        <v>0.17718922542091747</v>
      </c>
      <c r="CL202" s="11">
        <f t="shared" si="144"/>
        <v>0.19390915574414019</v>
      </c>
      <c r="CN202" s="13"/>
      <c r="CO202" s="13"/>
      <c r="CP202" s="13"/>
      <c r="CQ202" s="13"/>
      <c r="CR202" s="13"/>
      <c r="CS202" s="13"/>
      <c r="CT202" s="13"/>
      <c r="CU202" s="13"/>
      <c r="CV202" s="13"/>
      <c r="CW202" s="13"/>
      <c r="CX202" s="13"/>
      <c r="CY202" s="13"/>
      <c r="CZ202" s="13"/>
      <c r="DA202" s="13"/>
      <c r="DB202" s="13"/>
      <c r="DC202" s="13"/>
      <c r="DD202" s="13"/>
      <c r="DE202" s="13"/>
    </row>
    <row r="203" spans="1:109" s="11" customFormat="1" ht="17">
      <c r="A203" s="37" t="s">
        <v>338</v>
      </c>
      <c r="B203" s="59" t="s">
        <v>350</v>
      </c>
      <c r="C203" s="11" t="s">
        <v>352</v>
      </c>
      <c r="D203" s="11" t="s">
        <v>465</v>
      </c>
      <c r="E203" s="12">
        <v>1149.44</v>
      </c>
      <c r="F203" s="12">
        <v>1088.93</v>
      </c>
      <c r="G203" s="12">
        <v>405.63</v>
      </c>
      <c r="H203" s="12">
        <v>393.19799999999998</v>
      </c>
      <c r="I203" s="12">
        <v>86.549000000000007</v>
      </c>
      <c r="J203" s="11">
        <v>144.52000000000001</v>
      </c>
      <c r="K203" s="12" t="s">
        <v>88</v>
      </c>
      <c r="L203" s="11" t="s">
        <v>88</v>
      </c>
      <c r="M203" s="12" t="s">
        <v>88</v>
      </c>
      <c r="N203" s="12" t="s">
        <v>88</v>
      </c>
      <c r="O203" s="12" t="s">
        <v>88</v>
      </c>
      <c r="P203" s="11" t="s">
        <v>88</v>
      </c>
      <c r="Q203" s="12">
        <v>293.87299999999999</v>
      </c>
      <c r="R203" s="12">
        <v>45.69</v>
      </c>
      <c r="S203" s="12">
        <v>356.70499999999998</v>
      </c>
      <c r="T203" s="12">
        <v>164.50899999999999</v>
      </c>
      <c r="U203" s="12">
        <v>103.27</v>
      </c>
      <c r="V203" s="12" t="s">
        <v>88</v>
      </c>
      <c r="W203" s="12">
        <v>26.43</v>
      </c>
      <c r="X203" s="12">
        <v>382.48</v>
      </c>
      <c r="Y203" s="12">
        <v>187.52</v>
      </c>
      <c r="Z203" s="12">
        <v>544.6</v>
      </c>
      <c r="AA203" s="12" t="s">
        <v>90</v>
      </c>
      <c r="AB203" s="11" t="s">
        <v>90</v>
      </c>
      <c r="AC203" s="11" t="s">
        <v>89</v>
      </c>
      <c r="AD203" s="11" t="s">
        <v>88</v>
      </c>
      <c r="AE203" s="13" t="s">
        <v>88</v>
      </c>
      <c r="AF203" s="11" t="s">
        <v>88</v>
      </c>
      <c r="AG203" s="11" t="s">
        <v>88</v>
      </c>
      <c r="AH203" s="11" t="s">
        <v>88</v>
      </c>
      <c r="AI203" s="11" t="s">
        <v>88</v>
      </c>
      <c r="AJ203" s="11" t="s">
        <v>88</v>
      </c>
      <c r="AK203" s="11" t="s">
        <v>88</v>
      </c>
      <c r="AL203" s="11" t="s">
        <v>88</v>
      </c>
      <c r="AM203" s="11" t="s">
        <v>88</v>
      </c>
      <c r="AN203" s="11" t="s">
        <v>88</v>
      </c>
      <c r="AO203" s="11" t="s">
        <v>88</v>
      </c>
      <c r="AP203" s="11" t="s">
        <v>88</v>
      </c>
      <c r="AQ203" s="11">
        <v>522.27</v>
      </c>
      <c r="AR203" s="12">
        <v>122.693</v>
      </c>
      <c r="AS203" s="12">
        <v>247.69</v>
      </c>
      <c r="AT203" s="12">
        <v>170.65</v>
      </c>
      <c r="AU203" s="12">
        <v>535.70000000000005</v>
      </c>
      <c r="AV203" s="12">
        <v>113.69</v>
      </c>
      <c r="AW203" s="12">
        <v>246.5</v>
      </c>
      <c r="AX203" s="12">
        <v>158.37</v>
      </c>
      <c r="AY203" s="12">
        <v>279.904</v>
      </c>
      <c r="AZ203" s="12">
        <v>1618.184</v>
      </c>
      <c r="BA203" s="12">
        <v>291.55099999999999</v>
      </c>
      <c r="BB203" s="12">
        <v>1665.3409999999999</v>
      </c>
      <c r="BC203" s="11">
        <f t="shared" si="146"/>
        <v>0.36108657122129056</v>
      </c>
      <c r="BD203" s="11">
        <f t="shared" si="124"/>
        <v>0.32757385690540253</v>
      </c>
      <c r="BE203" s="13" t="str">
        <f t="shared" si="127"/>
        <v>NA</v>
      </c>
      <c r="BF203" s="13">
        <f t="shared" si="128"/>
        <v>0.12573079064587975</v>
      </c>
      <c r="BG203" s="11" t="str">
        <f t="shared" si="122"/>
        <v>NA</v>
      </c>
      <c r="BH203" s="11" t="str">
        <f t="shared" si="129"/>
        <v>NA</v>
      </c>
      <c r="BI203" s="11" t="str">
        <f t="shared" si="130"/>
        <v>NA</v>
      </c>
      <c r="BJ203" s="11" t="str">
        <f t="shared" si="131"/>
        <v>NA</v>
      </c>
      <c r="BK203" s="11">
        <f t="shared" si="132"/>
        <v>3.0243106847655764E-2</v>
      </c>
      <c r="BL203" s="11">
        <f t="shared" si="133"/>
        <v>0.26987317825755558</v>
      </c>
      <c r="BM203" s="11">
        <f t="shared" si="134"/>
        <v>4.1958619929655709E-2</v>
      </c>
      <c r="BN203" s="11">
        <f t="shared" si="135"/>
        <v>0.38627484741242374</v>
      </c>
      <c r="BO203" s="11" t="str">
        <f t="shared" si="136"/>
        <v>NA</v>
      </c>
      <c r="BP203" s="11">
        <f t="shared" si="137"/>
        <v>2.427153260540163E-2</v>
      </c>
      <c r="BQ203" s="11">
        <f t="shared" si="138"/>
        <v>0.50012397491115135</v>
      </c>
      <c r="BR203" s="11" t="s">
        <v>88</v>
      </c>
      <c r="BS203" s="11" t="s">
        <v>88</v>
      </c>
      <c r="BT203" s="11" t="str">
        <f t="shared" si="108"/>
        <v>NA</v>
      </c>
      <c r="BU203" s="11">
        <v>1</v>
      </c>
      <c r="BV203" s="11">
        <v>1</v>
      </c>
      <c r="BW203" s="11" t="s">
        <v>88</v>
      </c>
      <c r="BX203" s="11">
        <v>0</v>
      </c>
      <c r="BY203" s="11" t="s">
        <v>88</v>
      </c>
      <c r="BZ203" s="11" t="str">
        <f t="shared" si="116"/>
        <v>NA</v>
      </c>
      <c r="CA203" s="11" t="str">
        <f t="shared" si="112"/>
        <v>NA</v>
      </c>
      <c r="CB203" s="11" t="str">
        <f t="shared" si="117"/>
        <v>NA</v>
      </c>
      <c r="CC203" s="11" t="str">
        <f t="shared" si="139"/>
        <v>NA</v>
      </c>
      <c r="CD203" s="11" t="str">
        <f t="shared" si="106"/>
        <v>NA</v>
      </c>
      <c r="CE203" s="11">
        <f t="shared" si="140"/>
        <v>0.9749299981332834</v>
      </c>
      <c r="CF203" s="11">
        <f t="shared" si="119"/>
        <v>0.4919508141019166</v>
      </c>
      <c r="CG203" s="11">
        <f t="shared" si="113"/>
        <v>0.47425661056541635</v>
      </c>
      <c r="CH203" s="11">
        <f t="shared" si="145"/>
        <v>0.326746701897486</v>
      </c>
      <c r="CI203" s="11">
        <f t="shared" si="141"/>
        <v>0.46014560388277015</v>
      </c>
      <c r="CJ203" s="11">
        <f t="shared" si="142"/>
        <v>0.29563188351689379</v>
      </c>
      <c r="CK203" s="11">
        <f t="shared" si="143"/>
        <v>0.1729741487989005</v>
      </c>
      <c r="CL203" s="11">
        <f t="shared" si="144"/>
        <v>0.17506985055913474</v>
      </c>
      <c r="CN203" s="13"/>
      <c r="CO203" s="13"/>
      <c r="CP203" s="13"/>
      <c r="CQ203" s="13"/>
      <c r="CR203" s="13"/>
      <c r="CS203" s="13"/>
      <c r="CT203" s="13"/>
      <c r="CU203" s="13"/>
      <c r="CV203" s="13"/>
      <c r="CW203" s="13"/>
      <c r="CX203" s="13"/>
      <c r="CY203" s="13"/>
      <c r="CZ203" s="13"/>
      <c r="DA203" s="13"/>
      <c r="DB203" s="13"/>
      <c r="DC203" s="13"/>
      <c r="DD203" s="13"/>
      <c r="DE203" s="13"/>
    </row>
    <row r="204" spans="1:109" s="11" customFormat="1" ht="19" customHeight="1">
      <c r="A204" s="37" t="s">
        <v>338</v>
      </c>
      <c r="B204" s="59" t="s">
        <v>353</v>
      </c>
      <c r="C204" s="11" t="s">
        <v>354</v>
      </c>
      <c r="D204" s="11" t="s">
        <v>466</v>
      </c>
      <c r="E204" s="12">
        <v>844.02</v>
      </c>
      <c r="F204" s="12">
        <v>796.1</v>
      </c>
      <c r="G204" s="12">
        <v>238.25</v>
      </c>
      <c r="H204" s="12">
        <v>330.08</v>
      </c>
      <c r="I204" s="12">
        <v>65.38</v>
      </c>
      <c r="J204" s="11">
        <v>98.29</v>
      </c>
      <c r="K204" s="12" t="s">
        <v>88</v>
      </c>
      <c r="L204" s="11" t="s">
        <v>88</v>
      </c>
      <c r="M204" s="12" t="s">
        <v>88</v>
      </c>
      <c r="N204" s="12" t="s">
        <v>88</v>
      </c>
      <c r="O204" s="12" t="s">
        <v>88</v>
      </c>
      <c r="P204" s="11" t="s">
        <v>88</v>
      </c>
      <c r="Q204" s="12">
        <v>252.14</v>
      </c>
      <c r="R204" s="12">
        <v>27.76</v>
      </c>
      <c r="S204" s="12">
        <v>231.4</v>
      </c>
      <c r="T204" s="12">
        <v>136.61000000000001</v>
      </c>
      <c r="U204" s="12">
        <v>84.656999999999996</v>
      </c>
      <c r="V204" s="12" t="s">
        <v>88</v>
      </c>
      <c r="W204" s="12">
        <v>25.39</v>
      </c>
      <c r="X204" s="12">
        <v>186.773</v>
      </c>
      <c r="Y204" s="12">
        <v>111.88</v>
      </c>
      <c r="Z204" s="12">
        <v>350.23</v>
      </c>
      <c r="AA204" s="12" t="s">
        <v>90</v>
      </c>
      <c r="AB204" s="11" t="s">
        <v>90</v>
      </c>
      <c r="AC204" s="11" t="s">
        <v>89</v>
      </c>
      <c r="AD204" s="11" t="s">
        <v>88</v>
      </c>
      <c r="AE204" s="13" t="s">
        <v>89</v>
      </c>
      <c r="AF204" s="11" t="s">
        <v>89</v>
      </c>
      <c r="AG204" s="11" t="s">
        <v>88</v>
      </c>
      <c r="AH204" s="11" t="s">
        <v>88</v>
      </c>
      <c r="AI204" s="11" t="s">
        <v>88</v>
      </c>
      <c r="AJ204" s="11" t="s">
        <v>88</v>
      </c>
      <c r="AK204" s="11" t="s">
        <v>88</v>
      </c>
      <c r="AL204" s="11" t="s">
        <v>88</v>
      </c>
      <c r="AM204" s="11">
        <v>5160</v>
      </c>
      <c r="AN204" s="13">
        <v>1380</v>
      </c>
      <c r="AO204" s="11">
        <v>1295</v>
      </c>
      <c r="AP204" s="11">
        <v>1612.7</v>
      </c>
      <c r="AQ204" s="11">
        <v>355</v>
      </c>
      <c r="AR204" s="12">
        <v>108.34</v>
      </c>
      <c r="AS204" s="12">
        <v>164</v>
      </c>
      <c r="AT204" s="12">
        <v>164.74</v>
      </c>
      <c r="AU204" s="12">
        <v>400</v>
      </c>
      <c r="AV204" s="12">
        <v>81.3</v>
      </c>
      <c r="AW204" s="12">
        <v>184</v>
      </c>
      <c r="AX204" s="12">
        <v>146.63999999999999</v>
      </c>
      <c r="AY204" s="12" t="s">
        <v>88</v>
      </c>
      <c r="AZ204" s="12" t="s">
        <v>88</v>
      </c>
      <c r="BA204" s="12" t="s">
        <v>88</v>
      </c>
      <c r="BB204" s="12" t="s">
        <v>88</v>
      </c>
      <c r="BC204" s="11">
        <f t="shared" si="146"/>
        <v>0.41462127873382737</v>
      </c>
      <c r="BD204" s="11">
        <f t="shared" si="124"/>
        <v>0.29066700163296066</v>
      </c>
      <c r="BE204" s="13" t="str">
        <f t="shared" si="127"/>
        <v>NA</v>
      </c>
      <c r="BF204" s="13">
        <f t="shared" si="128"/>
        <v>0.11645458638420891</v>
      </c>
      <c r="BG204" s="11" t="str">
        <f t="shared" si="122"/>
        <v>NA</v>
      </c>
      <c r="BH204" s="11" t="str">
        <f t="shared" si="129"/>
        <v>NA</v>
      </c>
      <c r="BI204" s="11" t="str">
        <f t="shared" si="130"/>
        <v>NA</v>
      </c>
      <c r="BJ204" s="11" t="str">
        <f t="shared" si="131"/>
        <v>NA</v>
      </c>
      <c r="BK204" s="11">
        <f t="shared" si="132"/>
        <v>1.6485469067179195E-2</v>
      </c>
      <c r="BL204" s="11">
        <f t="shared" si="133"/>
        <v>0.31671900515010676</v>
      </c>
      <c r="BM204" s="11">
        <f t="shared" si="134"/>
        <v>3.4869991207134785E-2</v>
      </c>
      <c r="BN204" s="11">
        <f t="shared" si="135"/>
        <v>0.43658509086914504</v>
      </c>
      <c r="BO204" s="11" t="str">
        <f t="shared" si="136"/>
        <v>NA</v>
      </c>
      <c r="BP204" s="11">
        <f t="shared" si="137"/>
        <v>3.1892978269061678E-2</v>
      </c>
      <c r="BQ204" s="11">
        <f t="shared" si="138"/>
        <v>0.43993216932546164</v>
      </c>
      <c r="BR204" s="11" t="s">
        <v>88</v>
      </c>
      <c r="BS204" s="11" t="s">
        <v>88</v>
      </c>
      <c r="BT204" s="11" t="str">
        <f t="shared" si="108"/>
        <v>NA</v>
      </c>
      <c r="BU204" s="11">
        <v>1</v>
      </c>
      <c r="BV204" s="11">
        <v>1</v>
      </c>
      <c r="BW204" s="11" t="s">
        <v>88</v>
      </c>
      <c r="BX204" s="11" t="s">
        <v>88</v>
      </c>
      <c r="BY204" s="11" t="s">
        <v>88</v>
      </c>
      <c r="BZ204" s="11">
        <f t="shared" si="116"/>
        <v>0.65175289575289574</v>
      </c>
      <c r="CA204" s="11">
        <f t="shared" si="112"/>
        <v>0.61474903474903475</v>
      </c>
      <c r="CB204" s="11">
        <f t="shared" si="117"/>
        <v>1.0656370656370657</v>
      </c>
      <c r="CC204" s="11">
        <f t="shared" si="139"/>
        <v>0.25096899224806202</v>
      </c>
      <c r="CD204" s="11">
        <f t="shared" si="106"/>
        <v>0.31253875968992251</v>
      </c>
      <c r="CE204" s="11">
        <f t="shared" si="140"/>
        <v>0.88749999999999996</v>
      </c>
      <c r="CF204" s="11">
        <f t="shared" si="119"/>
        <v>0.50244944102499689</v>
      </c>
      <c r="CG204" s="11">
        <f t="shared" si="113"/>
        <v>0.46197183098591549</v>
      </c>
      <c r="CH204" s="11">
        <f t="shared" si="145"/>
        <v>0.46405633802816904</v>
      </c>
      <c r="CI204" s="11">
        <f t="shared" si="141"/>
        <v>0.46</v>
      </c>
      <c r="CJ204" s="11">
        <f t="shared" si="142"/>
        <v>0.36659999999999998</v>
      </c>
      <c r="CK204" s="11" t="str">
        <f t="shared" si="143"/>
        <v>NA</v>
      </c>
      <c r="CL204" s="11" t="str">
        <f t="shared" si="144"/>
        <v>NA</v>
      </c>
      <c r="CN204" s="13"/>
      <c r="CO204" s="13"/>
      <c r="CP204" s="13"/>
      <c r="CQ204" s="13"/>
      <c r="CR204" s="13"/>
      <c r="CS204" s="13"/>
      <c r="CT204" s="13"/>
      <c r="CU204" s="13"/>
      <c r="CV204" s="13"/>
      <c r="CW204" s="13"/>
      <c r="CX204" s="13"/>
      <c r="CY204" s="13"/>
      <c r="CZ204" s="13"/>
      <c r="DA204" s="13"/>
      <c r="DB204" s="13"/>
      <c r="DC204" s="13"/>
      <c r="DD204" s="13"/>
      <c r="DE204" s="13"/>
    </row>
    <row r="205" spans="1:109" s="11" customFormat="1" ht="17" customHeight="1">
      <c r="A205" s="37" t="s">
        <v>338</v>
      </c>
      <c r="B205" s="59" t="s">
        <v>353</v>
      </c>
      <c r="C205" s="11" t="s">
        <v>355</v>
      </c>
      <c r="D205" s="11" t="s">
        <v>496</v>
      </c>
      <c r="E205" s="12">
        <v>823.32</v>
      </c>
      <c r="F205" s="12">
        <v>737.53</v>
      </c>
      <c r="G205" s="12" t="s">
        <v>88</v>
      </c>
      <c r="H205" s="12">
        <v>346.51</v>
      </c>
      <c r="I205" s="12">
        <v>93.02</v>
      </c>
      <c r="J205" s="12">
        <v>114.95</v>
      </c>
      <c r="K205" s="12" t="s">
        <v>88</v>
      </c>
      <c r="L205" s="12" t="s">
        <v>88</v>
      </c>
      <c r="M205" s="12" t="s">
        <v>88</v>
      </c>
      <c r="N205" s="12" t="s">
        <v>88</v>
      </c>
      <c r="O205" s="12" t="s">
        <v>88</v>
      </c>
      <c r="P205" s="12" t="s">
        <v>88</v>
      </c>
      <c r="Q205" s="12">
        <v>290.54000000000002</v>
      </c>
      <c r="R205" s="12">
        <v>32.78</v>
      </c>
      <c r="S205" s="12">
        <v>241.02</v>
      </c>
      <c r="T205" s="12" t="s">
        <v>88</v>
      </c>
      <c r="U205" s="12" t="s">
        <v>88</v>
      </c>
      <c r="V205" s="12" t="s">
        <v>88</v>
      </c>
      <c r="W205" s="12" t="s">
        <v>88</v>
      </c>
      <c r="X205" s="12" t="s">
        <v>88</v>
      </c>
      <c r="Y205" s="12" t="s">
        <v>88</v>
      </c>
      <c r="Z205" s="12" t="s">
        <v>88</v>
      </c>
      <c r="AA205" s="12" t="s">
        <v>90</v>
      </c>
      <c r="AB205" s="12" t="s">
        <v>90</v>
      </c>
      <c r="AC205" s="12" t="s">
        <v>89</v>
      </c>
      <c r="AD205" s="12" t="s">
        <v>90</v>
      </c>
      <c r="AE205" s="12" t="s">
        <v>88</v>
      </c>
      <c r="AF205" s="12" t="s">
        <v>88</v>
      </c>
      <c r="AG205" s="12" t="s">
        <v>88</v>
      </c>
      <c r="AH205" s="12" t="s">
        <v>88</v>
      </c>
      <c r="AI205" s="12" t="s">
        <v>88</v>
      </c>
      <c r="AJ205" s="12" t="s">
        <v>88</v>
      </c>
      <c r="AK205" s="12" t="s">
        <v>88</v>
      </c>
      <c r="AL205" s="12" t="s">
        <v>88</v>
      </c>
      <c r="AM205" s="12" t="s">
        <v>88</v>
      </c>
      <c r="AN205" s="12" t="s">
        <v>88</v>
      </c>
      <c r="AO205" s="12" t="s">
        <v>88</v>
      </c>
      <c r="AP205" s="12" t="s">
        <v>88</v>
      </c>
      <c r="AQ205" s="12" t="s">
        <v>88</v>
      </c>
      <c r="AR205" s="12" t="s">
        <v>88</v>
      </c>
      <c r="AS205" s="12" t="s">
        <v>88</v>
      </c>
      <c r="AT205" s="12" t="s">
        <v>88</v>
      </c>
      <c r="AU205" s="12" t="s">
        <v>88</v>
      </c>
      <c r="AV205" s="12" t="s">
        <v>88</v>
      </c>
      <c r="AW205" s="12" t="s">
        <v>88</v>
      </c>
      <c r="AX205" s="12" t="s">
        <v>88</v>
      </c>
      <c r="AY205" s="12" t="s">
        <v>88</v>
      </c>
      <c r="AZ205" s="12" t="s">
        <v>88</v>
      </c>
      <c r="BA205" s="12" t="s">
        <v>88</v>
      </c>
      <c r="BB205" s="12" t="s">
        <v>88</v>
      </c>
      <c r="BC205" s="11">
        <f t="shared" si="146"/>
        <v>0.46982495627296517</v>
      </c>
      <c r="BD205" s="11">
        <f t="shared" si="124"/>
        <v>0.32679348636665628</v>
      </c>
      <c r="BE205" s="13" t="str">
        <f t="shared" si="127"/>
        <v>NA</v>
      </c>
      <c r="BF205" s="13">
        <f t="shared" si="128"/>
        <v>0.13961764562988874</v>
      </c>
      <c r="BG205" s="11" t="str">
        <f t="shared" si="122"/>
        <v>NA</v>
      </c>
      <c r="BH205" s="11" t="str">
        <f t="shared" si="129"/>
        <v>NA</v>
      </c>
      <c r="BI205" s="11" t="str">
        <f t="shared" si="130"/>
        <v>NA</v>
      </c>
      <c r="BJ205" s="11" t="str">
        <f t="shared" si="131"/>
        <v>NA</v>
      </c>
      <c r="BK205" s="11" t="str">
        <f t="shared" si="132"/>
        <v>NA</v>
      </c>
      <c r="BL205" s="11">
        <f t="shared" si="133"/>
        <v>0.39393651783656264</v>
      </c>
      <c r="BM205" s="11">
        <f t="shared" si="134"/>
        <v>4.4445649668488067E-2</v>
      </c>
      <c r="BN205" s="11" t="str">
        <f t="shared" si="135"/>
        <v>NA</v>
      </c>
      <c r="BO205" s="11" t="str">
        <f t="shared" si="136"/>
        <v>NA</v>
      </c>
      <c r="BP205" s="11" t="str">
        <f t="shared" si="137"/>
        <v>NA</v>
      </c>
      <c r="BQ205" s="11" t="str">
        <f t="shared" si="138"/>
        <v>NA</v>
      </c>
      <c r="BR205" s="11" t="s">
        <v>88</v>
      </c>
      <c r="BS205" s="11" t="s">
        <v>88</v>
      </c>
      <c r="BT205" s="11" t="str">
        <f t="shared" si="108"/>
        <v>NA</v>
      </c>
      <c r="BU205" s="11">
        <v>1</v>
      </c>
      <c r="BV205" s="11">
        <v>1</v>
      </c>
      <c r="BW205" s="11">
        <v>1</v>
      </c>
      <c r="BX205" s="11">
        <v>0</v>
      </c>
      <c r="BY205" s="12" t="s">
        <v>88</v>
      </c>
      <c r="BZ205" s="11" t="str">
        <f t="shared" si="116"/>
        <v>NA</v>
      </c>
      <c r="CA205" s="11" t="str">
        <f t="shared" si="112"/>
        <v>NA</v>
      </c>
      <c r="CB205" s="11" t="str">
        <f t="shared" si="117"/>
        <v>NA</v>
      </c>
      <c r="CC205" s="11" t="str">
        <f t="shared" si="139"/>
        <v>NA</v>
      </c>
      <c r="CD205" s="11" t="str">
        <f t="shared" si="106"/>
        <v>NA</v>
      </c>
      <c r="CE205" s="11" t="str">
        <f t="shared" si="140"/>
        <v>NA</v>
      </c>
      <c r="CF205" s="11" t="str">
        <f t="shared" si="119"/>
        <v>NA</v>
      </c>
      <c r="CG205" s="11" t="str">
        <f t="shared" si="113"/>
        <v>NA</v>
      </c>
      <c r="CH205" s="11" t="str">
        <f t="shared" si="145"/>
        <v>NA</v>
      </c>
      <c r="CI205" s="11" t="str">
        <f t="shared" si="141"/>
        <v>NA</v>
      </c>
      <c r="CJ205" s="11" t="str">
        <f t="shared" si="142"/>
        <v>NA</v>
      </c>
      <c r="CK205" s="11" t="str">
        <f t="shared" si="143"/>
        <v>NA</v>
      </c>
      <c r="CL205" s="11" t="str">
        <f t="shared" si="144"/>
        <v>NA</v>
      </c>
      <c r="CN205" s="13"/>
      <c r="CO205" s="13"/>
      <c r="CP205" s="13"/>
      <c r="CQ205" s="13"/>
      <c r="CR205" s="13"/>
      <c r="CS205" s="13"/>
      <c r="CT205" s="13"/>
      <c r="CU205" s="13"/>
      <c r="CV205" s="13"/>
      <c r="CW205" s="13"/>
      <c r="CX205" s="13"/>
      <c r="CY205" s="13"/>
      <c r="CZ205" s="13"/>
      <c r="DA205" s="13"/>
      <c r="DB205" s="13"/>
      <c r="DC205" s="13"/>
      <c r="DD205" s="13"/>
      <c r="DE205" s="13"/>
    </row>
    <row r="206" spans="1:109" s="11" customFormat="1" ht="17">
      <c r="A206" s="37" t="s">
        <v>338</v>
      </c>
      <c r="B206" s="59" t="s">
        <v>356</v>
      </c>
      <c r="C206" s="11" t="s">
        <v>357</v>
      </c>
      <c r="D206" s="11" t="s">
        <v>461</v>
      </c>
      <c r="E206" s="12">
        <v>696.78</v>
      </c>
      <c r="F206" s="12">
        <v>645.29</v>
      </c>
      <c r="G206" s="12">
        <v>240.47499999999999</v>
      </c>
      <c r="H206" s="12">
        <v>287.37</v>
      </c>
      <c r="I206" s="12">
        <v>54.78</v>
      </c>
      <c r="J206" s="11" t="s">
        <v>88</v>
      </c>
      <c r="K206" s="12" t="s">
        <v>88</v>
      </c>
      <c r="L206" s="12">
        <v>620.36</v>
      </c>
      <c r="M206" s="11" t="s">
        <v>88</v>
      </c>
      <c r="N206" s="12" t="s">
        <v>88</v>
      </c>
      <c r="O206" s="11" t="s">
        <v>88</v>
      </c>
      <c r="P206" s="12">
        <v>94.09</v>
      </c>
      <c r="Q206" s="12">
        <v>239.51</v>
      </c>
      <c r="R206" s="12">
        <v>34.950000000000003</v>
      </c>
      <c r="S206" s="11">
        <v>177.23</v>
      </c>
      <c r="T206" s="12">
        <v>99.16</v>
      </c>
      <c r="U206" s="12">
        <v>72.14</v>
      </c>
      <c r="V206" s="12" t="s">
        <v>88</v>
      </c>
      <c r="W206" s="12">
        <v>31.29</v>
      </c>
      <c r="X206" s="12">
        <v>200.142</v>
      </c>
      <c r="Y206" s="12">
        <v>116.881</v>
      </c>
      <c r="Z206" s="12">
        <v>288.97000000000003</v>
      </c>
      <c r="AA206" s="12" t="s">
        <v>89</v>
      </c>
      <c r="AB206" s="11" t="s">
        <v>90</v>
      </c>
      <c r="AC206" s="11" t="s">
        <v>89</v>
      </c>
      <c r="AD206" s="11" t="s">
        <v>89</v>
      </c>
      <c r="AE206" s="13" t="s">
        <v>89</v>
      </c>
      <c r="AF206" s="11" t="s">
        <v>88</v>
      </c>
      <c r="AG206" s="11" t="s">
        <v>88</v>
      </c>
      <c r="AH206" s="12" t="s">
        <v>88</v>
      </c>
      <c r="AI206" s="12" t="s">
        <v>88</v>
      </c>
      <c r="AJ206" s="12">
        <v>3.39</v>
      </c>
      <c r="AK206" s="11">
        <v>33</v>
      </c>
      <c r="AL206" s="11" t="s">
        <v>88</v>
      </c>
      <c r="AM206" s="12">
        <v>4544.76</v>
      </c>
      <c r="AN206" s="12">
        <v>1283</v>
      </c>
      <c r="AO206" s="11">
        <v>1207.7</v>
      </c>
      <c r="AP206" s="12">
        <v>1373.17</v>
      </c>
      <c r="AQ206" s="11">
        <v>343.12</v>
      </c>
      <c r="AR206" s="12">
        <v>87.75</v>
      </c>
      <c r="AS206" s="12">
        <v>152.62</v>
      </c>
      <c r="AT206" s="12">
        <v>114.964</v>
      </c>
      <c r="AU206" s="12">
        <v>363.38</v>
      </c>
      <c r="AV206" s="12">
        <v>83.93</v>
      </c>
      <c r="AW206" s="12">
        <v>163.88</v>
      </c>
      <c r="AX206" s="12" t="s">
        <v>88</v>
      </c>
      <c r="AY206" s="12">
        <v>212.48</v>
      </c>
      <c r="AZ206" s="12">
        <v>1112.05</v>
      </c>
      <c r="BA206" s="11" t="s">
        <v>88</v>
      </c>
      <c r="BB206" s="11" t="s">
        <v>88</v>
      </c>
      <c r="BC206" s="11">
        <f t="shared" si="146"/>
        <v>0.44533465573618064</v>
      </c>
      <c r="BD206" s="11">
        <f t="shared" si="124"/>
        <v>0.27465170698445662</v>
      </c>
      <c r="BE206" s="13" t="str">
        <f t="shared" si="127"/>
        <v>NA</v>
      </c>
      <c r="BF206" s="13" t="str">
        <f t="shared" si="128"/>
        <v>NA</v>
      </c>
      <c r="BG206" s="11" t="str">
        <f t="shared" si="122"/>
        <v>NA</v>
      </c>
      <c r="BH206" s="11" t="str">
        <f t="shared" si="129"/>
        <v>NA</v>
      </c>
      <c r="BI206" s="11" t="str">
        <f t="shared" si="130"/>
        <v>NA</v>
      </c>
      <c r="BJ206" s="11">
        <f t="shared" si="131"/>
        <v>8.8303565671545556E-2</v>
      </c>
      <c r="BK206" s="11">
        <f t="shared" si="132"/>
        <v>2.8089388734707663E-2</v>
      </c>
      <c r="BL206" s="11">
        <f t="shared" si="133"/>
        <v>0.37116645229276762</v>
      </c>
      <c r="BM206" s="11">
        <f t="shared" si="134"/>
        <v>5.4161694741898997E-2</v>
      </c>
      <c r="BN206" s="11">
        <f>IF(F206="NA","NA", IF(T206="NA","NA", IF(U206="NA","NA", (((U206+T206)/2)*PI())/F206)))</f>
        <v>0.41698679784277742</v>
      </c>
      <c r="BO206" s="11" t="str">
        <f t="shared" si="136"/>
        <v>NA</v>
      </c>
      <c r="BP206" s="11">
        <f t="shared" si="137"/>
        <v>4.8489826279657207E-2</v>
      </c>
      <c r="BQ206" s="11">
        <f t="shared" si="138"/>
        <v>0.44781416107486566</v>
      </c>
      <c r="BR206" s="12">
        <v>3.39</v>
      </c>
      <c r="BS206" s="11" t="s">
        <v>88</v>
      </c>
      <c r="BT206" s="11" t="str">
        <f t="shared" si="108"/>
        <v>NA</v>
      </c>
      <c r="BU206" s="11">
        <v>1</v>
      </c>
      <c r="BV206" s="11">
        <v>1</v>
      </c>
      <c r="BW206" s="11">
        <v>0</v>
      </c>
      <c r="BX206" s="11">
        <v>0</v>
      </c>
      <c r="BY206" s="11" t="s">
        <v>88</v>
      </c>
      <c r="BZ206" s="11">
        <f t="shared" si="116"/>
        <v>0.57694791752918761</v>
      </c>
      <c r="CA206" s="11">
        <f t="shared" si="112"/>
        <v>0.53431315724103667</v>
      </c>
      <c r="CB206" s="11">
        <f t="shared" si="117"/>
        <v>1.0623499213380807</v>
      </c>
      <c r="CC206" s="11">
        <f t="shared" si="139"/>
        <v>0.26573460424752904</v>
      </c>
      <c r="CD206" s="11">
        <f t="shared" si="106"/>
        <v>0.30214356753711968</v>
      </c>
      <c r="CE206" s="11">
        <f t="shared" si="140"/>
        <v>0.94424569321371565</v>
      </c>
      <c r="CF206" s="11">
        <f t="shared" si="119"/>
        <v>0.56312665623208169</v>
      </c>
      <c r="CG206" s="11">
        <f t="shared" si="113"/>
        <v>0.44480065283282816</v>
      </c>
      <c r="CH206" s="11">
        <f t="shared" si="145"/>
        <v>0.33505479132664956</v>
      </c>
      <c r="CI206" s="11">
        <f t="shared" si="141"/>
        <v>0.45098794650228408</v>
      </c>
      <c r="CJ206" s="11" t="str">
        <f t="shared" si="142"/>
        <v>NA</v>
      </c>
      <c r="CK206" s="11">
        <f t="shared" si="143"/>
        <v>0.19107054538914617</v>
      </c>
      <c r="CL206" s="11" t="str">
        <f t="shared" si="144"/>
        <v>NA</v>
      </c>
      <c r="CN206" s="13"/>
      <c r="CO206" s="13"/>
      <c r="CP206" s="13"/>
      <c r="CQ206" s="13"/>
      <c r="CR206" s="13"/>
      <c r="CS206" s="13"/>
      <c r="CT206" s="13"/>
      <c r="CU206" s="13"/>
      <c r="CV206" s="13"/>
      <c r="CW206" s="13"/>
      <c r="CX206" s="13"/>
      <c r="CY206" s="13"/>
      <c r="CZ206" s="13"/>
      <c r="DA206" s="13"/>
      <c r="DB206" s="13"/>
      <c r="DC206" s="13"/>
      <c r="DD206" s="13"/>
      <c r="DE206" s="13"/>
    </row>
    <row r="207" spans="1:109" s="11" customFormat="1" ht="17">
      <c r="A207" s="37" t="s">
        <v>358</v>
      </c>
      <c r="B207" s="59" t="s">
        <v>359</v>
      </c>
      <c r="C207" s="11" t="s">
        <v>360</v>
      </c>
      <c r="D207" s="11" t="s">
        <v>463</v>
      </c>
      <c r="E207" s="12" t="s">
        <v>88</v>
      </c>
      <c r="F207" s="12" t="s">
        <v>88</v>
      </c>
      <c r="G207" s="12" t="s">
        <v>88</v>
      </c>
      <c r="H207" s="12" t="s">
        <v>88</v>
      </c>
      <c r="I207" s="11" t="s">
        <v>88</v>
      </c>
      <c r="J207" s="11" t="s">
        <v>88</v>
      </c>
      <c r="K207" s="12" t="s">
        <v>88</v>
      </c>
      <c r="L207" s="11" t="s">
        <v>88</v>
      </c>
      <c r="M207" s="11" t="s">
        <v>88</v>
      </c>
      <c r="N207" s="12" t="s">
        <v>88</v>
      </c>
      <c r="O207" s="11" t="s">
        <v>88</v>
      </c>
      <c r="P207" s="11" t="s">
        <v>88</v>
      </c>
      <c r="Q207" s="11" t="s">
        <v>88</v>
      </c>
      <c r="R207" s="11" t="s">
        <v>88</v>
      </c>
      <c r="S207" s="12">
        <v>148.03899999999999</v>
      </c>
      <c r="T207" s="12">
        <v>73.27</v>
      </c>
      <c r="U207" s="11">
        <v>50.32</v>
      </c>
      <c r="V207" s="12">
        <v>39.17</v>
      </c>
      <c r="W207" s="12">
        <v>19.36</v>
      </c>
      <c r="X207" s="12">
        <v>115.53</v>
      </c>
      <c r="Y207" s="12">
        <v>75.36</v>
      </c>
      <c r="Z207" s="12">
        <v>182</v>
      </c>
      <c r="AA207" s="12" t="s">
        <v>88</v>
      </c>
      <c r="AB207" s="11" t="s">
        <v>90</v>
      </c>
      <c r="AC207" s="11" t="s">
        <v>89</v>
      </c>
      <c r="AD207" s="11" t="s">
        <v>88</v>
      </c>
      <c r="AE207" s="13" t="s">
        <v>89</v>
      </c>
      <c r="AF207" s="11" t="s">
        <v>88</v>
      </c>
      <c r="AG207" s="11" t="s">
        <v>88</v>
      </c>
      <c r="AH207" s="11" t="s">
        <v>88</v>
      </c>
      <c r="AI207" s="11">
        <v>2.48</v>
      </c>
      <c r="AJ207" s="11" t="s">
        <v>88</v>
      </c>
      <c r="AK207" s="11" t="s">
        <v>88</v>
      </c>
      <c r="AL207" s="11" t="s">
        <v>88</v>
      </c>
      <c r="AM207" s="11" t="s">
        <v>88</v>
      </c>
      <c r="AN207" s="11">
        <v>1681.125</v>
      </c>
      <c r="AO207" s="11">
        <v>1172.8800000000001</v>
      </c>
      <c r="AP207" s="11" t="s">
        <v>88</v>
      </c>
      <c r="AQ207" s="11">
        <v>374.22</v>
      </c>
      <c r="AR207" s="11">
        <v>94.9</v>
      </c>
      <c r="AS207" s="11">
        <v>174.35</v>
      </c>
      <c r="AT207" s="11" t="s">
        <v>88</v>
      </c>
      <c r="AU207" s="12">
        <v>345.80399999999997</v>
      </c>
      <c r="AV207" s="12">
        <v>89.352099999999993</v>
      </c>
      <c r="AW207" s="11" t="s">
        <v>88</v>
      </c>
      <c r="AX207" s="11" t="s">
        <v>88</v>
      </c>
      <c r="AY207" s="11" t="s">
        <v>88</v>
      </c>
      <c r="AZ207" s="11" t="s">
        <v>88</v>
      </c>
      <c r="BA207" s="11" t="s">
        <v>88</v>
      </c>
      <c r="BB207" s="11" t="s">
        <v>88</v>
      </c>
      <c r="BC207" s="11" t="str">
        <f t="shared" si="146"/>
        <v>NA</v>
      </c>
      <c r="BD207" s="11" t="str">
        <f t="shared" si="124"/>
        <v>NA</v>
      </c>
      <c r="BE207" s="13" t="str">
        <f t="shared" si="127"/>
        <v>NA</v>
      </c>
      <c r="BF207" s="13" t="str">
        <f t="shared" si="128"/>
        <v>NA</v>
      </c>
      <c r="BG207" s="11" t="str">
        <f t="shared" si="122"/>
        <v>NA</v>
      </c>
      <c r="BH207" s="11" t="str">
        <f t="shared" si="129"/>
        <v>NA</v>
      </c>
      <c r="BI207" s="11" t="str">
        <f t="shared" si="130"/>
        <v>NA</v>
      </c>
      <c r="BJ207" s="11" t="str">
        <f t="shared" si="131"/>
        <v>NA</v>
      </c>
      <c r="BK207" s="11" t="str">
        <f>IF(F207="NA","NA",IF(X207="NA","NA",IF(Y207="NA","NA", ((X207*Y207)/2)/F207^2)))</f>
        <v>NA</v>
      </c>
      <c r="BL207" s="11" t="str">
        <f t="shared" si="133"/>
        <v>NA</v>
      </c>
      <c r="BM207" s="11" t="str">
        <f>IF(F207="NA","NA",IF(R207="NA","NA",R207/F207))</f>
        <v>NA</v>
      </c>
      <c r="BN207" s="11" t="str">
        <f>IF(F207="NA","NA", IF(T207="NA","NA", IF(U207="NA","NA", (((U207+T207)/2)*PI())/F207)))</f>
        <v>NA</v>
      </c>
      <c r="BO207" s="11" t="str">
        <f t="shared" si="136"/>
        <v>NA</v>
      </c>
      <c r="BP207" s="11" t="str">
        <f t="shared" si="137"/>
        <v>NA</v>
      </c>
      <c r="BQ207" s="11" t="str">
        <f t="shared" si="138"/>
        <v>NA</v>
      </c>
      <c r="BR207" s="11" t="s">
        <v>88</v>
      </c>
      <c r="BS207" s="11" t="s">
        <v>88</v>
      </c>
      <c r="BT207" s="11" t="str">
        <f t="shared" si="108"/>
        <v>NA</v>
      </c>
      <c r="BU207" s="11" t="s">
        <v>88</v>
      </c>
      <c r="BV207" s="11">
        <v>1</v>
      </c>
      <c r="BW207" s="11" t="s">
        <v>88</v>
      </c>
      <c r="BX207" s="11">
        <v>0</v>
      </c>
      <c r="BY207" s="11" t="s">
        <v>88</v>
      </c>
      <c r="BZ207" s="11" t="str">
        <f t="shared" si="116"/>
        <v>NA</v>
      </c>
      <c r="CA207" s="11" t="str">
        <f t="shared" si="112"/>
        <v>NA</v>
      </c>
      <c r="CB207" s="11">
        <f t="shared" si="117"/>
        <v>1.433330775526908</v>
      </c>
      <c r="CC207" s="11" t="str">
        <f t="shared" si="139"/>
        <v>NA</v>
      </c>
      <c r="CD207" s="11" t="str">
        <f t="shared" si="106"/>
        <v>NA</v>
      </c>
      <c r="CE207" s="11">
        <f t="shared" si="140"/>
        <v>1.0821737169032171</v>
      </c>
      <c r="CF207" s="11" t="str">
        <f t="shared" si="119"/>
        <v>NA</v>
      </c>
      <c r="CG207" s="11">
        <f t="shared" si="113"/>
        <v>0.46590241034685476</v>
      </c>
      <c r="CH207" s="11" t="str">
        <f t="shared" si="145"/>
        <v>NA</v>
      </c>
      <c r="CI207" s="11" t="str">
        <f t="shared" si="141"/>
        <v>NA</v>
      </c>
      <c r="CJ207" s="11" t="str">
        <f t="shared" si="142"/>
        <v>NA</v>
      </c>
      <c r="CK207" s="11" t="str">
        <f t="shared" si="143"/>
        <v>NA</v>
      </c>
      <c r="CL207" s="11" t="str">
        <f t="shared" si="144"/>
        <v>NA</v>
      </c>
      <c r="CN207" s="13"/>
      <c r="CO207" s="13"/>
      <c r="CP207" s="13"/>
      <c r="CQ207" s="13"/>
      <c r="CR207" s="13"/>
      <c r="CS207" s="13"/>
      <c r="CT207" s="13"/>
      <c r="CU207" s="13"/>
      <c r="CV207" s="13"/>
      <c r="CW207" s="13"/>
      <c r="CX207" s="13"/>
      <c r="CY207" s="13"/>
      <c r="CZ207" s="13"/>
      <c r="DA207" s="13"/>
      <c r="DB207" s="13"/>
      <c r="DC207" s="13"/>
      <c r="DD207" s="13"/>
      <c r="DE207" s="13"/>
    </row>
    <row r="208" spans="1:109" s="11" customFormat="1" ht="17">
      <c r="A208" s="37" t="s">
        <v>358</v>
      </c>
      <c r="B208" s="59" t="s">
        <v>359</v>
      </c>
      <c r="C208" s="11" t="s">
        <v>361</v>
      </c>
      <c r="D208" s="11" t="s">
        <v>6929</v>
      </c>
      <c r="E208" s="12">
        <v>517.43799999999999</v>
      </c>
      <c r="F208" s="12">
        <v>476.10199999999998</v>
      </c>
      <c r="G208" s="12" t="s">
        <v>88</v>
      </c>
      <c r="H208" s="12">
        <v>256.315</v>
      </c>
      <c r="I208" s="24">
        <v>57.099299999999999</v>
      </c>
      <c r="J208" s="11">
        <v>80.260000000000005</v>
      </c>
      <c r="K208" s="12" t="s">
        <v>88</v>
      </c>
      <c r="L208" s="12">
        <v>451.67099999999999</v>
      </c>
      <c r="M208" s="11" t="s">
        <v>88</v>
      </c>
      <c r="N208" s="12">
        <v>56.72</v>
      </c>
      <c r="O208" s="12">
        <v>48.66</v>
      </c>
      <c r="P208" s="12">
        <v>45.856000000000002</v>
      </c>
      <c r="Q208" s="11">
        <v>132.58000000000001</v>
      </c>
      <c r="R208" s="12">
        <v>30.57</v>
      </c>
      <c r="S208" s="11" t="s">
        <v>88</v>
      </c>
      <c r="T208" s="12">
        <v>89.035799999999995</v>
      </c>
      <c r="U208" s="12">
        <v>50.69</v>
      </c>
      <c r="V208" s="12">
        <v>29.472999999999999</v>
      </c>
      <c r="W208" s="12" t="s">
        <v>88</v>
      </c>
      <c r="X208" s="12" t="s">
        <v>88</v>
      </c>
      <c r="Y208" s="12" t="s">
        <v>88</v>
      </c>
      <c r="Z208" s="12">
        <v>154.62</v>
      </c>
      <c r="AA208" s="12" t="s">
        <v>88</v>
      </c>
      <c r="AB208" s="11" t="s">
        <v>90</v>
      </c>
      <c r="AC208" s="11" t="s">
        <v>89</v>
      </c>
      <c r="AD208" s="11" t="s">
        <v>90</v>
      </c>
      <c r="AE208" s="13" t="s">
        <v>89</v>
      </c>
      <c r="AF208" s="11" t="s">
        <v>89</v>
      </c>
      <c r="AG208" s="11" t="s">
        <v>88</v>
      </c>
      <c r="AH208" s="11">
        <v>4.3</v>
      </c>
      <c r="AI208" s="11" t="s">
        <v>88</v>
      </c>
      <c r="AJ208" s="11">
        <v>3.1</v>
      </c>
      <c r="AK208" s="11">
        <v>30.05</v>
      </c>
      <c r="AL208" s="11" t="s">
        <v>88</v>
      </c>
      <c r="AM208" s="11" t="s">
        <v>88</v>
      </c>
      <c r="AN208" s="12">
        <v>1898.83</v>
      </c>
      <c r="AO208" s="12">
        <v>1242.0725</v>
      </c>
      <c r="AP208" s="11" t="s">
        <v>88</v>
      </c>
      <c r="AQ208" s="12">
        <v>386.54599999999999</v>
      </c>
      <c r="AR208" s="12">
        <v>102.34699999999999</v>
      </c>
      <c r="AS208" s="12">
        <v>170.11699999999999</v>
      </c>
      <c r="AT208" s="12">
        <v>129.37</v>
      </c>
      <c r="AU208" s="12">
        <v>377.99</v>
      </c>
      <c r="AV208" s="12">
        <v>93.039000000000001</v>
      </c>
      <c r="AW208" s="12">
        <v>158.15</v>
      </c>
      <c r="AX208" s="12" t="s">
        <v>88</v>
      </c>
      <c r="AY208" s="12">
        <v>203.876</v>
      </c>
      <c r="AZ208" s="12">
        <v>1097.9010000000001</v>
      </c>
      <c r="BA208" s="12" t="s">
        <v>88</v>
      </c>
      <c r="BB208" s="12" t="s">
        <v>88</v>
      </c>
      <c r="BC208" s="11">
        <f t="shared" si="146"/>
        <v>0.53836152757182287</v>
      </c>
      <c r="BD208" s="11" t="str">
        <f t="shared" si="124"/>
        <v>NA</v>
      </c>
      <c r="BE208" s="13">
        <f t="shared" si="127"/>
        <v>9.4040252165476831E-2</v>
      </c>
      <c r="BF208" s="13">
        <f t="shared" si="128"/>
        <v>0.15511037071108039</v>
      </c>
      <c r="BG208" s="11" t="str">
        <f t="shared" si="122"/>
        <v>NA</v>
      </c>
      <c r="BH208" s="11">
        <f t="shared" si="129"/>
        <v>0.12557813098472118</v>
      </c>
      <c r="BI208" s="11" t="str">
        <f t="shared" si="130"/>
        <v>NA</v>
      </c>
      <c r="BJ208" s="11">
        <f t="shared" si="131"/>
        <v>0.12641790152566801</v>
      </c>
      <c r="BK208" s="11" t="str">
        <f t="shared" si="132"/>
        <v>NA</v>
      </c>
      <c r="BL208" s="11">
        <f t="shared" si="133"/>
        <v>0.27846973967763217</v>
      </c>
      <c r="BM208" s="11">
        <f>IF(F208="NA","NA",IF(R208="NA","NA",R208/F208))</f>
        <v>6.4208930019197571E-2</v>
      </c>
      <c r="BN208" s="11">
        <f t="shared" ref="BN208:BN214" si="147">IF(F208="NA","NA", IF(T208="NA","NA", IF(U208="NA","NA", (((U208+T208)/2)*PI())/F208)))</f>
        <v>0.46099527705928212</v>
      </c>
      <c r="BO208" s="11">
        <f t="shared" si="136"/>
        <v>6.1904801912195287E-2</v>
      </c>
      <c r="BP208" s="11" t="str">
        <f t="shared" si="137"/>
        <v>NA</v>
      </c>
      <c r="BQ208" s="11">
        <f>IF(F208="NA","NA",IF(Z208="NA","NA",Z208/F208))</f>
        <v>0.32476234084292865</v>
      </c>
      <c r="BR208" s="11">
        <v>3.1</v>
      </c>
      <c r="BS208" s="11" t="s">
        <v>88</v>
      </c>
      <c r="BT208" s="11" t="str">
        <f t="shared" si="108"/>
        <v>NA</v>
      </c>
      <c r="BZ208" s="11">
        <f t="shared" si="116"/>
        <v>0.41659242918589695</v>
      </c>
      <c r="CA208" s="11">
        <f t="shared" si="112"/>
        <v>0.38331256830821064</v>
      </c>
      <c r="CB208" s="11">
        <f t="shared" si="117"/>
        <v>1.5287593920644729</v>
      </c>
      <c r="CC208" s="11" t="str">
        <f t="shared" si="139"/>
        <v>NA</v>
      </c>
      <c r="CD208" s="11" t="str">
        <f t="shared" si="106"/>
        <v>NA</v>
      </c>
      <c r="CE208" s="11">
        <f t="shared" si="140"/>
        <v>1.0226355194581866</v>
      </c>
      <c r="CF208" s="11">
        <f t="shared" si="119"/>
        <v>0.79392651154584526</v>
      </c>
      <c r="CG208" s="11">
        <f t="shared" si="113"/>
        <v>0.44009509864285234</v>
      </c>
      <c r="CH208" s="11">
        <f t="shared" si="145"/>
        <v>0.33468203008180142</v>
      </c>
      <c r="CI208" s="11">
        <f t="shared" si="141"/>
        <v>0.41839731209820369</v>
      </c>
      <c r="CJ208" s="11" t="str">
        <f>IF(AU208="NA","NA", IF(AX208="NA","NA", AX208/AU208))</f>
        <v>NA</v>
      </c>
      <c r="CK208" s="11">
        <f t="shared" si="143"/>
        <v>0.1856961602184532</v>
      </c>
      <c r="CL208" s="11" t="str">
        <f t="shared" si="144"/>
        <v>NA</v>
      </c>
      <c r="CN208" s="13"/>
      <c r="CO208" s="13"/>
      <c r="CP208" s="13"/>
      <c r="CQ208" s="13"/>
      <c r="CR208" s="13"/>
      <c r="CS208" s="13"/>
      <c r="CT208" s="13"/>
      <c r="CU208" s="13"/>
      <c r="CV208" s="13"/>
      <c r="CW208" s="13"/>
      <c r="CX208" s="13"/>
      <c r="CY208" s="13"/>
      <c r="CZ208" s="13"/>
      <c r="DA208" s="13"/>
      <c r="DB208" s="13"/>
      <c r="DC208" s="13"/>
      <c r="DD208" s="13"/>
      <c r="DE208" s="13"/>
    </row>
    <row r="209" spans="1:109" s="11" customFormat="1" ht="16" customHeight="1">
      <c r="A209" s="37" t="s">
        <v>358</v>
      </c>
      <c r="B209" s="59" t="s">
        <v>363</v>
      </c>
      <c r="C209" s="11" t="s">
        <v>6930</v>
      </c>
      <c r="D209" s="11" t="s">
        <v>497</v>
      </c>
      <c r="E209" s="12">
        <v>477.697</v>
      </c>
      <c r="F209" s="12">
        <v>431.45800000000003</v>
      </c>
      <c r="G209" s="12" t="s">
        <v>88</v>
      </c>
      <c r="H209" s="12">
        <v>239.93</v>
      </c>
      <c r="I209" s="12">
        <v>46.033999999999999</v>
      </c>
      <c r="J209" s="12" t="s">
        <v>88</v>
      </c>
      <c r="K209" s="12">
        <v>286.27999999999997</v>
      </c>
      <c r="L209" s="11">
        <v>421.48</v>
      </c>
      <c r="M209" s="11">
        <v>132.09</v>
      </c>
      <c r="N209" s="12">
        <v>30.83</v>
      </c>
      <c r="O209" s="12">
        <v>24.152000000000001</v>
      </c>
      <c r="P209" s="11" t="s">
        <v>88</v>
      </c>
      <c r="Q209" s="11">
        <v>180</v>
      </c>
      <c r="R209" s="11" t="s">
        <v>88</v>
      </c>
      <c r="S209" s="12">
        <v>91.037999999999997</v>
      </c>
      <c r="T209" s="12" t="s">
        <v>88</v>
      </c>
      <c r="U209" s="12" t="s">
        <v>88</v>
      </c>
      <c r="V209" s="12" t="s">
        <v>88</v>
      </c>
      <c r="W209" s="12" t="s">
        <v>88</v>
      </c>
      <c r="X209" s="12">
        <v>82.36</v>
      </c>
      <c r="Y209" s="12" t="s">
        <v>88</v>
      </c>
      <c r="Z209" s="12" t="s">
        <v>88</v>
      </c>
      <c r="AA209" s="12" t="s">
        <v>89</v>
      </c>
      <c r="AB209" s="11" t="s">
        <v>89</v>
      </c>
      <c r="AC209" s="11" t="s">
        <v>89</v>
      </c>
      <c r="AD209" s="11" t="s">
        <v>89</v>
      </c>
      <c r="AE209" s="13" t="s">
        <v>89</v>
      </c>
      <c r="AF209" s="11" t="s">
        <v>89</v>
      </c>
      <c r="AG209" s="11" t="s">
        <v>90</v>
      </c>
      <c r="AH209" s="12">
        <v>2.9860000000000002</v>
      </c>
      <c r="AI209" s="12">
        <v>2.13</v>
      </c>
      <c r="AJ209" s="12">
        <v>3.2050000000000001</v>
      </c>
      <c r="AK209" s="12">
        <v>16.274999999999999</v>
      </c>
      <c r="AL209" s="11">
        <v>0.39</v>
      </c>
      <c r="AM209" s="11">
        <v>3400</v>
      </c>
      <c r="AN209" s="11">
        <v>1015.65</v>
      </c>
      <c r="AO209" s="12">
        <v>988.87</v>
      </c>
      <c r="AP209" s="12">
        <v>1040.8699999999999</v>
      </c>
      <c r="AQ209" s="12">
        <v>310.72000000000003</v>
      </c>
      <c r="AR209" s="12">
        <v>54.05</v>
      </c>
      <c r="AS209" s="12">
        <v>124.55</v>
      </c>
      <c r="AT209" s="12">
        <v>95.95</v>
      </c>
      <c r="AU209" s="12">
        <v>333.13</v>
      </c>
      <c r="AV209" s="12">
        <v>52.85</v>
      </c>
      <c r="AW209" s="12">
        <v>125.16</v>
      </c>
      <c r="AX209" s="12">
        <v>96.48</v>
      </c>
      <c r="AY209" s="12">
        <v>135.80000000000001</v>
      </c>
      <c r="AZ209" s="12">
        <v>813.76</v>
      </c>
      <c r="BA209" s="12">
        <v>153.51</v>
      </c>
      <c r="BB209" s="12">
        <v>790</v>
      </c>
      <c r="BC209" s="11">
        <f t="shared" si="146"/>
        <v>0.5560912070236268</v>
      </c>
      <c r="BD209" s="11">
        <f t="shared" si="124"/>
        <v>0.21100083901561678</v>
      </c>
      <c r="BE209" s="13">
        <f t="shared" si="127"/>
        <v>5.0559245714333567E-2</v>
      </c>
      <c r="BF209" s="13" t="str">
        <f t="shared" si="128"/>
        <v>NA</v>
      </c>
      <c r="BG209" s="11">
        <f t="shared" si="122"/>
        <v>0.5992920198368421</v>
      </c>
      <c r="BH209" s="11">
        <f t="shared" si="129"/>
        <v>7.3147005789124031E-2</v>
      </c>
      <c r="BI209" s="11">
        <f t="shared" si="130"/>
        <v>0.23340146869558631</v>
      </c>
      <c r="BJ209" s="11">
        <f t="shared" ref="BJ209" si="148">IF(L209="NA", "NA", IF(I209="NA", "NA", I209/L209))</f>
        <v>0.10921989180981304</v>
      </c>
      <c r="BK209" s="11" t="str">
        <f t="shared" si="132"/>
        <v>NA</v>
      </c>
      <c r="BL209" s="11">
        <f t="shared" si="133"/>
        <v>0.41719008570938537</v>
      </c>
      <c r="BM209" s="11" t="str">
        <f t="shared" ref="BM209:BM214" si="149">IF(F209="NA","NA",IF(R209="NA","NA",R209/F209))</f>
        <v>NA</v>
      </c>
      <c r="BN209" s="11" t="str">
        <f t="shared" si="147"/>
        <v>NA</v>
      </c>
      <c r="BO209" s="11" t="str">
        <f>IF(F209="NA","NA",IF(V209="NA","NA",V209/F209))</f>
        <v>NA</v>
      </c>
      <c r="BP209" s="11" t="str">
        <f t="shared" si="137"/>
        <v>NA</v>
      </c>
      <c r="BQ209" s="11" t="str">
        <f t="shared" si="138"/>
        <v>NA</v>
      </c>
      <c r="BR209" s="12">
        <v>3.2050000000000001</v>
      </c>
      <c r="BS209" s="11">
        <v>0.39</v>
      </c>
      <c r="BT209" s="11">
        <f t="shared" si="108"/>
        <v>1.4018779342723007</v>
      </c>
      <c r="BU209" s="11">
        <v>0</v>
      </c>
      <c r="BV209" s="11">
        <v>1</v>
      </c>
      <c r="BW209" s="11">
        <v>0</v>
      </c>
      <c r="BX209" s="11">
        <v>0</v>
      </c>
      <c r="BY209" s="11">
        <v>1</v>
      </c>
      <c r="BZ209" s="11">
        <f>IF(E209="NA", "NA", IF(AO209="NA","NA", E209/AO209))</f>
        <v>0.48307360927118831</v>
      </c>
      <c r="CA209" s="11">
        <f t="shared" si="112"/>
        <v>0.43631417678764656</v>
      </c>
      <c r="CB209" s="11">
        <f t="shared" si="117"/>
        <v>1.0270814161618818</v>
      </c>
      <c r="CC209" s="11">
        <f t="shared" si="139"/>
        <v>0.29084411764705881</v>
      </c>
      <c r="CD209" s="11">
        <f t="shared" si="106"/>
        <v>0.3061382352941176</v>
      </c>
      <c r="CE209" s="11">
        <f t="shared" si="140"/>
        <v>0.9327289646684479</v>
      </c>
      <c r="CF209" s="11">
        <f t="shared" si="119"/>
        <v>0.77210296251315302</v>
      </c>
      <c r="CG209" s="11">
        <f t="shared" si="113"/>
        <v>0.40084320288362507</v>
      </c>
      <c r="CH209" s="11">
        <f t="shared" si="145"/>
        <v>0.30879891864057668</v>
      </c>
      <c r="CI209" s="11">
        <f t="shared" si="141"/>
        <v>0.37570918260138686</v>
      </c>
      <c r="CJ209" s="11">
        <f t="shared" si="142"/>
        <v>0.2896166661663615</v>
      </c>
      <c r="CK209" s="11">
        <f t="shared" si="143"/>
        <v>0.16687966968147858</v>
      </c>
      <c r="CL209" s="11">
        <f t="shared" si="144"/>
        <v>0.19431645569620251</v>
      </c>
      <c r="CN209" s="13"/>
      <c r="CO209" s="13"/>
      <c r="CP209" s="13"/>
      <c r="CQ209" s="13"/>
      <c r="CR209" s="13"/>
      <c r="CS209" s="13"/>
      <c r="CT209" s="13"/>
      <c r="CU209" s="13"/>
      <c r="CV209" s="13"/>
      <c r="CW209" s="13"/>
      <c r="CX209" s="13"/>
      <c r="CY209" s="13"/>
      <c r="CZ209" s="13"/>
      <c r="DA209" s="13"/>
      <c r="DB209" s="13"/>
      <c r="DC209" s="13"/>
      <c r="DD209" s="13"/>
      <c r="DE209" s="13"/>
    </row>
    <row r="210" spans="1:109" s="11" customFormat="1" ht="17">
      <c r="A210" s="37" t="s">
        <v>358</v>
      </c>
      <c r="B210" s="59" t="s">
        <v>364</v>
      </c>
      <c r="C210" s="11" t="s">
        <v>365</v>
      </c>
      <c r="D210" s="11" t="s">
        <v>498</v>
      </c>
      <c r="E210" s="12" t="s">
        <v>88</v>
      </c>
      <c r="F210" s="12">
        <v>188.09899999999999</v>
      </c>
      <c r="G210" s="12" t="s">
        <v>88</v>
      </c>
      <c r="H210" s="12">
        <v>74.477000000000004</v>
      </c>
      <c r="I210" s="11" t="s">
        <v>88</v>
      </c>
      <c r="J210" s="11" t="s">
        <v>88</v>
      </c>
      <c r="K210" s="12">
        <v>123.74</v>
      </c>
      <c r="L210" s="12">
        <v>176.73</v>
      </c>
      <c r="M210" s="12">
        <v>55.48</v>
      </c>
      <c r="N210" s="12">
        <v>23.16</v>
      </c>
      <c r="O210" s="11">
        <v>9.77</v>
      </c>
      <c r="P210" s="12">
        <v>20.28</v>
      </c>
      <c r="Q210" s="12">
        <v>51.61</v>
      </c>
      <c r="R210" s="12">
        <v>9.44</v>
      </c>
      <c r="S210" s="11" t="s">
        <v>88</v>
      </c>
      <c r="T210" s="12" t="s">
        <v>88</v>
      </c>
      <c r="U210" s="11" t="s">
        <v>88</v>
      </c>
      <c r="V210" s="12">
        <v>21.151</v>
      </c>
      <c r="W210" s="12">
        <v>6</v>
      </c>
      <c r="X210" s="12">
        <v>29</v>
      </c>
      <c r="Y210" s="12">
        <v>20.98</v>
      </c>
      <c r="Z210" s="12" t="s">
        <v>88</v>
      </c>
      <c r="AA210" s="12" t="s">
        <v>89</v>
      </c>
      <c r="AB210" s="11" t="s">
        <v>90</v>
      </c>
      <c r="AC210" s="11" t="s">
        <v>89</v>
      </c>
      <c r="AD210" s="11" t="s">
        <v>90</v>
      </c>
      <c r="AE210" s="13" t="s">
        <v>89</v>
      </c>
      <c r="AF210" s="11" t="s">
        <v>89</v>
      </c>
      <c r="AG210" s="11" t="s">
        <v>89</v>
      </c>
      <c r="AH210" s="11">
        <v>4.4050000000000002</v>
      </c>
      <c r="AI210" s="12">
        <v>2.7930000000000001</v>
      </c>
      <c r="AJ210" s="12">
        <v>2.984</v>
      </c>
      <c r="AK210" s="12">
        <v>6.5780000000000003</v>
      </c>
      <c r="AL210" s="11" t="s">
        <v>88</v>
      </c>
      <c r="AM210" s="11" t="s">
        <v>88</v>
      </c>
      <c r="AN210" s="11" t="s">
        <v>88</v>
      </c>
      <c r="AO210" s="11" t="s">
        <v>88</v>
      </c>
      <c r="AP210" s="11" t="s">
        <v>88</v>
      </c>
      <c r="AQ210" s="11" t="s">
        <v>88</v>
      </c>
      <c r="AR210" s="11" t="s">
        <v>88</v>
      </c>
      <c r="AS210" s="11" t="s">
        <v>88</v>
      </c>
      <c r="AT210" s="11" t="s">
        <v>88</v>
      </c>
      <c r="AU210" s="11" t="s">
        <v>88</v>
      </c>
      <c r="AV210" s="11" t="s">
        <v>88</v>
      </c>
      <c r="AW210" s="11" t="s">
        <v>88</v>
      </c>
      <c r="AX210" s="11" t="s">
        <v>88</v>
      </c>
      <c r="AY210" s="11" t="s">
        <v>88</v>
      </c>
      <c r="AZ210" s="11" t="s">
        <v>88</v>
      </c>
      <c r="BA210" s="11" t="s">
        <v>88</v>
      </c>
      <c r="BB210" s="11" t="s">
        <v>88</v>
      </c>
      <c r="BC210" s="11">
        <f t="shared" si="146"/>
        <v>0.3959457519710366</v>
      </c>
      <c r="BD210" s="11" t="str">
        <f t="shared" si="124"/>
        <v>NA</v>
      </c>
      <c r="BE210" s="13" t="str">
        <f t="shared" si="127"/>
        <v>NA</v>
      </c>
      <c r="BF210" s="13" t="str">
        <f t="shared" si="128"/>
        <v>NA</v>
      </c>
      <c r="BG210" s="11" t="str">
        <f t="shared" si="122"/>
        <v>NA</v>
      </c>
      <c r="BH210" s="11">
        <f>IF(L210="NA", "NA", IF(N210="NA", "NA", N210/L210))</f>
        <v>0.13104736038024106</v>
      </c>
      <c r="BI210" s="11">
        <f t="shared" si="130"/>
        <v>0.41744772891131943</v>
      </c>
      <c r="BJ210" s="34" t="str">
        <f>IF(L210="NA", "NA", IF(I210="NA", "NA", I210/L210))</f>
        <v>NA</v>
      </c>
      <c r="BK210" s="11">
        <f>IF(F210="NA","NA",IF(X210="NA","NA",IF(Y210="NA","NA", ((X210*Y210)/2)/F210^2)))</f>
        <v>8.5980608169577734E-3</v>
      </c>
      <c r="BL210" s="11">
        <f t="shared" si="133"/>
        <v>0.27437679094519379</v>
      </c>
      <c r="BM210" s="11">
        <f t="shared" si="149"/>
        <v>5.0186338045390994E-2</v>
      </c>
      <c r="BN210" s="11" t="str">
        <f t="shared" si="147"/>
        <v>NA</v>
      </c>
      <c r="BO210" s="11">
        <f t="shared" si="136"/>
        <v>0.11244610550826958</v>
      </c>
      <c r="BP210" s="11">
        <f t="shared" si="137"/>
        <v>3.1898096215290883E-2</v>
      </c>
      <c r="BQ210" s="11" t="str">
        <f t="shared" si="138"/>
        <v>NA</v>
      </c>
      <c r="BR210" s="12">
        <v>2.984</v>
      </c>
      <c r="BS210" s="11" t="s">
        <v>88</v>
      </c>
      <c r="BT210" s="11">
        <f t="shared" si="108"/>
        <v>1.577157178660938</v>
      </c>
      <c r="BU210" s="11">
        <v>0</v>
      </c>
      <c r="BV210" s="11">
        <v>1</v>
      </c>
      <c r="BW210" s="11">
        <v>1</v>
      </c>
      <c r="BX210" s="11">
        <v>0</v>
      </c>
      <c r="BY210" s="11">
        <v>1</v>
      </c>
      <c r="BZ210" s="11" t="str">
        <f t="shared" si="116"/>
        <v>NA</v>
      </c>
      <c r="CA210" s="11" t="str">
        <f t="shared" si="112"/>
        <v>NA</v>
      </c>
      <c r="CB210" s="11" t="str">
        <f t="shared" si="117"/>
        <v>NA</v>
      </c>
      <c r="CC210" s="11" t="str">
        <f t="shared" si="139"/>
        <v>NA</v>
      </c>
      <c r="CD210" s="11" t="str">
        <f t="shared" si="106"/>
        <v>NA</v>
      </c>
      <c r="CE210" s="11" t="str">
        <f t="shared" si="140"/>
        <v>NA</v>
      </c>
      <c r="CF210" s="11" t="str">
        <f t="shared" si="119"/>
        <v>NA</v>
      </c>
      <c r="CG210" s="11" t="str">
        <f t="shared" si="113"/>
        <v>NA</v>
      </c>
      <c r="CH210" s="11" t="str">
        <f t="shared" si="145"/>
        <v>NA</v>
      </c>
      <c r="CI210" s="11" t="str">
        <f t="shared" si="141"/>
        <v>NA</v>
      </c>
      <c r="CJ210" s="11" t="str">
        <f t="shared" si="142"/>
        <v>NA</v>
      </c>
      <c r="CK210" s="11" t="str">
        <f t="shared" si="143"/>
        <v>NA</v>
      </c>
      <c r="CL210" s="11" t="str">
        <f t="shared" si="144"/>
        <v>NA</v>
      </c>
      <c r="CN210" s="13"/>
      <c r="CO210" s="13"/>
      <c r="CP210" s="13"/>
      <c r="CQ210" s="13"/>
      <c r="CR210" s="13"/>
      <c r="CS210" s="13"/>
      <c r="CT210" s="13"/>
      <c r="CU210" s="13"/>
      <c r="CV210" s="13"/>
      <c r="CW210" s="13"/>
      <c r="CX210" s="13"/>
      <c r="CY210" s="13"/>
      <c r="CZ210" s="13"/>
      <c r="DA210" s="13"/>
      <c r="DB210" s="13"/>
      <c r="DC210" s="13"/>
      <c r="DD210" s="13"/>
      <c r="DE210" s="13"/>
    </row>
    <row r="211" spans="1:109" s="11" customFormat="1" ht="17" customHeight="1">
      <c r="A211" s="37" t="s">
        <v>358</v>
      </c>
      <c r="B211" s="59" t="s">
        <v>364</v>
      </c>
      <c r="C211" s="11" t="s">
        <v>366</v>
      </c>
      <c r="D211" s="11" t="s">
        <v>461</v>
      </c>
      <c r="E211" s="12">
        <v>175.04599999999999</v>
      </c>
      <c r="F211" s="12" t="s">
        <v>88</v>
      </c>
      <c r="G211" s="12">
        <v>44.251600000000003</v>
      </c>
      <c r="H211" s="12" t="s">
        <v>88</v>
      </c>
      <c r="I211" s="11">
        <v>21.87</v>
      </c>
      <c r="J211" s="11">
        <v>32.409999999999997</v>
      </c>
      <c r="K211" s="12" t="s">
        <v>88</v>
      </c>
      <c r="L211" s="12">
        <v>151.09200000000001</v>
      </c>
      <c r="M211" s="11" t="s">
        <v>88</v>
      </c>
      <c r="N211" s="12" t="s">
        <v>88</v>
      </c>
      <c r="O211" s="11" t="s">
        <v>88</v>
      </c>
      <c r="P211" s="11" t="s">
        <v>88</v>
      </c>
      <c r="Q211" s="11" t="s">
        <v>88</v>
      </c>
      <c r="R211" s="11" t="s">
        <v>88</v>
      </c>
      <c r="S211" s="11" t="s">
        <v>88</v>
      </c>
      <c r="T211" s="11" t="s">
        <v>88</v>
      </c>
      <c r="U211" s="11" t="s">
        <v>88</v>
      </c>
      <c r="V211" s="11" t="s">
        <v>88</v>
      </c>
      <c r="W211" s="11" t="s">
        <v>88</v>
      </c>
      <c r="X211" s="11" t="s">
        <v>88</v>
      </c>
      <c r="Y211" s="11" t="s">
        <v>88</v>
      </c>
      <c r="Z211" s="11" t="s">
        <v>88</v>
      </c>
      <c r="AA211" s="12" t="s">
        <v>89</v>
      </c>
      <c r="AB211" s="11" t="s">
        <v>88</v>
      </c>
      <c r="AC211" s="11" t="s">
        <v>89</v>
      </c>
      <c r="AD211" s="11" t="s">
        <v>88</v>
      </c>
      <c r="AE211" s="11" t="s">
        <v>88</v>
      </c>
      <c r="AF211" s="11" t="s">
        <v>88</v>
      </c>
      <c r="AG211" s="11" t="s">
        <v>88</v>
      </c>
      <c r="AH211" s="11" t="s">
        <v>88</v>
      </c>
      <c r="AI211" s="11" t="s">
        <v>88</v>
      </c>
      <c r="AJ211" s="11" t="s">
        <v>88</v>
      </c>
      <c r="AK211" s="11" t="s">
        <v>88</v>
      </c>
      <c r="AL211" s="11" t="s">
        <v>88</v>
      </c>
      <c r="AM211" s="11">
        <v>1697.15</v>
      </c>
      <c r="AN211" s="12">
        <v>613.35199999999998</v>
      </c>
      <c r="AO211" s="12">
        <v>424.35500000000002</v>
      </c>
      <c r="AP211" s="12">
        <v>544.96500000000003</v>
      </c>
      <c r="AQ211" s="12">
        <v>145.42599999999999</v>
      </c>
      <c r="AR211" s="12">
        <v>37.837000000000003</v>
      </c>
      <c r="AS211" s="12">
        <v>68.930000000000007</v>
      </c>
      <c r="AT211" s="12">
        <v>55.57</v>
      </c>
      <c r="AU211" s="12">
        <v>140.88</v>
      </c>
      <c r="AV211" s="12">
        <v>29.6205</v>
      </c>
      <c r="AW211" s="12">
        <v>60.98</v>
      </c>
      <c r="AX211" s="12">
        <v>51.631999999999998</v>
      </c>
      <c r="AY211" s="12" t="s">
        <v>88</v>
      </c>
      <c r="AZ211" s="12" t="s">
        <v>88</v>
      </c>
      <c r="BA211" s="12" t="s">
        <v>88</v>
      </c>
      <c r="BB211" s="12" t="s">
        <v>88</v>
      </c>
      <c r="BC211" s="11" t="str">
        <f t="shared" si="146"/>
        <v>NA</v>
      </c>
      <c r="BD211" s="11" t="str">
        <f t="shared" si="124"/>
        <v>NA</v>
      </c>
      <c r="BE211" s="13" t="str">
        <f t="shared" si="127"/>
        <v>NA</v>
      </c>
      <c r="BF211" s="13">
        <f t="shared" si="128"/>
        <v>0.18515133164996628</v>
      </c>
      <c r="BG211" s="11" t="str">
        <f t="shared" si="122"/>
        <v>NA</v>
      </c>
      <c r="BH211" s="11" t="str">
        <f t="shared" si="129"/>
        <v>NA</v>
      </c>
      <c r="BI211" s="11" t="str">
        <f t="shared" si="130"/>
        <v>NA</v>
      </c>
      <c r="BJ211" s="11">
        <f t="shared" si="131"/>
        <v>0.14474624731951394</v>
      </c>
      <c r="BK211" s="11" t="str">
        <f t="shared" si="132"/>
        <v>NA</v>
      </c>
      <c r="BL211" s="11" t="str">
        <f t="shared" si="133"/>
        <v>NA</v>
      </c>
      <c r="BM211" s="11" t="str">
        <f t="shared" si="149"/>
        <v>NA</v>
      </c>
      <c r="BN211" s="11" t="str">
        <f t="shared" si="147"/>
        <v>NA</v>
      </c>
      <c r="BO211" s="11" t="str">
        <f t="shared" si="136"/>
        <v>NA</v>
      </c>
      <c r="BP211" s="11" t="str">
        <f t="shared" si="137"/>
        <v>NA</v>
      </c>
      <c r="BQ211" s="11" t="str">
        <f t="shared" si="138"/>
        <v>NA</v>
      </c>
      <c r="BR211" s="11" t="s">
        <v>88</v>
      </c>
      <c r="BS211" s="11" t="str">
        <f t="shared" si="138"/>
        <v>NA</v>
      </c>
      <c r="BT211" s="11" t="s">
        <v>88</v>
      </c>
      <c r="BU211" s="11">
        <v>0</v>
      </c>
      <c r="BV211" s="11" t="s">
        <v>88</v>
      </c>
      <c r="BW211" s="11">
        <v>1</v>
      </c>
      <c r="BX211" s="11">
        <v>0</v>
      </c>
      <c r="BY211" s="11" t="s">
        <v>88</v>
      </c>
      <c r="BZ211" s="11">
        <f t="shared" si="116"/>
        <v>0.41249896902357691</v>
      </c>
      <c r="CA211" s="11" t="str">
        <f t="shared" si="112"/>
        <v>NA</v>
      </c>
      <c r="CB211" s="11">
        <f t="shared" si="117"/>
        <v>1.4453747452015411</v>
      </c>
      <c r="CC211" s="11">
        <f t="shared" si="139"/>
        <v>0.2500397725598798</v>
      </c>
      <c r="CD211" s="11">
        <f t="shared" si="106"/>
        <v>0.32110597177621308</v>
      </c>
      <c r="CE211" s="11">
        <f t="shared" si="140"/>
        <v>1.0322685973878478</v>
      </c>
      <c r="CF211" s="11" t="str">
        <f t="shared" si="119"/>
        <v>NA</v>
      </c>
      <c r="CG211" s="11">
        <f t="shared" si="113"/>
        <v>0.47398676990359367</v>
      </c>
      <c r="CH211" s="11">
        <f t="shared" si="145"/>
        <v>0.38211874080288261</v>
      </c>
      <c r="CI211" s="11">
        <f t="shared" si="141"/>
        <v>0.43285065303804654</v>
      </c>
      <c r="CJ211" s="11">
        <f t="shared" si="142"/>
        <v>0.36649630891538898</v>
      </c>
      <c r="CK211" s="11" t="str">
        <f t="shared" si="143"/>
        <v>NA</v>
      </c>
      <c r="CL211" s="11" t="str">
        <f t="shared" si="144"/>
        <v>NA</v>
      </c>
      <c r="CN211" s="13"/>
      <c r="CO211" s="13"/>
      <c r="CP211" s="13"/>
      <c r="CQ211" s="13"/>
      <c r="CR211" s="13"/>
      <c r="CS211" s="13"/>
      <c r="CT211" s="13"/>
      <c r="CU211" s="13"/>
      <c r="CV211" s="13"/>
      <c r="CW211" s="13"/>
      <c r="CX211" s="13"/>
      <c r="CY211" s="13"/>
      <c r="CZ211" s="13"/>
      <c r="DA211" s="13"/>
      <c r="DB211" s="13"/>
      <c r="DC211" s="13"/>
      <c r="DD211" s="13"/>
      <c r="DE211" s="13"/>
    </row>
    <row r="212" spans="1:109" s="11" customFormat="1" ht="17">
      <c r="A212" s="37" t="s">
        <v>358</v>
      </c>
      <c r="B212" s="59" t="s">
        <v>364</v>
      </c>
      <c r="C212" s="11" t="s">
        <v>367</v>
      </c>
      <c r="D212" s="11" t="s">
        <v>462</v>
      </c>
      <c r="E212" s="12">
        <v>184.7</v>
      </c>
      <c r="F212" s="12">
        <v>150.68</v>
      </c>
      <c r="G212" s="12">
        <v>45.67</v>
      </c>
      <c r="H212" s="12" t="s">
        <v>88</v>
      </c>
      <c r="I212" s="12">
        <v>22.66</v>
      </c>
      <c r="J212" s="11">
        <v>33.74</v>
      </c>
      <c r="K212" s="12" t="s">
        <v>88</v>
      </c>
      <c r="L212" s="11" t="s">
        <v>88</v>
      </c>
      <c r="M212" s="11" t="s">
        <v>88</v>
      </c>
      <c r="N212" s="12" t="s">
        <v>88</v>
      </c>
      <c r="O212" s="11" t="s">
        <v>88</v>
      </c>
      <c r="P212" s="11" t="s">
        <v>88</v>
      </c>
      <c r="Q212" s="11" t="s">
        <v>88</v>
      </c>
      <c r="R212" s="11" t="s">
        <v>88</v>
      </c>
      <c r="S212" s="11" t="s">
        <v>88</v>
      </c>
      <c r="T212" s="12" t="s">
        <v>88</v>
      </c>
      <c r="U212" s="11" t="s">
        <v>88</v>
      </c>
      <c r="V212" s="12" t="s">
        <v>88</v>
      </c>
      <c r="W212" s="12" t="s">
        <v>88</v>
      </c>
      <c r="X212" s="12" t="s">
        <v>88</v>
      </c>
      <c r="Y212" s="12" t="s">
        <v>88</v>
      </c>
      <c r="Z212" s="12" t="s">
        <v>88</v>
      </c>
      <c r="AA212" s="12" t="s">
        <v>89</v>
      </c>
      <c r="AB212" s="11" t="s">
        <v>88</v>
      </c>
      <c r="AC212" s="11" t="s">
        <v>89</v>
      </c>
      <c r="AD212" s="11" t="s">
        <v>88</v>
      </c>
      <c r="AE212" s="11" t="s">
        <v>88</v>
      </c>
      <c r="AF212" s="11" t="s">
        <v>88</v>
      </c>
      <c r="AG212" s="11" t="s">
        <v>88</v>
      </c>
      <c r="AH212" s="11" t="s">
        <v>88</v>
      </c>
      <c r="AI212" s="11" t="s">
        <v>88</v>
      </c>
      <c r="AJ212" s="11" t="s">
        <v>88</v>
      </c>
      <c r="AK212" s="11" t="s">
        <v>88</v>
      </c>
      <c r="AL212" s="11" t="s">
        <v>88</v>
      </c>
      <c r="AM212" s="12">
        <v>1958.84</v>
      </c>
      <c r="AN212" s="11">
        <v>671.2</v>
      </c>
      <c r="AO212" s="12">
        <v>463.69200000000001</v>
      </c>
      <c r="AP212" s="12">
        <v>672.88</v>
      </c>
      <c r="AQ212" s="11">
        <v>143.6</v>
      </c>
      <c r="AR212" s="12">
        <v>36.21</v>
      </c>
      <c r="AS212" s="12">
        <v>63.4</v>
      </c>
      <c r="AT212" s="12">
        <v>45.57</v>
      </c>
      <c r="AU212" s="12">
        <v>147.26</v>
      </c>
      <c r="AV212" s="12">
        <v>31.75</v>
      </c>
      <c r="AW212" s="12">
        <v>63.96</v>
      </c>
      <c r="AX212" s="12">
        <v>46.86</v>
      </c>
      <c r="AY212" s="12">
        <v>70.47</v>
      </c>
      <c r="AZ212" s="12">
        <v>392.88</v>
      </c>
      <c r="BA212" s="12">
        <v>77.73</v>
      </c>
      <c r="BB212" s="12">
        <v>433.2</v>
      </c>
      <c r="BC212" s="11" t="str">
        <f t="shared" si="146"/>
        <v>NA</v>
      </c>
      <c r="BD212" s="11" t="str">
        <f t="shared" si="124"/>
        <v>NA</v>
      </c>
      <c r="BE212" s="13" t="str">
        <f t="shared" si="127"/>
        <v>NA</v>
      </c>
      <c r="BF212" s="13">
        <f t="shared" si="128"/>
        <v>0.18267460747157555</v>
      </c>
      <c r="BG212" s="11" t="str">
        <f t="shared" si="122"/>
        <v>NA</v>
      </c>
      <c r="BH212" s="11" t="str">
        <f t="shared" si="129"/>
        <v>NA</v>
      </c>
      <c r="BI212" s="11" t="str">
        <f t="shared" si="130"/>
        <v>NA</v>
      </c>
      <c r="BJ212" s="11" t="str">
        <f t="shared" si="131"/>
        <v>NA</v>
      </c>
      <c r="BK212" s="11" t="str">
        <f t="shared" si="132"/>
        <v>NA</v>
      </c>
      <c r="BL212" s="11" t="str">
        <f t="shared" si="133"/>
        <v>NA</v>
      </c>
      <c r="BM212" s="11" t="str">
        <f t="shared" si="149"/>
        <v>NA</v>
      </c>
      <c r="BN212" s="11" t="str">
        <f t="shared" si="147"/>
        <v>NA</v>
      </c>
      <c r="BO212" s="11" t="str">
        <f t="shared" si="136"/>
        <v>NA</v>
      </c>
      <c r="BP212" s="11" t="str">
        <f t="shared" si="137"/>
        <v>NA</v>
      </c>
      <c r="BQ212" s="11" t="str">
        <f t="shared" si="138"/>
        <v>NA</v>
      </c>
      <c r="BR212" s="11" t="s">
        <v>88</v>
      </c>
      <c r="BS212" s="11" t="s">
        <v>88</v>
      </c>
      <c r="BT212" s="11" t="str">
        <f t="shared" si="108"/>
        <v>NA</v>
      </c>
      <c r="BU212" s="11">
        <v>0</v>
      </c>
      <c r="BV212" s="11" t="s">
        <v>88</v>
      </c>
      <c r="BW212" s="11">
        <v>1</v>
      </c>
      <c r="BX212" s="11">
        <v>0</v>
      </c>
      <c r="BY212" s="11" t="s">
        <v>88</v>
      </c>
      <c r="BZ212" s="11">
        <f t="shared" si="116"/>
        <v>0.39832475004960188</v>
      </c>
      <c r="CA212" s="11">
        <f t="shared" si="112"/>
        <v>0.32495708358134279</v>
      </c>
      <c r="CB212" s="11">
        <f t="shared" si="117"/>
        <v>1.4475125730010439</v>
      </c>
      <c r="CC212" s="11">
        <f t="shared" si="139"/>
        <v>0.23671764922096752</v>
      </c>
      <c r="CD212" s="11">
        <f t="shared" si="106"/>
        <v>0.34350942394478368</v>
      </c>
      <c r="CE212" s="11">
        <f t="shared" si="140"/>
        <v>0.97514600027162845</v>
      </c>
      <c r="CF212" s="11">
        <f t="shared" si="119"/>
        <v>0.97730289354924338</v>
      </c>
      <c r="CG212" s="11">
        <f t="shared" si="113"/>
        <v>0.4415041782729805</v>
      </c>
      <c r="CH212" s="11">
        <f>IF(AQ212="NA","NA", IF(AT212="NA","NA", AT212/AQ212))</f>
        <v>0.3173398328690808</v>
      </c>
      <c r="CI212" s="11">
        <f t="shared" si="141"/>
        <v>0.43433383131875597</v>
      </c>
      <c r="CJ212" s="11">
        <f t="shared" si="142"/>
        <v>0.3182126850468559</v>
      </c>
      <c r="CK212" s="11">
        <f t="shared" si="143"/>
        <v>0.17936774587660353</v>
      </c>
      <c r="CL212" s="11">
        <f t="shared" si="144"/>
        <v>0.17943213296398894</v>
      </c>
      <c r="CN212" s="13"/>
      <c r="CO212" s="13"/>
      <c r="CP212" s="13"/>
      <c r="CQ212" s="13"/>
      <c r="CR212" s="13"/>
      <c r="CS212" s="13"/>
      <c r="CT212" s="13"/>
      <c r="CU212" s="13"/>
      <c r="CV212" s="13"/>
      <c r="CW212" s="13"/>
      <c r="CX212" s="13"/>
      <c r="CY212" s="13"/>
      <c r="CZ212" s="13"/>
      <c r="DA212" s="13"/>
      <c r="DB212" s="13"/>
      <c r="DC212" s="13"/>
      <c r="DD212" s="13"/>
      <c r="DE212" s="13"/>
    </row>
    <row r="213" spans="1:109" s="11" customFormat="1" ht="17">
      <c r="A213" s="37" t="s">
        <v>358</v>
      </c>
      <c r="B213" s="59" t="s">
        <v>364</v>
      </c>
      <c r="C213" s="11" t="s">
        <v>368</v>
      </c>
      <c r="D213" s="11" t="s">
        <v>6919</v>
      </c>
      <c r="E213" s="12">
        <v>214.25</v>
      </c>
      <c r="F213" s="12">
        <v>191.38</v>
      </c>
      <c r="G213" s="12" t="s">
        <v>88</v>
      </c>
      <c r="H213" s="12">
        <v>70.945999999999998</v>
      </c>
      <c r="I213" s="11">
        <v>23.34</v>
      </c>
      <c r="J213" s="11" t="s">
        <v>88</v>
      </c>
      <c r="K213" s="12" t="s">
        <v>88</v>
      </c>
      <c r="L213" s="11">
        <v>186.24</v>
      </c>
      <c r="M213" s="11" t="s">
        <v>88</v>
      </c>
      <c r="N213" s="12">
        <v>22.75</v>
      </c>
      <c r="O213" s="11" t="s">
        <v>88</v>
      </c>
      <c r="P213" s="11">
        <v>22.44</v>
      </c>
      <c r="Q213" s="11">
        <v>50.32</v>
      </c>
      <c r="R213" s="11" t="s">
        <v>88</v>
      </c>
      <c r="S213" s="11" t="s">
        <v>88</v>
      </c>
      <c r="T213" s="12">
        <v>32.206000000000003</v>
      </c>
      <c r="U213" s="11">
        <v>26.44</v>
      </c>
      <c r="V213" s="12">
        <v>16.164000000000001</v>
      </c>
      <c r="W213" s="12">
        <v>8.0299999999999994</v>
      </c>
      <c r="X213" s="12">
        <v>29.86</v>
      </c>
      <c r="Y213" s="12">
        <v>23.113</v>
      </c>
      <c r="Z213" s="12">
        <v>87.24</v>
      </c>
      <c r="AA213" s="12" t="s">
        <v>89</v>
      </c>
      <c r="AB213" s="11" t="s">
        <v>90</v>
      </c>
      <c r="AC213" s="11" t="s">
        <v>89</v>
      </c>
      <c r="AD213" s="11" t="s">
        <v>90</v>
      </c>
      <c r="AE213" s="13" t="s">
        <v>89</v>
      </c>
      <c r="AF213" s="11" t="s">
        <v>89</v>
      </c>
      <c r="AG213" s="11" t="s">
        <v>89</v>
      </c>
      <c r="AH213" s="11" t="s">
        <v>88</v>
      </c>
      <c r="AI213" s="11">
        <v>2.6179999999999999</v>
      </c>
      <c r="AJ213" s="12">
        <v>3.0430000000000001</v>
      </c>
      <c r="AK213" s="11">
        <v>8.1739999999999995</v>
      </c>
      <c r="AL213" s="11" t="s">
        <v>88</v>
      </c>
      <c r="AM213" s="11" t="s">
        <v>88</v>
      </c>
      <c r="AN213" s="11" t="s">
        <v>88</v>
      </c>
      <c r="AO213" s="11" t="s">
        <v>88</v>
      </c>
      <c r="AP213" s="11" t="s">
        <v>88</v>
      </c>
      <c r="AQ213" s="11" t="s">
        <v>88</v>
      </c>
      <c r="AR213" s="11" t="s">
        <v>88</v>
      </c>
      <c r="AS213" s="11" t="s">
        <v>88</v>
      </c>
      <c r="AT213" s="11" t="s">
        <v>88</v>
      </c>
      <c r="AU213" s="11" t="s">
        <v>88</v>
      </c>
      <c r="AV213" s="11" t="s">
        <v>88</v>
      </c>
      <c r="AW213" s="11" t="s">
        <v>88</v>
      </c>
      <c r="AX213" s="11" t="s">
        <v>88</v>
      </c>
      <c r="AY213" s="12" t="s">
        <v>88</v>
      </c>
      <c r="AZ213" s="12" t="s">
        <v>88</v>
      </c>
      <c r="BA213" s="12" t="s">
        <v>88</v>
      </c>
      <c r="BB213" s="12" t="s">
        <v>88</v>
      </c>
      <c r="BC213" s="11">
        <f t="shared" si="146"/>
        <v>0.37070749294597138</v>
      </c>
      <c r="BD213" s="11" t="str">
        <f t="shared" si="124"/>
        <v>NA</v>
      </c>
      <c r="BE213" s="13" t="str">
        <f t="shared" si="127"/>
        <v>NA</v>
      </c>
      <c r="BF213" s="13" t="str">
        <f t="shared" si="128"/>
        <v>NA</v>
      </c>
      <c r="BG213" s="11" t="str">
        <f t="shared" si="122"/>
        <v>NA</v>
      </c>
      <c r="BH213" s="11">
        <f t="shared" si="129"/>
        <v>0.12215420962199312</v>
      </c>
      <c r="BI213" s="11" t="str">
        <f t="shared" si="130"/>
        <v>NA</v>
      </c>
      <c r="BJ213" s="11">
        <f t="shared" si="131"/>
        <v>0.12532216494845361</v>
      </c>
      <c r="BK213" s="11">
        <f t="shared" si="132"/>
        <v>9.4215645190782616E-3</v>
      </c>
      <c r="BL213" s="11">
        <f t="shared" si="133"/>
        <v>0.26293238582924028</v>
      </c>
      <c r="BM213" s="11" t="str">
        <f t="shared" si="149"/>
        <v>NA</v>
      </c>
      <c r="BN213" s="11">
        <f t="shared" si="147"/>
        <v>0.48135082757452979</v>
      </c>
      <c r="BO213" s="11">
        <f t="shared" si="136"/>
        <v>8.4460236179329087E-2</v>
      </c>
      <c r="BP213" s="11">
        <f t="shared" si="137"/>
        <v>4.1958407357090603E-2</v>
      </c>
      <c r="BQ213" s="11">
        <f t="shared" si="138"/>
        <v>0.45584700595673527</v>
      </c>
      <c r="BR213" s="12">
        <v>3.0430000000000001</v>
      </c>
      <c r="BS213" s="11" t="s">
        <v>88</v>
      </c>
      <c r="BT213" s="11" t="str">
        <f t="shared" si="108"/>
        <v>NA</v>
      </c>
      <c r="BU213" s="11">
        <v>0</v>
      </c>
      <c r="BV213" s="11">
        <v>1</v>
      </c>
      <c r="BW213" s="11">
        <v>1</v>
      </c>
      <c r="BX213" s="11">
        <v>0</v>
      </c>
      <c r="BY213" s="11" t="s">
        <v>88</v>
      </c>
      <c r="BZ213" s="11" t="str">
        <f t="shared" si="116"/>
        <v>NA</v>
      </c>
      <c r="CA213" s="11" t="str">
        <f t="shared" si="112"/>
        <v>NA</v>
      </c>
      <c r="CB213" s="11" t="str">
        <f t="shared" si="117"/>
        <v>NA</v>
      </c>
      <c r="CC213" s="11" t="str">
        <f t="shared" si="139"/>
        <v>NA</v>
      </c>
      <c r="CD213" s="11" t="str">
        <f t="shared" si="106"/>
        <v>NA</v>
      </c>
      <c r="CE213" s="11" t="str">
        <f t="shared" si="140"/>
        <v>NA</v>
      </c>
      <c r="CF213" s="11" t="str">
        <f t="shared" si="119"/>
        <v>NA</v>
      </c>
      <c r="CG213" s="11" t="str">
        <f t="shared" si="113"/>
        <v>NA</v>
      </c>
      <c r="CH213" s="11" t="str">
        <f t="shared" ref="CH213:CH214" si="150">IF(AQ213="NA","NA", IF(AT213="NA","NA", AT213/AQ213))</f>
        <v>NA</v>
      </c>
      <c r="CI213" s="11" t="str">
        <f t="shared" si="141"/>
        <v>NA</v>
      </c>
      <c r="CJ213" s="11" t="str">
        <f t="shared" si="142"/>
        <v>NA</v>
      </c>
      <c r="CK213" s="11" t="str">
        <f t="shared" si="143"/>
        <v>NA</v>
      </c>
      <c r="CL213" s="11" t="str">
        <f t="shared" si="144"/>
        <v>NA</v>
      </c>
      <c r="CN213" s="13"/>
      <c r="CO213" s="13"/>
      <c r="CP213" s="13"/>
      <c r="CQ213" s="13"/>
      <c r="CR213" s="13"/>
      <c r="CS213" s="13"/>
      <c r="CT213" s="13"/>
      <c r="CU213" s="13"/>
      <c r="CV213" s="13"/>
      <c r="CW213" s="13"/>
      <c r="CX213" s="13"/>
      <c r="CY213" s="13"/>
      <c r="CZ213" s="13"/>
      <c r="DA213" s="13"/>
      <c r="DB213" s="13"/>
      <c r="DC213" s="13"/>
      <c r="DD213" s="13"/>
      <c r="DE213" s="13"/>
    </row>
    <row r="214" spans="1:109" s="11" customFormat="1" ht="17">
      <c r="A214" s="37" t="s">
        <v>358</v>
      </c>
      <c r="B214" s="59" t="s">
        <v>364</v>
      </c>
      <c r="C214" s="11" t="s">
        <v>369</v>
      </c>
      <c r="D214" s="11" t="s">
        <v>120</v>
      </c>
      <c r="E214" s="12">
        <v>199</v>
      </c>
      <c r="F214" s="12" t="s">
        <v>88</v>
      </c>
      <c r="G214" s="12">
        <v>49.98</v>
      </c>
      <c r="H214" s="12" t="s">
        <v>88</v>
      </c>
      <c r="I214" s="12">
        <v>23.99</v>
      </c>
      <c r="J214" s="12">
        <v>30.64</v>
      </c>
      <c r="K214" s="12">
        <v>122.97</v>
      </c>
      <c r="L214" s="12">
        <v>173.66</v>
      </c>
      <c r="M214" s="12">
        <v>56.41</v>
      </c>
      <c r="N214" s="12">
        <v>24.25</v>
      </c>
      <c r="O214" s="12">
        <v>14.07</v>
      </c>
      <c r="P214" s="11" t="s">
        <v>88</v>
      </c>
      <c r="Q214" s="11" t="s">
        <v>88</v>
      </c>
      <c r="R214" s="11" t="s">
        <v>88</v>
      </c>
      <c r="S214" s="11" t="s">
        <v>88</v>
      </c>
      <c r="T214" s="12" t="s">
        <v>88</v>
      </c>
      <c r="U214" s="12" t="s">
        <v>88</v>
      </c>
      <c r="V214" s="12" t="s">
        <v>88</v>
      </c>
      <c r="W214" s="12" t="s">
        <v>88</v>
      </c>
      <c r="X214" s="12" t="s">
        <v>88</v>
      </c>
      <c r="Y214" s="12" t="s">
        <v>88</v>
      </c>
      <c r="Z214" s="12" t="s">
        <v>88</v>
      </c>
      <c r="AA214" s="12" t="s">
        <v>89</v>
      </c>
      <c r="AB214" s="11" t="s">
        <v>88</v>
      </c>
      <c r="AC214" s="11" t="s">
        <v>89</v>
      </c>
      <c r="AD214" s="11" t="s">
        <v>88</v>
      </c>
      <c r="AE214" s="13" t="s">
        <v>89</v>
      </c>
      <c r="AF214" s="11" t="s">
        <v>88</v>
      </c>
      <c r="AG214" s="11" t="s">
        <v>88</v>
      </c>
      <c r="AH214" s="11" t="s">
        <v>88</v>
      </c>
      <c r="AI214" s="11" t="s">
        <v>88</v>
      </c>
      <c r="AJ214" s="11" t="s">
        <v>88</v>
      </c>
      <c r="AK214" s="11" t="s">
        <v>88</v>
      </c>
      <c r="AL214" s="11" t="s">
        <v>88</v>
      </c>
      <c r="AM214" s="11" t="s">
        <v>88</v>
      </c>
      <c r="AN214" s="11" t="s">
        <v>88</v>
      </c>
      <c r="AO214" s="11" t="s">
        <v>88</v>
      </c>
      <c r="AP214" s="11" t="s">
        <v>88</v>
      </c>
      <c r="AQ214" s="11" t="s">
        <v>88</v>
      </c>
      <c r="AR214" s="11" t="s">
        <v>88</v>
      </c>
      <c r="AS214" s="11" t="s">
        <v>88</v>
      </c>
      <c r="AT214" s="11" t="s">
        <v>88</v>
      </c>
      <c r="AU214" s="11" t="s">
        <v>88</v>
      </c>
      <c r="AV214" s="11" t="s">
        <v>88</v>
      </c>
      <c r="AW214" s="11" t="s">
        <v>88</v>
      </c>
      <c r="AX214" s="11" t="s">
        <v>88</v>
      </c>
      <c r="AY214" s="11" t="s">
        <v>88</v>
      </c>
      <c r="AZ214" s="11" t="s">
        <v>88</v>
      </c>
      <c r="BA214" s="11" t="s">
        <v>88</v>
      </c>
      <c r="BB214" s="11" t="s">
        <v>88</v>
      </c>
      <c r="BC214" s="11" t="str">
        <f t="shared" si="146"/>
        <v>NA</v>
      </c>
      <c r="BD214" s="11" t="str">
        <f t="shared" si="124"/>
        <v>NA</v>
      </c>
      <c r="BE214" s="13">
        <f t="shared" si="127"/>
        <v>7.0703517587939704E-2</v>
      </c>
      <c r="BF214" s="13">
        <f t="shared" si="128"/>
        <v>0.15396984924623117</v>
      </c>
      <c r="BG214" s="11">
        <f t="shared" si="122"/>
        <v>0.61793969849246233</v>
      </c>
      <c r="BH214" s="11">
        <f t="shared" si="129"/>
        <v>0.13964067718530462</v>
      </c>
      <c r="BI214" s="11">
        <f t="shared" si="130"/>
        <v>0.42988831767417129</v>
      </c>
      <c r="BJ214" s="11">
        <f t="shared" si="131"/>
        <v>0.13814349879074053</v>
      </c>
      <c r="BK214" s="11" t="str">
        <f t="shared" si="132"/>
        <v>NA</v>
      </c>
      <c r="BL214" s="11" t="str">
        <f t="shared" si="133"/>
        <v>NA</v>
      </c>
      <c r="BM214" s="11" t="str">
        <f t="shared" si="149"/>
        <v>NA</v>
      </c>
      <c r="BN214" s="11" t="str">
        <f t="shared" si="147"/>
        <v>NA</v>
      </c>
      <c r="BO214" s="11" t="str">
        <f t="shared" si="136"/>
        <v>NA</v>
      </c>
      <c r="BP214" s="11" t="str">
        <f t="shared" si="137"/>
        <v>NA</v>
      </c>
      <c r="BQ214" s="11" t="str">
        <f t="shared" si="138"/>
        <v>NA</v>
      </c>
      <c r="BR214" s="11" t="s">
        <v>88</v>
      </c>
      <c r="BS214" s="11" t="s">
        <v>88</v>
      </c>
      <c r="BT214" s="11" t="str">
        <f t="shared" si="108"/>
        <v>NA</v>
      </c>
      <c r="BU214" s="11">
        <v>0</v>
      </c>
      <c r="BV214" s="11" t="s">
        <v>88</v>
      </c>
      <c r="BW214" s="11">
        <v>1</v>
      </c>
      <c r="BX214" s="11">
        <v>0</v>
      </c>
      <c r="BY214" s="11" t="s">
        <v>88</v>
      </c>
      <c r="BZ214" s="11" t="str">
        <f t="shared" si="116"/>
        <v>NA</v>
      </c>
      <c r="CA214" s="11" t="str">
        <f t="shared" si="112"/>
        <v>NA</v>
      </c>
      <c r="CB214" s="11" t="str">
        <f t="shared" si="117"/>
        <v>NA</v>
      </c>
      <c r="CC214" s="11" t="str">
        <f t="shared" si="139"/>
        <v>NA</v>
      </c>
      <c r="CD214" s="11" t="str">
        <f t="shared" si="106"/>
        <v>NA</v>
      </c>
      <c r="CE214" s="11" t="str">
        <f t="shared" si="140"/>
        <v>NA</v>
      </c>
      <c r="CF214" s="11" t="str">
        <f t="shared" si="119"/>
        <v>NA</v>
      </c>
      <c r="CG214" s="11" t="str">
        <f t="shared" si="113"/>
        <v>NA</v>
      </c>
      <c r="CH214" s="11" t="str">
        <f t="shared" si="150"/>
        <v>NA</v>
      </c>
      <c r="CI214" s="11" t="str">
        <f t="shared" si="141"/>
        <v>NA</v>
      </c>
      <c r="CJ214" s="11" t="str">
        <f t="shared" si="142"/>
        <v>NA</v>
      </c>
      <c r="CK214" s="11" t="str">
        <f t="shared" si="143"/>
        <v>NA</v>
      </c>
      <c r="CL214" s="11" t="str">
        <f t="shared" si="144"/>
        <v>NA</v>
      </c>
      <c r="CN214" s="13"/>
      <c r="CO214" s="13"/>
      <c r="CP214" s="13"/>
      <c r="CQ214" s="13"/>
      <c r="CR214" s="13"/>
      <c r="CS214" s="13"/>
      <c r="CT214" s="13"/>
      <c r="CU214" s="13"/>
      <c r="CV214" s="13"/>
      <c r="CW214" s="13"/>
      <c r="CX214" s="13"/>
      <c r="CY214" s="13"/>
      <c r="CZ214" s="13"/>
      <c r="DA214" s="13"/>
      <c r="DB214" s="13"/>
      <c r="DC214" s="13"/>
      <c r="DD214" s="13"/>
      <c r="DE214" s="13"/>
    </row>
    <row r="215" spans="1:109" s="11" customFormat="1">
      <c r="A215" s="37"/>
      <c r="B215" s="16"/>
      <c r="E215" s="12"/>
      <c r="F215" s="12"/>
      <c r="G215" s="12"/>
      <c r="H215" s="12"/>
      <c r="I215" s="12"/>
      <c r="J215" s="12"/>
      <c r="K215" s="12"/>
      <c r="L215" s="12"/>
      <c r="M215" s="12"/>
      <c r="N215" s="12"/>
      <c r="O215" s="12"/>
      <c r="P215" s="12"/>
      <c r="Q215" s="12"/>
      <c r="R215" s="12"/>
      <c r="S215" s="12"/>
      <c r="T215" s="12"/>
      <c r="U215" s="12"/>
      <c r="V215" s="12"/>
      <c r="W215" s="12"/>
      <c r="X215" s="12"/>
      <c r="Y215" s="12"/>
      <c r="Z215" s="12"/>
      <c r="AA215" s="12"/>
      <c r="AE215" s="13"/>
      <c r="AU215" s="12"/>
      <c r="AV215" s="12"/>
      <c r="AW215" s="12"/>
      <c r="AX215" s="12"/>
      <c r="AZ215" s="12"/>
      <c r="BA215" s="12"/>
      <c r="BB215" s="12"/>
      <c r="BC215" s="12"/>
      <c r="BD215" s="12"/>
      <c r="BE215" s="12"/>
      <c r="BF215" s="12"/>
      <c r="BG215" s="12"/>
      <c r="BR215" s="13"/>
      <c r="BS215" s="13"/>
      <c r="BT215" s="13"/>
      <c r="BU215" s="13"/>
      <c r="BV215" s="13"/>
      <c r="BW215" s="13"/>
      <c r="BX215" s="13"/>
      <c r="BY215" s="13"/>
      <c r="BZ215" s="13"/>
      <c r="CA215" s="13"/>
      <c r="CB215" s="13"/>
      <c r="CC215" s="13"/>
      <c r="CD215" s="13"/>
      <c r="CE215" s="13"/>
      <c r="CF215" s="13"/>
      <c r="CG215" s="13"/>
      <c r="CH215" s="13"/>
      <c r="CI215" s="13"/>
      <c r="CJ215" s="13"/>
      <c r="CK215" s="13"/>
      <c r="CN215" s="13"/>
      <c r="CO215" s="13"/>
      <c r="CP215" s="13"/>
      <c r="CQ215" s="13"/>
      <c r="CR215" s="13"/>
      <c r="CS215" s="13"/>
      <c r="CT215" s="13"/>
      <c r="CU215" s="13"/>
      <c r="CV215" s="13"/>
      <c r="CW215" s="13"/>
      <c r="CX215" s="13"/>
      <c r="CY215" s="13"/>
      <c r="CZ215" s="13"/>
      <c r="DA215" s="13"/>
      <c r="DB215" s="13"/>
      <c r="DC215" s="13"/>
      <c r="DD215" s="13"/>
      <c r="DE215" s="13"/>
    </row>
  </sheetData>
  <pageMargins left="0.7" right="0.7" top="0.75" bottom="0.75" header="0.3" footer="0.3"/>
  <legacy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65359F-AC18-AA4C-B3CB-5F225A8F3F89}">
  <dimension ref="A1:BC51"/>
  <sheetViews>
    <sheetView topLeftCell="A6" zoomScale="88" workbookViewId="0">
      <selection activeCell="G3" sqref="G3"/>
    </sheetView>
  </sheetViews>
  <sheetFormatPr baseColWidth="10" defaultRowHeight="16"/>
  <cols>
    <col min="1" max="1" width="33.6640625" customWidth="1"/>
    <col min="2" max="2" width="19.83203125" bestFit="1" customWidth="1"/>
    <col min="3" max="3" width="20.6640625" customWidth="1"/>
    <col min="4" max="4" width="23" customWidth="1"/>
    <col min="7" max="7" width="20.5" customWidth="1"/>
    <col min="8" max="8" width="22.1640625" customWidth="1"/>
    <col min="9" max="9" width="22" customWidth="1"/>
    <col min="10" max="10" width="25.1640625" customWidth="1"/>
    <col min="11" max="11" width="22.83203125" customWidth="1"/>
    <col min="12" max="12" width="24" customWidth="1"/>
    <col min="13" max="13" width="20.5" customWidth="1"/>
    <col min="14" max="14" width="24.1640625" customWidth="1"/>
    <col min="15" max="15" width="20.83203125" customWidth="1"/>
    <col min="16" max="16" width="22.5" customWidth="1"/>
    <col min="17" max="17" width="25" customWidth="1"/>
    <col min="18" max="18" width="23.6640625" customWidth="1"/>
    <col min="19" max="19" width="24.6640625" customWidth="1"/>
    <col min="20" max="20" width="22.33203125" customWidth="1"/>
    <col min="21" max="22" width="24.5" customWidth="1"/>
    <col min="23" max="23" width="21.5" customWidth="1"/>
    <col min="24" max="24" width="24.1640625" customWidth="1"/>
    <col min="25" max="25" width="24.33203125" customWidth="1"/>
    <col min="26" max="26" width="21.6640625" customWidth="1"/>
    <col min="27" max="27" width="28.1640625" customWidth="1"/>
    <col min="28" max="28" width="24.1640625" customWidth="1"/>
    <col min="29" max="30" width="24.83203125" customWidth="1"/>
    <col min="31" max="31" width="22.33203125" customWidth="1"/>
    <col min="32" max="32" width="21.83203125" customWidth="1"/>
    <col min="33" max="33" width="23.1640625" customWidth="1"/>
    <col min="34" max="34" width="20" customWidth="1"/>
    <col min="35" max="35" width="24.83203125" customWidth="1"/>
    <col min="36" max="36" width="25.1640625" customWidth="1"/>
    <col min="37" max="37" width="23.1640625" customWidth="1"/>
    <col min="38" max="38" width="22.83203125" customWidth="1"/>
    <col min="39" max="39" width="23.5" customWidth="1"/>
    <col min="40" max="40" width="20.6640625" customWidth="1"/>
    <col min="41" max="41" width="23.6640625" customWidth="1"/>
    <col min="42" max="42" width="22" customWidth="1"/>
    <col min="43" max="43" width="23.1640625" customWidth="1"/>
    <col min="44" max="44" width="22.5" customWidth="1"/>
    <col min="45" max="45" width="23.33203125" customWidth="1"/>
    <col min="46" max="46" width="24" customWidth="1"/>
    <col min="47" max="47" width="23.1640625" customWidth="1"/>
    <col min="48" max="48" width="25.1640625" customWidth="1"/>
    <col min="49" max="50" width="21.6640625" bestFit="1" customWidth="1"/>
    <col min="51" max="52" width="20.5" bestFit="1" customWidth="1"/>
    <col min="53" max="53" width="21.6640625" bestFit="1" customWidth="1"/>
    <col min="54" max="54" width="20.5" bestFit="1" customWidth="1"/>
    <col min="55" max="55" width="21.6640625" bestFit="1" customWidth="1"/>
  </cols>
  <sheetData>
    <row r="1" spans="1:55" s="55" customFormat="1" ht="24" customHeight="1">
      <c r="A1" s="1" t="s">
        <v>427</v>
      </c>
      <c r="B1" s="54" t="s">
        <v>0</v>
      </c>
      <c r="C1" s="54" t="s">
        <v>371</v>
      </c>
      <c r="D1" s="54" t="s">
        <v>372</v>
      </c>
      <c r="E1" s="54" t="s">
        <v>373</v>
      </c>
      <c r="F1" s="54" t="s">
        <v>374</v>
      </c>
      <c r="G1" s="54" t="s">
        <v>375</v>
      </c>
      <c r="H1" s="54" t="s">
        <v>514</v>
      </c>
      <c r="I1" s="54" t="s">
        <v>515</v>
      </c>
      <c r="J1" s="54" t="s">
        <v>516</v>
      </c>
      <c r="K1" s="54" t="s">
        <v>517</v>
      </c>
      <c r="L1" s="54" t="s">
        <v>518</v>
      </c>
      <c r="M1" s="54" t="s">
        <v>519</v>
      </c>
      <c r="N1" s="54" t="s">
        <v>520</v>
      </c>
      <c r="O1" s="54" t="s">
        <v>521</v>
      </c>
      <c r="P1" s="54" t="s">
        <v>522</v>
      </c>
      <c r="Q1" s="54" t="s">
        <v>523</v>
      </c>
      <c r="R1" s="54" t="s">
        <v>524</v>
      </c>
      <c r="S1" s="54" t="s">
        <v>525</v>
      </c>
      <c r="T1" s="54" t="s">
        <v>526</v>
      </c>
      <c r="U1" s="54" t="s">
        <v>527</v>
      </c>
      <c r="V1" s="54" t="s">
        <v>528</v>
      </c>
      <c r="W1" s="54" t="s">
        <v>529</v>
      </c>
      <c r="X1" s="54" t="s">
        <v>530</v>
      </c>
      <c r="Y1" s="54" t="s">
        <v>531</v>
      </c>
      <c r="Z1" s="54" t="s">
        <v>532</v>
      </c>
      <c r="AA1" s="54" t="s">
        <v>533</v>
      </c>
      <c r="AB1" s="54" t="s">
        <v>534</v>
      </c>
      <c r="AC1" s="54" t="s">
        <v>535</v>
      </c>
      <c r="AD1" s="54" t="s">
        <v>536</v>
      </c>
      <c r="AE1" s="54" t="s">
        <v>537</v>
      </c>
      <c r="AF1" s="54" t="s">
        <v>538</v>
      </c>
      <c r="AG1" s="54" t="s">
        <v>539</v>
      </c>
      <c r="AH1" s="54" t="s">
        <v>540</v>
      </c>
      <c r="AI1" s="54" t="s">
        <v>541</v>
      </c>
      <c r="AJ1" s="54" t="s">
        <v>542</v>
      </c>
      <c r="AK1" s="54" t="s">
        <v>543</v>
      </c>
      <c r="AL1" s="54" t="s">
        <v>544</v>
      </c>
      <c r="AM1" s="54" t="s">
        <v>545</v>
      </c>
      <c r="AN1" s="54" t="s">
        <v>546</v>
      </c>
      <c r="AO1" s="54" t="s">
        <v>547</v>
      </c>
      <c r="AP1" s="54" t="s">
        <v>548</v>
      </c>
      <c r="AQ1" s="54" t="s">
        <v>549</v>
      </c>
      <c r="AR1" s="54" t="s">
        <v>550</v>
      </c>
      <c r="AS1" s="54" t="s">
        <v>551</v>
      </c>
      <c r="AT1" s="54" t="s">
        <v>552</v>
      </c>
      <c r="AU1" s="54" t="s">
        <v>553</v>
      </c>
      <c r="AV1" s="54" t="s">
        <v>554</v>
      </c>
      <c r="AW1" s="54" t="s">
        <v>555</v>
      </c>
      <c r="AX1" s="54" t="s">
        <v>556</v>
      </c>
      <c r="AY1" s="54" t="s">
        <v>557</v>
      </c>
      <c r="AZ1" s="54" t="s">
        <v>558</v>
      </c>
      <c r="BA1" s="54" t="s">
        <v>559</v>
      </c>
      <c r="BB1" s="54" t="s">
        <v>560</v>
      </c>
      <c r="BC1" s="54" t="s">
        <v>561</v>
      </c>
    </row>
    <row r="2" spans="1:55">
      <c r="A2" s="26" t="s">
        <v>87</v>
      </c>
      <c r="B2" s="26" t="s">
        <v>86</v>
      </c>
      <c r="C2" s="26" t="s">
        <v>378</v>
      </c>
      <c r="D2" s="26" t="s">
        <v>86</v>
      </c>
      <c r="E2" s="26" t="s">
        <v>563</v>
      </c>
      <c r="F2" s="26">
        <v>244</v>
      </c>
      <c r="G2" s="26" t="s">
        <v>379</v>
      </c>
      <c r="H2" s="26" t="s">
        <v>4518</v>
      </c>
      <c r="I2" s="26" t="s">
        <v>4519</v>
      </c>
      <c r="J2" s="26" t="s">
        <v>4520</v>
      </c>
      <c r="K2" s="26" t="s">
        <v>4521</v>
      </c>
      <c r="L2" s="26" t="s">
        <v>4522</v>
      </c>
      <c r="M2" s="26" t="s">
        <v>4523</v>
      </c>
      <c r="N2" s="26" t="s">
        <v>4524</v>
      </c>
      <c r="O2" s="26" t="s">
        <v>4525</v>
      </c>
      <c r="P2" s="26" t="s">
        <v>4526</v>
      </c>
      <c r="Q2" s="26" t="s">
        <v>4527</v>
      </c>
      <c r="R2" s="26" t="s">
        <v>4528</v>
      </c>
      <c r="S2" s="26" t="s">
        <v>4529</v>
      </c>
      <c r="T2" s="26" t="s">
        <v>4530</v>
      </c>
      <c r="U2" s="26" t="s">
        <v>4531</v>
      </c>
      <c r="V2" s="26" t="s">
        <v>4532</v>
      </c>
      <c r="W2" s="26" t="s">
        <v>4533</v>
      </c>
      <c r="X2" s="26" t="s">
        <v>4534</v>
      </c>
      <c r="Y2" s="26" t="s">
        <v>4535</v>
      </c>
      <c r="Z2" s="26" t="s">
        <v>4536</v>
      </c>
      <c r="AA2" s="26" t="s">
        <v>4537</v>
      </c>
      <c r="AB2" s="26" t="s">
        <v>4538</v>
      </c>
      <c r="AC2" s="26" t="s">
        <v>4539</v>
      </c>
      <c r="AD2" s="26" t="s">
        <v>4540</v>
      </c>
      <c r="AE2" s="26" t="s">
        <v>4541</v>
      </c>
      <c r="AF2" s="26" t="s">
        <v>4542</v>
      </c>
      <c r="AG2" s="26" t="s">
        <v>4543</v>
      </c>
      <c r="AH2" s="26" t="s">
        <v>4544</v>
      </c>
      <c r="AI2" s="26" t="s">
        <v>4545</v>
      </c>
      <c r="AJ2" s="26" t="s">
        <v>4546</v>
      </c>
      <c r="AK2" s="26" t="s">
        <v>4547</v>
      </c>
      <c r="AL2" s="26" t="s">
        <v>4548</v>
      </c>
      <c r="AM2" s="26" t="s">
        <v>4549</v>
      </c>
      <c r="AN2" s="26" t="s">
        <v>4550</v>
      </c>
      <c r="AO2" s="26" t="s">
        <v>4551</v>
      </c>
      <c r="AP2" s="26" t="s">
        <v>4552</v>
      </c>
      <c r="AQ2" s="26" t="s">
        <v>4553</v>
      </c>
      <c r="AR2" s="26" t="s">
        <v>4554</v>
      </c>
      <c r="AS2" s="26" t="s">
        <v>4555</v>
      </c>
      <c r="AT2" s="26" t="s">
        <v>4556</v>
      </c>
      <c r="AU2" s="26" t="s">
        <v>4557</v>
      </c>
      <c r="AV2" s="26" t="s">
        <v>4558</v>
      </c>
      <c r="AW2" s="26" t="s">
        <v>4559</v>
      </c>
      <c r="AX2" s="26" t="s">
        <v>4560</v>
      </c>
      <c r="AY2" s="26" t="s">
        <v>4561</v>
      </c>
      <c r="AZ2" s="26" t="s">
        <v>4562</v>
      </c>
      <c r="BA2" s="26" t="s">
        <v>4563</v>
      </c>
      <c r="BB2" s="26" t="s">
        <v>4564</v>
      </c>
      <c r="BC2" s="26" t="s">
        <v>4565</v>
      </c>
    </row>
    <row r="3" spans="1:55">
      <c r="A3" s="26" t="s">
        <v>101</v>
      </c>
      <c r="B3" s="26" t="s">
        <v>86</v>
      </c>
      <c r="C3" s="26" t="s">
        <v>378</v>
      </c>
      <c r="D3" s="26" t="s">
        <v>86</v>
      </c>
      <c r="E3" s="26" t="s">
        <v>613</v>
      </c>
      <c r="F3" s="26">
        <v>244</v>
      </c>
      <c r="G3" s="26" t="s">
        <v>379</v>
      </c>
      <c r="H3" s="26" t="s">
        <v>4566</v>
      </c>
      <c r="I3" s="26" t="s">
        <v>4567</v>
      </c>
      <c r="J3" s="26" t="s">
        <v>4568</v>
      </c>
      <c r="K3" s="26" t="s">
        <v>4569</v>
      </c>
      <c r="L3" s="26" t="s">
        <v>4570</v>
      </c>
      <c r="M3" s="26" t="s">
        <v>4571</v>
      </c>
      <c r="N3" s="26" t="s">
        <v>4572</v>
      </c>
      <c r="O3" s="26" t="s">
        <v>4573</v>
      </c>
      <c r="P3" s="26" t="s">
        <v>4574</v>
      </c>
      <c r="Q3" s="26" t="s">
        <v>4575</v>
      </c>
      <c r="R3" s="26" t="s">
        <v>4576</v>
      </c>
      <c r="S3" s="26" t="s">
        <v>4577</v>
      </c>
      <c r="T3" s="26" t="s">
        <v>4578</v>
      </c>
      <c r="U3" s="26" t="s">
        <v>4579</v>
      </c>
      <c r="V3" s="26" t="s">
        <v>4580</v>
      </c>
      <c r="W3" s="26" t="s">
        <v>4581</v>
      </c>
      <c r="X3" s="26" t="s">
        <v>4582</v>
      </c>
      <c r="Y3" s="26" t="s">
        <v>4583</v>
      </c>
      <c r="Z3" s="26" t="s">
        <v>4584</v>
      </c>
      <c r="AA3" s="26" t="s">
        <v>4585</v>
      </c>
      <c r="AB3" s="26" t="s">
        <v>4586</v>
      </c>
      <c r="AC3" s="26" t="s">
        <v>4587</v>
      </c>
      <c r="AD3" s="26" t="s">
        <v>4588</v>
      </c>
      <c r="AE3" s="26" t="s">
        <v>4589</v>
      </c>
      <c r="AF3" s="26" t="s">
        <v>4590</v>
      </c>
      <c r="AG3" s="26" t="s">
        <v>4591</v>
      </c>
      <c r="AH3" s="26" t="s">
        <v>4592</v>
      </c>
      <c r="AI3" s="26" t="s">
        <v>4593</v>
      </c>
      <c r="AJ3" s="26" t="s">
        <v>4594</v>
      </c>
      <c r="AK3" s="26" t="s">
        <v>4595</v>
      </c>
      <c r="AL3" s="26" t="s">
        <v>4596</v>
      </c>
      <c r="AM3" s="26" t="s">
        <v>4597</v>
      </c>
      <c r="AN3" s="26" t="s">
        <v>4598</v>
      </c>
      <c r="AO3" s="26" t="s">
        <v>4599</v>
      </c>
      <c r="AP3" s="26" t="s">
        <v>4600</v>
      </c>
      <c r="AQ3" s="26" t="s">
        <v>4601</v>
      </c>
      <c r="AR3" s="26" t="s">
        <v>4602</v>
      </c>
      <c r="AS3" s="26" t="s">
        <v>4603</v>
      </c>
      <c r="AT3" s="26" t="s">
        <v>4604</v>
      </c>
      <c r="AU3" s="26" t="s">
        <v>4605</v>
      </c>
      <c r="AV3" s="26" t="s">
        <v>4606</v>
      </c>
      <c r="AW3" s="26" t="s">
        <v>4607</v>
      </c>
      <c r="AX3" s="26" t="s">
        <v>4608</v>
      </c>
      <c r="AY3" s="26" t="s">
        <v>4609</v>
      </c>
      <c r="AZ3" s="26" t="s">
        <v>4610</v>
      </c>
      <c r="BA3" s="26" t="s">
        <v>4611</v>
      </c>
      <c r="BB3" s="26" t="s">
        <v>4612</v>
      </c>
      <c r="BC3" s="26" t="s">
        <v>4613</v>
      </c>
    </row>
    <row r="4" spans="1:55">
      <c r="A4" s="26" t="s">
        <v>103</v>
      </c>
      <c r="B4" s="26" t="s">
        <v>86</v>
      </c>
      <c r="C4" s="26" t="s">
        <v>378</v>
      </c>
      <c r="D4" s="26" t="s">
        <v>86</v>
      </c>
      <c r="E4" s="26" t="s">
        <v>613</v>
      </c>
      <c r="F4" s="26">
        <v>244</v>
      </c>
      <c r="G4" s="26" t="s">
        <v>379</v>
      </c>
      <c r="H4" s="26" t="s">
        <v>4614</v>
      </c>
      <c r="I4" s="26" t="s">
        <v>4615</v>
      </c>
      <c r="J4" s="26" t="s">
        <v>4616</v>
      </c>
      <c r="K4" s="26" t="s">
        <v>4617</v>
      </c>
      <c r="L4" s="26" t="s">
        <v>4618</v>
      </c>
      <c r="M4" s="26" t="s">
        <v>4619</v>
      </c>
      <c r="N4" s="26" t="s">
        <v>4620</v>
      </c>
      <c r="O4" s="26" t="s">
        <v>4621</v>
      </c>
      <c r="P4" s="26" t="s">
        <v>4622</v>
      </c>
      <c r="Q4" s="26" t="s">
        <v>4623</v>
      </c>
      <c r="R4" s="26" t="s">
        <v>4624</v>
      </c>
      <c r="S4" s="26" t="s">
        <v>4625</v>
      </c>
      <c r="T4" s="26" t="s">
        <v>4626</v>
      </c>
      <c r="U4" s="26" t="s">
        <v>4627</v>
      </c>
      <c r="V4" s="26" t="s">
        <v>4628</v>
      </c>
      <c r="W4" s="26" t="s">
        <v>4629</v>
      </c>
      <c r="X4" s="26" t="s">
        <v>4630</v>
      </c>
      <c r="Y4" s="26" t="s">
        <v>4631</v>
      </c>
      <c r="Z4" s="26" t="s">
        <v>4632</v>
      </c>
      <c r="AA4" s="26" t="s">
        <v>4633</v>
      </c>
      <c r="AB4" s="26" t="s">
        <v>4634</v>
      </c>
      <c r="AC4" s="26" t="s">
        <v>4635</v>
      </c>
      <c r="AD4" s="26" t="s">
        <v>4636</v>
      </c>
      <c r="AE4" s="26" t="s">
        <v>4637</v>
      </c>
      <c r="AF4" s="26" t="s">
        <v>4638</v>
      </c>
      <c r="AG4" s="26" t="s">
        <v>4639</v>
      </c>
      <c r="AH4" s="26" t="s">
        <v>4640</v>
      </c>
      <c r="AI4" s="26" t="s">
        <v>4641</v>
      </c>
      <c r="AJ4" s="26" t="s">
        <v>4642</v>
      </c>
      <c r="AK4" s="26" t="s">
        <v>4643</v>
      </c>
      <c r="AL4" s="26" t="s">
        <v>4644</v>
      </c>
      <c r="AM4" s="26" t="s">
        <v>4645</v>
      </c>
      <c r="AN4" s="26" t="s">
        <v>4646</v>
      </c>
      <c r="AO4" s="26" t="s">
        <v>4647</v>
      </c>
      <c r="AP4" s="26" t="s">
        <v>4648</v>
      </c>
      <c r="AQ4" s="26" t="s">
        <v>4649</v>
      </c>
      <c r="AR4" s="26" t="s">
        <v>4650</v>
      </c>
      <c r="AS4" s="26" t="s">
        <v>4651</v>
      </c>
      <c r="AT4" s="26" t="s">
        <v>4652</v>
      </c>
      <c r="AU4" s="26" t="s">
        <v>4653</v>
      </c>
      <c r="AV4" s="26" t="s">
        <v>4654</v>
      </c>
      <c r="AW4" s="26" t="s">
        <v>4655</v>
      </c>
      <c r="AX4" s="26" t="s">
        <v>4656</v>
      </c>
      <c r="AY4" s="26" t="s">
        <v>4657</v>
      </c>
      <c r="AZ4" s="26" t="s">
        <v>4658</v>
      </c>
      <c r="BA4" s="26" t="s">
        <v>4659</v>
      </c>
      <c r="BB4" s="26" t="s">
        <v>4660</v>
      </c>
      <c r="BC4" s="26" t="s">
        <v>4661</v>
      </c>
    </row>
    <row r="5" spans="1:55">
      <c r="A5" s="26" t="s">
        <v>107</v>
      </c>
      <c r="B5" s="26" t="s">
        <v>86</v>
      </c>
      <c r="C5" s="26" t="s">
        <v>378</v>
      </c>
      <c r="D5" s="26" t="s">
        <v>86</v>
      </c>
      <c r="E5" s="26" t="s">
        <v>613</v>
      </c>
      <c r="F5" s="26">
        <v>244</v>
      </c>
      <c r="G5" s="26" t="s">
        <v>379</v>
      </c>
      <c r="H5" s="26" t="s">
        <v>4662</v>
      </c>
      <c r="I5" s="26" t="s">
        <v>4663</v>
      </c>
      <c r="J5" s="26" t="s">
        <v>4664</v>
      </c>
      <c r="K5" s="26" t="s">
        <v>4665</v>
      </c>
      <c r="L5" s="26" t="s">
        <v>4666</v>
      </c>
      <c r="M5" s="26" t="s">
        <v>4667</v>
      </c>
      <c r="N5" s="26" t="s">
        <v>4668</v>
      </c>
      <c r="O5" s="26" t="s">
        <v>4669</v>
      </c>
      <c r="P5" s="26" t="s">
        <v>4670</v>
      </c>
      <c r="Q5" s="26" t="s">
        <v>4671</v>
      </c>
      <c r="R5" s="26" t="s">
        <v>4672</v>
      </c>
      <c r="S5" s="26" t="s">
        <v>4673</v>
      </c>
      <c r="T5" s="26" t="s">
        <v>4674</v>
      </c>
      <c r="U5" s="26" t="s">
        <v>4675</v>
      </c>
      <c r="V5" s="26" t="s">
        <v>4676</v>
      </c>
      <c r="W5" s="26" t="s">
        <v>4677</v>
      </c>
      <c r="X5" s="26" t="s">
        <v>4678</v>
      </c>
      <c r="Y5" s="26" t="s">
        <v>4679</v>
      </c>
      <c r="Z5" s="26" t="s">
        <v>4680</v>
      </c>
      <c r="AA5" s="26" t="s">
        <v>4681</v>
      </c>
      <c r="AB5" s="26" t="s">
        <v>4682</v>
      </c>
      <c r="AC5" s="26" t="s">
        <v>4683</v>
      </c>
      <c r="AD5" s="26" t="s">
        <v>4684</v>
      </c>
      <c r="AE5" s="26" t="s">
        <v>4685</v>
      </c>
      <c r="AF5" s="26" t="s">
        <v>4686</v>
      </c>
      <c r="AG5" s="26" t="s">
        <v>4687</v>
      </c>
      <c r="AH5" s="26" t="s">
        <v>4688</v>
      </c>
      <c r="AI5" s="26" t="s">
        <v>4689</v>
      </c>
      <c r="AJ5" s="26" t="s">
        <v>4690</v>
      </c>
      <c r="AK5" s="26" t="s">
        <v>4691</v>
      </c>
      <c r="AL5" s="26" t="s">
        <v>4692</v>
      </c>
      <c r="AM5" s="26" t="s">
        <v>4693</v>
      </c>
      <c r="AN5" s="26" t="s">
        <v>4694</v>
      </c>
      <c r="AO5" s="26" t="s">
        <v>4695</v>
      </c>
      <c r="AP5" s="26" t="s">
        <v>4696</v>
      </c>
      <c r="AQ5" s="26" t="s">
        <v>4697</v>
      </c>
      <c r="AR5" s="26" t="s">
        <v>4698</v>
      </c>
      <c r="AS5" s="26" t="s">
        <v>4699</v>
      </c>
      <c r="AT5" s="26" t="s">
        <v>4700</v>
      </c>
      <c r="AU5" s="26" t="s">
        <v>4701</v>
      </c>
      <c r="AV5" s="26" t="s">
        <v>4702</v>
      </c>
      <c r="AW5" s="26" t="s">
        <v>4703</v>
      </c>
      <c r="AX5" s="26" t="s">
        <v>4704</v>
      </c>
      <c r="AY5" s="26" t="s">
        <v>4705</v>
      </c>
      <c r="AZ5" s="26" t="s">
        <v>4706</v>
      </c>
      <c r="BA5" s="26" t="s">
        <v>4707</v>
      </c>
      <c r="BB5" s="26" t="s">
        <v>4708</v>
      </c>
      <c r="BC5" s="26" t="s">
        <v>4709</v>
      </c>
    </row>
    <row r="6" spans="1:55">
      <c r="A6" s="26" t="s">
        <v>380</v>
      </c>
      <c r="B6" s="26" t="s">
        <v>86</v>
      </c>
      <c r="C6" s="26" t="s">
        <v>378</v>
      </c>
      <c r="D6" s="26" t="s">
        <v>86</v>
      </c>
      <c r="E6" s="26" t="s">
        <v>613</v>
      </c>
      <c r="F6" s="26">
        <v>244</v>
      </c>
      <c r="G6" s="26" t="s">
        <v>379</v>
      </c>
      <c r="H6" s="26" t="s">
        <v>4710</v>
      </c>
      <c r="I6" s="26" t="s">
        <v>4711</v>
      </c>
      <c r="J6" s="26" t="s">
        <v>4712</v>
      </c>
      <c r="K6" s="26" t="s">
        <v>4713</v>
      </c>
      <c r="L6" s="26" t="s">
        <v>4714</v>
      </c>
      <c r="M6" s="26" t="s">
        <v>4715</v>
      </c>
      <c r="N6" s="26" t="s">
        <v>4716</v>
      </c>
      <c r="O6" s="26" t="s">
        <v>4717</v>
      </c>
      <c r="P6" s="26" t="s">
        <v>4718</v>
      </c>
      <c r="Q6" s="26" t="s">
        <v>4719</v>
      </c>
      <c r="R6" s="26" t="s">
        <v>4720</v>
      </c>
      <c r="S6" s="26" t="s">
        <v>4721</v>
      </c>
      <c r="T6" s="26" t="s">
        <v>4722</v>
      </c>
      <c r="U6" s="26" t="s">
        <v>4723</v>
      </c>
      <c r="V6" s="26" t="s">
        <v>4724</v>
      </c>
      <c r="W6" s="26" t="s">
        <v>4725</v>
      </c>
      <c r="X6" s="26" t="s">
        <v>4726</v>
      </c>
      <c r="Y6" s="26" t="s">
        <v>4727</v>
      </c>
      <c r="Z6" s="26" t="s">
        <v>4728</v>
      </c>
      <c r="AA6" s="26" t="s">
        <v>4729</v>
      </c>
      <c r="AB6" s="26" t="s">
        <v>4730</v>
      </c>
      <c r="AC6" s="26" t="s">
        <v>4731</v>
      </c>
      <c r="AD6" s="26" t="s">
        <v>4732</v>
      </c>
      <c r="AE6" s="26" t="s">
        <v>4733</v>
      </c>
      <c r="AF6" s="26" t="s">
        <v>4734</v>
      </c>
      <c r="AG6" s="26" t="s">
        <v>4735</v>
      </c>
      <c r="AH6" s="26" t="s">
        <v>4736</v>
      </c>
      <c r="AI6" s="26" t="s">
        <v>4737</v>
      </c>
      <c r="AJ6" s="26" t="s">
        <v>4738</v>
      </c>
      <c r="AK6" s="26" t="s">
        <v>4739</v>
      </c>
      <c r="AL6" s="26" t="s">
        <v>4740</v>
      </c>
      <c r="AM6" s="26" t="s">
        <v>4741</v>
      </c>
      <c r="AN6" s="26" t="s">
        <v>4742</v>
      </c>
      <c r="AO6" s="26" t="s">
        <v>4743</v>
      </c>
      <c r="AP6" s="26" t="s">
        <v>4744</v>
      </c>
      <c r="AQ6" s="26" t="s">
        <v>4745</v>
      </c>
      <c r="AR6" s="26" t="s">
        <v>4746</v>
      </c>
      <c r="AS6" s="26" t="s">
        <v>4747</v>
      </c>
      <c r="AT6" s="26" t="s">
        <v>4748</v>
      </c>
      <c r="AU6" s="26" t="s">
        <v>4749</v>
      </c>
      <c r="AV6" s="26" t="s">
        <v>4750</v>
      </c>
      <c r="AW6" s="26" t="s">
        <v>4751</v>
      </c>
      <c r="AX6" s="26" t="s">
        <v>4752</v>
      </c>
      <c r="AY6" s="26" t="s">
        <v>4753</v>
      </c>
      <c r="AZ6" s="26" t="s">
        <v>4754</v>
      </c>
      <c r="BA6" s="26" t="s">
        <v>4755</v>
      </c>
      <c r="BB6" s="26" t="s">
        <v>4756</v>
      </c>
      <c r="BC6" s="26" t="s">
        <v>4757</v>
      </c>
    </row>
    <row r="7" spans="1:55">
      <c r="A7" s="26" t="s">
        <v>112</v>
      </c>
      <c r="B7" s="26" t="s">
        <v>86</v>
      </c>
      <c r="C7" s="26" t="s">
        <v>378</v>
      </c>
      <c r="D7" s="26" t="s">
        <v>86</v>
      </c>
      <c r="E7" s="26" t="s">
        <v>613</v>
      </c>
      <c r="F7" s="26">
        <v>244</v>
      </c>
      <c r="G7" s="26" t="s">
        <v>379</v>
      </c>
      <c r="H7" s="26" t="s">
        <v>4758</v>
      </c>
      <c r="I7" s="26" t="s">
        <v>4759</v>
      </c>
      <c r="J7" s="26" t="s">
        <v>4760</v>
      </c>
      <c r="K7" s="26" t="s">
        <v>4761</v>
      </c>
      <c r="L7" s="26" t="s">
        <v>4762</v>
      </c>
      <c r="M7" s="26" t="s">
        <v>4763</v>
      </c>
      <c r="N7" s="26" t="s">
        <v>4764</v>
      </c>
      <c r="O7" s="26" t="s">
        <v>4765</v>
      </c>
      <c r="P7" s="26" t="s">
        <v>4766</v>
      </c>
      <c r="Q7" s="26" t="s">
        <v>4767</v>
      </c>
      <c r="R7" s="26" t="s">
        <v>4768</v>
      </c>
      <c r="S7" s="26" t="s">
        <v>4769</v>
      </c>
      <c r="T7" s="26" t="s">
        <v>4770</v>
      </c>
      <c r="U7" s="26" t="s">
        <v>4771</v>
      </c>
      <c r="V7" s="26" t="s">
        <v>4772</v>
      </c>
      <c r="W7" s="26" t="s">
        <v>4773</v>
      </c>
      <c r="X7" s="26" t="s">
        <v>4774</v>
      </c>
      <c r="Y7" s="26" t="s">
        <v>4775</v>
      </c>
      <c r="Z7" s="26" t="s">
        <v>4776</v>
      </c>
      <c r="AA7" s="26" t="s">
        <v>4777</v>
      </c>
      <c r="AB7" s="26" t="s">
        <v>4778</v>
      </c>
      <c r="AC7" s="26" t="s">
        <v>4779</v>
      </c>
      <c r="AD7" s="26" t="s">
        <v>4780</v>
      </c>
      <c r="AE7" s="26" t="s">
        <v>4781</v>
      </c>
      <c r="AF7" s="26" t="s">
        <v>4782</v>
      </c>
      <c r="AG7" s="26" t="s">
        <v>4783</v>
      </c>
      <c r="AH7" s="26" t="s">
        <v>4784</v>
      </c>
      <c r="AI7" s="26" t="s">
        <v>4785</v>
      </c>
      <c r="AJ7" s="26" t="s">
        <v>4786</v>
      </c>
      <c r="AK7" s="26" t="s">
        <v>4787</v>
      </c>
      <c r="AL7" s="26" t="s">
        <v>4788</v>
      </c>
      <c r="AM7" s="26" t="s">
        <v>4789</v>
      </c>
      <c r="AN7" s="26" t="s">
        <v>4790</v>
      </c>
      <c r="AO7" s="26" t="s">
        <v>4791</v>
      </c>
      <c r="AP7" s="26" t="s">
        <v>4792</v>
      </c>
      <c r="AQ7" s="26" t="s">
        <v>4793</v>
      </c>
      <c r="AR7" s="26" t="s">
        <v>4794</v>
      </c>
      <c r="AS7" s="26" t="s">
        <v>4795</v>
      </c>
      <c r="AT7" s="26" t="s">
        <v>4796</v>
      </c>
      <c r="AU7" s="26" t="s">
        <v>4797</v>
      </c>
      <c r="AV7" s="26" t="s">
        <v>4798</v>
      </c>
      <c r="AW7" s="26" t="s">
        <v>4799</v>
      </c>
      <c r="AX7" s="26" t="s">
        <v>4800</v>
      </c>
      <c r="AY7" s="26" t="s">
        <v>4801</v>
      </c>
      <c r="AZ7" s="26" t="s">
        <v>4802</v>
      </c>
      <c r="BA7" s="26" t="s">
        <v>4803</v>
      </c>
      <c r="BB7" s="26" t="s">
        <v>4804</v>
      </c>
      <c r="BC7" s="26" t="s">
        <v>4805</v>
      </c>
    </row>
    <row r="8" spans="1:55">
      <c r="A8" s="26" t="s">
        <v>122</v>
      </c>
      <c r="B8" s="26" t="s">
        <v>86</v>
      </c>
      <c r="C8" s="26" t="s">
        <v>378</v>
      </c>
      <c r="D8" s="26" t="s">
        <v>86</v>
      </c>
      <c r="E8" s="26" t="s">
        <v>613</v>
      </c>
      <c r="F8" s="26">
        <v>244</v>
      </c>
      <c r="G8" s="26" t="s">
        <v>379</v>
      </c>
      <c r="H8" s="26" t="s">
        <v>4806</v>
      </c>
      <c r="I8" s="26" t="s">
        <v>4807</v>
      </c>
      <c r="J8" s="26" t="s">
        <v>4808</v>
      </c>
      <c r="K8" s="26" t="s">
        <v>4809</v>
      </c>
      <c r="L8" s="26" t="s">
        <v>4810</v>
      </c>
      <c r="M8" s="26" t="s">
        <v>4811</v>
      </c>
      <c r="N8" s="26" t="s">
        <v>4812</v>
      </c>
      <c r="O8" s="26" t="s">
        <v>4813</v>
      </c>
      <c r="P8" s="26" t="s">
        <v>4814</v>
      </c>
      <c r="Q8" s="26" t="s">
        <v>4815</v>
      </c>
      <c r="R8" s="26" t="s">
        <v>4816</v>
      </c>
      <c r="S8" s="26" t="s">
        <v>4817</v>
      </c>
      <c r="T8" s="26" t="s">
        <v>4818</v>
      </c>
      <c r="U8" s="26" t="s">
        <v>4819</v>
      </c>
      <c r="V8" s="26" t="s">
        <v>4820</v>
      </c>
      <c r="W8" s="26" t="s">
        <v>4821</v>
      </c>
      <c r="X8" s="26" t="s">
        <v>4822</v>
      </c>
      <c r="Y8" s="26" t="s">
        <v>4823</v>
      </c>
      <c r="Z8" s="26" t="s">
        <v>4824</v>
      </c>
      <c r="AA8" s="26" t="s">
        <v>4825</v>
      </c>
      <c r="AB8" s="26" t="s">
        <v>4826</v>
      </c>
      <c r="AC8" s="26" t="s">
        <v>4827</v>
      </c>
      <c r="AD8" s="26" t="s">
        <v>4828</v>
      </c>
      <c r="AE8" s="26" t="s">
        <v>4829</v>
      </c>
      <c r="AF8" s="26" t="s">
        <v>4830</v>
      </c>
      <c r="AG8" s="26" t="s">
        <v>4831</v>
      </c>
      <c r="AH8" s="26" t="s">
        <v>4832</v>
      </c>
      <c r="AI8" s="26" t="s">
        <v>4833</v>
      </c>
      <c r="AJ8" s="26" t="s">
        <v>4834</v>
      </c>
      <c r="AK8" s="26" t="s">
        <v>4835</v>
      </c>
      <c r="AL8" s="26" t="s">
        <v>4836</v>
      </c>
      <c r="AM8" s="26" t="s">
        <v>4837</v>
      </c>
      <c r="AN8" s="26" t="s">
        <v>4838</v>
      </c>
      <c r="AO8" s="26" t="s">
        <v>4839</v>
      </c>
      <c r="AP8" s="26" t="s">
        <v>4840</v>
      </c>
      <c r="AQ8" s="26" t="s">
        <v>4841</v>
      </c>
      <c r="AR8" s="26" t="s">
        <v>4842</v>
      </c>
      <c r="AS8" s="26" t="s">
        <v>4843</v>
      </c>
      <c r="AT8" s="26" t="s">
        <v>4844</v>
      </c>
      <c r="AU8" s="26" t="s">
        <v>4845</v>
      </c>
      <c r="AV8" s="26" t="s">
        <v>4846</v>
      </c>
      <c r="AW8" s="26" t="s">
        <v>4847</v>
      </c>
      <c r="AX8" s="26" t="s">
        <v>4848</v>
      </c>
      <c r="AY8" s="26" t="s">
        <v>4849</v>
      </c>
      <c r="AZ8" s="26" t="s">
        <v>4850</v>
      </c>
      <c r="BA8" s="26" t="s">
        <v>4851</v>
      </c>
      <c r="BB8" s="26" t="s">
        <v>4852</v>
      </c>
      <c r="BC8" s="26" t="s">
        <v>4853</v>
      </c>
    </row>
    <row r="9" spans="1:55">
      <c r="A9" s="26" t="s">
        <v>114</v>
      </c>
      <c r="B9" s="26" t="s">
        <v>86</v>
      </c>
      <c r="C9" s="26" t="s">
        <v>378</v>
      </c>
      <c r="D9" s="26" t="s">
        <v>86</v>
      </c>
      <c r="E9" s="26" t="s">
        <v>908</v>
      </c>
      <c r="F9" s="26">
        <v>237</v>
      </c>
      <c r="G9" s="26" t="s">
        <v>379</v>
      </c>
      <c r="H9" s="26" t="s">
        <v>4854</v>
      </c>
      <c r="I9" s="26" t="s">
        <v>4855</v>
      </c>
      <c r="J9" s="26" t="s">
        <v>4856</v>
      </c>
      <c r="K9" s="26" t="s">
        <v>4857</v>
      </c>
      <c r="L9" s="26" t="s">
        <v>4858</v>
      </c>
      <c r="M9" s="26" t="s">
        <v>4859</v>
      </c>
      <c r="N9" s="26" t="s">
        <v>4860</v>
      </c>
      <c r="O9" s="26" t="s">
        <v>4861</v>
      </c>
      <c r="P9" s="26" t="s">
        <v>4862</v>
      </c>
      <c r="Q9" s="26" t="s">
        <v>4863</v>
      </c>
      <c r="R9" s="26" t="s">
        <v>4864</v>
      </c>
      <c r="S9" s="26" t="s">
        <v>4865</v>
      </c>
      <c r="T9" s="26" t="s">
        <v>4866</v>
      </c>
      <c r="U9" s="26" t="s">
        <v>4867</v>
      </c>
      <c r="V9" s="26" t="s">
        <v>4868</v>
      </c>
      <c r="W9" s="26" t="s">
        <v>4869</v>
      </c>
      <c r="X9" s="26" t="s">
        <v>4870</v>
      </c>
      <c r="Y9" s="26" t="s">
        <v>4871</v>
      </c>
      <c r="Z9" s="26" t="s">
        <v>4872</v>
      </c>
      <c r="AA9" s="26" t="s">
        <v>4873</v>
      </c>
      <c r="AB9" s="26" t="s">
        <v>4874</v>
      </c>
      <c r="AC9" s="26" t="s">
        <v>4875</v>
      </c>
      <c r="AD9" s="26" t="s">
        <v>4876</v>
      </c>
      <c r="AE9" s="26" t="s">
        <v>4877</v>
      </c>
      <c r="AF9" s="26" t="s">
        <v>4878</v>
      </c>
      <c r="AG9" s="26" t="s">
        <v>4879</v>
      </c>
      <c r="AH9" s="26" t="s">
        <v>4880</v>
      </c>
      <c r="AI9" s="26" t="s">
        <v>4881</v>
      </c>
      <c r="AJ9" s="26" t="s">
        <v>4882</v>
      </c>
      <c r="AK9" s="26" t="s">
        <v>4883</v>
      </c>
      <c r="AL9" s="26" t="s">
        <v>4884</v>
      </c>
      <c r="AM9" s="26" t="s">
        <v>4885</v>
      </c>
      <c r="AN9" s="26" t="s">
        <v>4886</v>
      </c>
      <c r="AO9" s="26" t="s">
        <v>4887</v>
      </c>
      <c r="AP9" s="26" t="s">
        <v>4888</v>
      </c>
      <c r="AQ9" s="26" t="s">
        <v>4889</v>
      </c>
      <c r="AR9" s="26" t="s">
        <v>4890</v>
      </c>
      <c r="AS9" s="26" t="s">
        <v>4891</v>
      </c>
      <c r="AT9" s="26" t="s">
        <v>4892</v>
      </c>
      <c r="AU9" s="26" t="s">
        <v>4893</v>
      </c>
      <c r="AV9" s="26" t="s">
        <v>4894</v>
      </c>
      <c r="AW9" s="26" t="s">
        <v>4895</v>
      </c>
      <c r="AX9" s="26" t="s">
        <v>4896</v>
      </c>
      <c r="AY9" s="26" t="s">
        <v>4897</v>
      </c>
      <c r="AZ9" s="26" t="s">
        <v>4898</v>
      </c>
      <c r="BA9" s="26" t="s">
        <v>4899</v>
      </c>
      <c r="BB9" s="26" t="s">
        <v>4900</v>
      </c>
      <c r="BC9" s="26" t="s">
        <v>4901</v>
      </c>
    </row>
    <row r="10" spans="1:55">
      <c r="A10" s="26" t="s">
        <v>124</v>
      </c>
      <c r="B10" s="26" t="s">
        <v>86</v>
      </c>
      <c r="C10" s="26" t="s">
        <v>378</v>
      </c>
      <c r="D10" s="26" t="s">
        <v>86</v>
      </c>
      <c r="E10" s="26" t="s">
        <v>908</v>
      </c>
      <c r="F10" s="26">
        <v>237</v>
      </c>
      <c r="G10" s="26" t="s">
        <v>379</v>
      </c>
      <c r="H10" s="26" t="s">
        <v>4902</v>
      </c>
      <c r="I10" s="26" t="s">
        <v>4903</v>
      </c>
      <c r="J10" s="26" t="s">
        <v>4904</v>
      </c>
      <c r="K10" s="26" t="s">
        <v>4905</v>
      </c>
      <c r="L10" s="26" t="s">
        <v>4906</v>
      </c>
      <c r="M10" s="26" t="s">
        <v>4907</v>
      </c>
      <c r="N10" s="26" t="s">
        <v>4908</v>
      </c>
      <c r="O10" s="26" t="s">
        <v>4909</v>
      </c>
      <c r="P10" s="26" t="s">
        <v>4910</v>
      </c>
      <c r="Q10" s="26" t="s">
        <v>4911</v>
      </c>
      <c r="R10" s="26" t="s">
        <v>4912</v>
      </c>
      <c r="S10" s="26" t="s">
        <v>4913</v>
      </c>
      <c r="T10" s="26" t="s">
        <v>4914</v>
      </c>
      <c r="U10" s="26" t="s">
        <v>4915</v>
      </c>
      <c r="V10" s="26" t="s">
        <v>4916</v>
      </c>
      <c r="W10" s="26" t="s">
        <v>4917</v>
      </c>
      <c r="X10" s="26" t="s">
        <v>4918</v>
      </c>
      <c r="Y10" s="26" t="s">
        <v>4919</v>
      </c>
      <c r="Z10" s="26" t="s">
        <v>4920</v>
      </c>
      <c r="AA10" s="26" t="s">
        <v>4921</v>
      </c>
      <c r="AB10" s="26" t="s">
        <v>4922</v>
      </c>
      <c r="AC10" s="26" t="s">
        <v>4923</v>
      </c>
      <c r="AD10" s="26" t="s">
        <v>4924</v>
      </c>
      <c r="AE10" s="26" t="s">
        <v>4925</v>
      </c>
      <c r="AF10" s="26" t="s">
        <v>4926</v>
      </c>
      <c r="AG10" s="26" t="s">
        <v>4927</v>
      </c>
      <c r="AH10" s="26" t="s">
        <v>4928</v>
      </c>
      <c r="AI10" s="26" t="s">
        <v>4929</v>
      </c>
      <c r="AJ10" s="26" t="s">
        <v>4930</v>
      </c>
      <c r="AK10" s="26" t="s">
        <v>4931</v>
      </c>
      <c r="AL10" s="26" t="s">
        <v>4932</v>
      </c>
      <c r="AM10" s="26" t="s">
        <v>4933</v>
      </c>
      <c r="AN10" s="26" t="s">
        <v>4934</v>
      </c>
      <c r="AO10" s="26" t="s">
        <v>4935</v>
      </c>
      <c r="AP10" s="26" t="s">
        <v>4936</v>
      </c>
      <c r="AQ10" s="26" t="s">
        <v>4937</v>
      </c>
      <c r="AR10" s="26" t="s">
        <v>4938</v>
      </c>
      <c r="AS10" s="26" t="s">
        <v>4939</v>
      </c>
      <c r="AT10" s="26" t="s">
        <v>4940</v>
      </c>
      <c r="AU10" s="26" t="s">
        <v>4941</v>
      </c>
      <c r="AV10" s="26" t="s">
        <v>4942</v>
      </c>
      <c r="AW10" s="26" t="s">
        <v>4943</v>
      </c>
      <c r="AX10" s="26" t="s">
        <v>4944</v>
      </c>
      <c r="AY10" s="26" t="s">
        <v>4945</v>
      </c>
      <c r="AZ10" s="26" t="s">
        <v>4946</v>
      </c>
      <c r="BA10" s="26" t="s">
        <v>4947</v>
      </c>
      <c r="BB10" s="26" t="s">
        <v>4948</v>
      </c>
      <c r="BC10" s="26" t="s">
        <v>4949</v>
      </c>
    </row>
    <row r="11" spans="1:55">
      <c r="A11" s="26" t="s">
        <v>139</v>
      </c>
      <c r="B11" s="26" t="s">
        <v>86</v>
      </c>
      <c r="C11" s="26" t="s">
        <v>378</v>
      </c>
      <c r="D11" s="26" t="s">
        <v>86</v>
      </c>
      <c r="E11" s="26" t="s">
        <v>1007</v>
      </c>
      <c r="F11" s="26" t="s">
        <v>908</v>
      </c>
      <c r="G11" s="26" t="s">
        <v>379</v>
      </c>
      <c r="H11" s="26" t="s">
        <v>4950</v>
      </c>
      <c r="I11" s="26" t="s">
        <v>4951</v>
      </c>
      <c r="J11" s="26" t="s">
        <v>4952</v>
      </c>
      <c r="K11" s="26" t="s">
        <v>4953</v>
      </c>
      <c r="L11" s="26" t="s">
        <v>4954</v>
      </c>
      <c r="M11" s="26" t="s">
        <v>4955</v>
      </c>
      <c r="N11" s="26" t="s">
        <v>4956</v>
      </c>
      <c r="O11" s="26" t="s">
        <v>4957</v>
      </c>
      <c r="P11" s="26" t="s">
        <v>4958</v>
      </c>
      <c r="Q11" s="26" t="s">
        <v>4959</v>
      </c>
      <c r="R11" s="26" t="s">
        <v>4960</v>
      </c>
      <c r="S11" s="26" t="s">
        <v>4961</v>
      </c>
      <c r="T11" s="26" t="s">
        <v>4962</v>
      </c>
      <c r="U11" s="26" t="s">
        <v>4963</v>
      </c>
      <c r="V11" s="26" t="s">
        <v>4964</v>
      </c>
      <c r="W11" s="26" t="s">
        <v>4965</v>
      </c>
      <c r="X11" s="26" t="s">
        <v>4966</v>
      </c>
      <c r="Y11" s="26" t="s">
        <v>4967</v>
      </c>
      <c r="Z11" s="26" t="s">
        <v>4968</v>
      </c>
      <c r="AA11" s="26" t="s">
        <v>4969</v>
      </c>
      <c r="AB11" s="26" t="s">
        <v>4970</v>
      </c>
      <c r="AC11" s="26" t="s">
        <v>4971</v>
      </c>
      <c r="AD11" s="26" t="s">
        <v>4972</v>
      </c>
      <c r="AE11" s="26" t="s">
        <v>4973</v>
      </c>
      <c r="AF11" s="26" t="s">
        <v>4974</v>
      </c>
      <c r="AG11" s="26" t="s">
        <v>4975</v>
      </c>
      <c r="AH11" s="26" t="s">
        <v>4976</v>
      </c>
      <c r="AI11" s="26" t="s">
        <v>4977</v>
      </c>
      <c r="AJ11" s="26" t="s">
        <v>4978</v>
      </c>
      <c r="AK11" s="26" t="s">
        <v>4979</v>
      </c>
      <c r="AL11" s="26" t="s">
        <v>4980</v>
      </c>
      <c r="AM11" s="26" t="s">
        <v>4981</v>
      </c>
      <c r="AN11" s="26" t="s">
        <v>4982</v>
      </c>
      <c r="AO11" s="26" t="s">
        <v>4983</v>
      </c>
      <c r="AP11" s="26" t="s">
        <v>4984</v>
      </c>
      <c r="AQ11" s="26" t="s">
        <v>4985</v>
      </c>
      <c r="AR11" s="26" t="s">
        <v>4986</v>
      </c>
      <c r="AS11" s="26" t="s">
        <v>4987</v>
      </c>
      <c r="AT11" s="26" t="s">
        <v>4988</v>
      </c>
      <c r="AU11" s="26" t="s">
        <v>4989</v>
      </c>
      <c r="AV11" s="26" t="s">
        <v>4990</v>
      </c>
      <c r="AW11" s="26" t="s">
        <v>4991</v>
      </c>
      <c r="AX11" s="26" t="s">
        <v>4992</v>
      </c>
      <c r="AY11" s="26" t="s">
        <v>4993</v>
      </c>
      <c r="AZ11" s="26" t="s">
        <v>4994</v>
      </c>
      <c r="BA11" s="26" t="s">
        <v>4995</v>
      </c>
      <c r="BB11" s="26" t="s">
        <v>4996</v>
      </c>
      <c r="BC11" s="26" t="s">
        <v>4997</v>
      </c>
    </row>
    <row r="12" spans="1:55">
      <c r="A12" s="26" t="s">
        <v>164</v>
      </c>
      <c r="B12" s="26" t="s">
        <v>86</v>
      </c>
      <c r="C12" s="26" t="s">
        <v>378</v>
      </c>
      <c r="D12" s="26" t="s">
        <v>86</v>
      </c>
      <c r="E12" s="26" t="s">
        <v>1007</v>
      </c>
      <c r="F12" s="26" t="s">
        <v>908</v>
      </c>
      <c r="G12" s="26" t="s">
        <v>379</v>
      </c>
      <c r="H12" s="26" t="s">
        <v>4998</v>
      </c>
      <c r="I12" s="26" t="s">
        <v>4999</v>
      </c>
      <c r="J12" s="26" t="s">
        <v>5000</v>
      </c>
      <c r="K12" s="26" t="s">
        <v>5001</v>
      </c>
      <c r="L12" s="26" t="s">
        <v>5002</v>
      </c>
      <c r="M12" s="26" t="s">
        <v>5003</v>
      </c>
      <c r="N12" s="26" t="s">
        <v>5004</v>
      </c>
      <c r="O12" s="26" t="s">
        <v>5005</v>
      </c>
      <c r="P12" s="26" t="s">
        <v>5006</v>
      </c>
      <c r="Q12" s="26" t="s">
        <v>5007</v>
      </c>
      <c r="R12" s="26" t="s">
        <v>5008</v>
      </c>
      <c r="S12" s="26" t="s">
        <v>5009</v>
      </c>
      <c r="T12" s="26" t="s">
        <v>5010</v>
      </c>
      <c r="U12" s="26" t="s">
        <v>5011</v>
      </c>
      <c r="V12" s="26" t="s">
        <v>5012</v>
      </c>
      <c r="W12" s="26" t="s">
        <v>5013</v>
      </c>
      <c r="X12" s="26" t="s">
        <v>5014</v>
      </c>
      <c r="Y12" s="26" t="s">
        <v>5015</v>
      </c>
      <c r="Z12" s="26" t="s">
        <v>5016</v>
      </c>
      <c r="AA12" s="26" t="s">
        <v>5017</v>
      </c>
      <c r="AB12" s="26" t="s">
        <v>5018</v>
      </c>
      <c r="AC12" s="26" t="s">
        <v>5019</v>
      </c>
      <c r="AD12" s="26" t="s">
        <v>5020</v>
      </c>
      <c r="AE12" s="26" t="s">
        <v>5021</v>
      </c>
      <c r="AF12" s="26" t="s">
        <v>5022</v>
      </c>
      <c r="AG12" s="26" t="s">
        <v>5023</v>
      </c>
      <c r="AH12" s="26" t="s">
        <v>5024</v>
      </c>
      <c r="AI12" s="26" t="s">
        <v>5025</v>
      </c>
      <c r="AJ12" s="26" t="s">
        <v>5026</v>
      </c>
      <c r="AK12" s="26" t="s">
        <v>5027</v>
      </c>
      <c r="AL12" s="26" t="s">
        <v>5028</v>
      </c>
      <c r="AM12" s="26" t="s">
        <v>5029</v>
      </c>
      <c r="AN12" s="26" t="s">
        <v>5030</v>
      </c>
      <c r="AO12" s="26" t="s">
        <v>5031</v>
      </c>
      <c r="AP12" s="26" t="s">
        <v>5032</v>
      </c>
      <c r="AQ12" s="26" t="s">
        <v>5033</v>
      </c>
      <c r="AR12" s="26" t="s">
        <v>5034</v>
      </c>
      <c r="AS12" s="26" t="s">
        <v>5035</v>
      </c>
      <c r="AT12" s="26" t="s">
        <v>5036</v>
      </c>
      <c r="AU12" s="26" t="s">
        <v>5037</v>
      </c>
      <c r="AV12" s="26" t="s">
        <v>5038</v>
      </c>
      <c r="AW12" s="26" t="s">
        <v>5039</v>
      </c>
      <c r="AX12" s="26" t="s">
        <v>5040</v>
      </c>
      <c r="AY12" s="26" t="s">
        <v>5041</v>
      </c>
      <c r="AZ12" s="26" t="s">
        <v>5042</v>
      </c>
      <c r="BA12" s="26" t="s">
        <v>5043</v>
      </c>
      <c r="BB12" s="26" t="s">
        <v>5044</v>
      </c>
      <c r="BC12" s="26" t="s">
        <v>5045</v>
      </c>
    </row>
    <row r="13" spans="1:55">
      <c r="A13" s="26" t="s">
        <v>381</v>
      </c>
      <c r="B13" s="26" t="s">
        <v>86</v>
      </c>
      <c r="C13" s="26" t="s">
        <v>378</v>
      </c>
      <c r="D13" s="26" t="s">
        <v>86</v>
      </c>
      <c r="E13" s="26">
        <v>244</v>
      </c>
      <c r="F13" s="26" t="s">
        <v>1007</v>
      </c>
      <c r="G13" s="26" t="s">
        <v>379</v>
      </c>
      <c r="H13" s="26" t="s">
        <v>5046</v>
      </c>
      <c r="I13" s="26" t="s">
        <v>5047</v>
      </c>
      <c r="J13" s="26" t="s">
        <v>5048</v>
      </c>
      <c r="K13" s="26" t="s">
        <v>5049</v>
      </c>
      <c r="L13" s="26" t="s">
        <v>5050</v>
      </c>
      <c r="M13" s="26" t="s">
        <v>5051</v>
      </c>
      <c r="N13" s="26" t="s">
        <v>5052</v>
      </c>
      <c r="O13" s="26" t="s">
        <v>5053</v>
      </c>
      <c r="P13" s="26" t="s">
        <v>5054</v>
      </c>
      <c r="Q13" s="26" t="s">
        <v>5055</v>
      </c>
      <c r="R13" s="26" t="s">
        <v>5056</v>
      </c>
      <c r="S13" s="26" t="s">
        <v>5057</v>
      </c>
      <c r="T13" s="26" t="s">
        <v>5058</v>
      </c>
      <c r="U13" s="26" t="s">
        <v>5059</v>
      </c>
      <c r="V13" s="26" t="s">
        <v>5060</v>
      </c>
      <c r="W13" s="26" t="s">
        <v>5061</v>
      </c>
      <c r="X13" s="26" t="s">
        <v>5062</v>
      </c>
      <c r="Y13" s="26" t="s">
        <v>5063</v>
      </c>
      <c r="Z13" s="26" t="s">
        <v>5064</v>
      </c>
      <c r="AA13" s="26" t="s">
        <v>5065</v>
      </c>
      <c r="AB13" s="26" t="s">
        <v>5066</v>
      </c>
      <c r="AC13" s="26" t="s">
        <v>5067</v>
      </c>
      <c r="AD13" s="26" t="s">
        <v>5068</v>
      </c>
      <c r="AE13" s="26" t="s">
        <v>5069</v>
      </c>
      <c r="AF13" s="26" t="s">
        <v>5070</v>
      </c>
      <c r="AG13" s="26" t="s">
        <v>5071</v>
      </c>
      <c r="AH13" s="26" t="s">
        <v>5072</v>
      </c>
      <c r="AI13" s="26" t="s">
        <v>5073</v>
      </c>
      <c r="AJ13" s="26" t="s">
        <v>5074</v>
      </c>
      <c r="AK13" s="26" t="s">
        <v>5075</v>
      </c>
      <c r="AL13" s="26" t="s">
        <v>5076</v>
      </c>
      <c r="AM13" s="26" t="s">
        <v>5077</v>
      </c>
      <c r="AN13" s="26" t="s">
        <v>5078</v>
      </c>
      <c r="AO13" s="26" t="s">
        <v>5079</v>
      </c>
      <c r="AP13" s="26" t="s">
        <v>5080</v>
      </c>
      <c r="AQ13" s="26" t="s">
        <v>5081</v>
      </c>
      <c r="AR13" s="26" t="s">
        <v>5082</v>
      </c>
      <c r="AS13" s="26" t="s">
        <v>5083</v>
      </c>
      <c r="AT13" s="26" t="s">
        <v>5084</v>
      </c>
      <c r="AU13" s="26" t="s">
        <v>5085</v>
      </c>
      <c r="AV13" s="26" t="s">
        <v>5086</v>
      </c>
      <c r="AW13" s="26" t="s">
        <v>5087</v>
      </c>
      <c r="AX13" s="26" t="s">
        <v>5088</v>
      </c>
      <c r="AY13" s="26" t="s">
        <v>5089</v>
      </c>
      <c r="AZ13" s="26" t="s">
        <v>5090</v>
      </c>
      <c r="BA13" s="26" t="s">
        <v>5091</v>
      </c>
      <c r="BB13" s="26" t="s">
        <v>5092</v>
      </c>
      <c r="BC13" s="26" t="s">
        <v>5093</v>
      </c>
    </row>
    <row r="14" spans="1:55">
      <c r="A14" s="26" t="s">
        <v>208</v>
      </c>
      <c r="B14" s="26" t="s">
        <v>86</v>
      </c>
      <c r="C14" s="26" t="s">
        <v>378</v>
      </c>
      <c r="D14" s="26" t="s">
        <v>86</v>
      </c>
      <c r="E14" s="26" t="s">
        <v>613</v>
      </c>
      <c r="F14" s="26">
        <v>244</v>
      </c>
      <c r="G14" s="26" t="s">
        <v>379</v>
      </c>
      <c r="H14" s="26" t="s">
        <v>5094</v>
      </c>
      <c r="I14" s="26" t="s">
        <v>5095</v>
      </c>
      <c r="J14" s="26" t="s">
        <v>5096</v>
      </c>
      <c r="K14" s="26" t="s">
        <v>5097</v>
      </c>
      <c r="L14" s="26" t="s">
        <v>5098</v>
      </c>
      <c r="M14" s="26" t="s">
        <v>5099</v>
      </c>
      <c r="N14" s="26" t="s">
        <v>5100</v>
      </c>
      <c r="O14" s="26" t="s">
        <v>5101</v>
      </c>
      <c r="P14" s="26" t="s">
        <v>5102</v>
      </c>
      <c r="Q14" s="26" t="s">
        <v>5103</v>
      </c>
      <c r="R14" s="26" t="s">
        <v>5104</v>
      </c>
      <c r="S14" s="26" t="s">
        <v>5105</v>
      </c>
      <c r="T14" s="26" t="s">
        <v>5106</v>
      </c>
      <c r="U14" s="26" t="s">
        <v>5107</v>
      </c>
      <c r="V14" s="26" t="s">
        <v>5108</v>
      </c>
      <c r="W14" s="26" t="s">
        <v>5109</v>
      </c>
      <c r="X14" s="26" t="s">
        <v>5110</v>
      </c>
      <c r="Y14" s="26" t="s">
        <v>5111</v>
      </c>
      <c r="Z14" s="26" t="s">
        <v>5112</v>
      </c>
      <c r="AA14" s="26" t="s">
        <v>5113</v>
      </c>
      <c r="AB14" s="26" t="s">
        <v>5114</v>
      </c>
      <c r="AC14" s="26" t="s">
        <v>5115</v>
      </c>
      <c r="AD14" s="26" t="s">
        <v>5116</v>
      </c>
      <c r="AE14" s="26" t="s">
        <v>5117</v>
      </c>
      <c r="AF14" s="26" t="s">
        <v>5118</v>
      </c>
      <c r="AG14" s="26" t="s">
        <v>5119</v>
      </c>
      <c r="AH14" s="26" t="s">
        <v>5120</v>
      </c>
      <c r="AI14" s="26" t="s">
        <v>5121</v>
      </c>
      <c r="AJ14" s="26" t="s">
        <v>5122</v>
      </c>
      <c r="AK14" s="26" t="s">
        <v>5123</v>
      </c>
      <c r="AL14" s="26" t="s">
        <v>5124</v>
      </c>
      <c r="AM14" s="26" t="s">
        <v>5125</v>
      </c>
      <c r="AN14" s="26" t="s">
        <v>5126</v>
      </c>
      <c r="AO14" s="26" t="s">
        <v>5127</v>
      </c>
      <c r="AP14" s="26" t="s">
        <v>5128</v>
      </c>
      <c r="AQ14" s="26" t="s">
        <v>5129</v>
      </c>
      <c r="AR14" s="26" t="s">
        <v>5130</v>
      </c>
      <c r="AS14" s="26" t="s">
        <v>5131</v>
      </c>
      <c r="AT14" s="26" t="s">
        <v>5132</v>
      </c>
      <c r="AU14" s="26" t="s">
        <v>5133</v>
      </c>
      <c r="AV14" s="26" t="s">
        <v>5134</v>
      </c>
      <c r="AW14" s="26" t="s">
        <v>5135</v>
      </c>
      <c r="AX14" s="26" t="s">
        <v>5136</v>
      </c>
      <c r="AY14" s="26" t="s">
        <v>5137</v>
      </c>
      <c r="AZ14" s="26" t="s">
        <v>5138</v>
      </c>
      <c r="BA14" s="26" t="s">
        <v>5139</v>
      </c>
      <c r="BB14" s="26" t="s">
        <v>5140</v>
      </c>
      <c r="BC14" s="26" t="s">
        <v>5141</v>
      </c>
    </row>
    <row r="15" spans="1:55">
      <c r="A15" s="26" t="s">
        <v>210</v>
      </c>
      <c r="B15" s="26" t="s">
        <v>86</v>
      </c>
      <c r="C15" s="26" t="s">
        <v>378</v>
      </c>
      <c r="D15" s="26" t="s">
        <v>86</v>
      </c>
      <c r="E15" s="26" t="s">
        <v>1007</v>
      </c>
      <c r="F15" s="26" t="s">
        <v>908</v>
      </c>
      <c r="G15" s="26" t="s">
        <v>379</v>
      </c>
      <c r="H15" s="26" t="s">
        <v>5142</v>
      </c>
      <c r="I15" s="26" t="s">
        <v>5143</v>
      </c>
      <c r="J15" s="26" t="s">
        <v>5144</v>
      </c>
      <c r="K15" s="26" t="s">
        <v>5145</v>
      </c>
      <c r="L15" s="26" t="s">
        <v>5146</v>
      </c>
      <c r="M15" s="26" t="s">
        <v>5147</v>
      </c>
      <c r="N15" s="26" t="s">
        <v>5148</v>
      </c>
      <c r="O15" s="26" t="s">
        <v>5149</v>
      </c>
      <c r="P15" s="26" t="s">
        <v>5150</v>
      </c>
      <c r="Q15" s="26" t="s">
        <v>5151</v>
      </c>
      <c r="R15" s="26" t="s">
        <v>5152</v>
      </c>
      <c r="S15" s="26" t="s">
        <v>5153</v>
      </c>
      <c r="T15" s="26" t="s">
        <v>5154</v>
      </c>
      <c r="U15" s="26" t="s">
        <v>5155</v>
      </c>
      <c r="V15" s="26" t="s">
        <v>5156</v>
      </c>
      <c r="W15" s="26" t="s">
        <v>5157</v>
      </c>
      <c r="X15" s="26" t="s">
        <v>5158</v>
      </c>
      <c r="Y15" s="26" t="s">
        <v>5159</v>
      </c>
      <c r="Z15" s="26" t="s">
        <v>5160</v>
      </c>
      <c r="AA15" s="26" t="s">
        <v>5161</v>
      </c>
      <c r="AB15" s="26" t="s">
        <v>5162</v>
      </c>
      <c r="AC15" s="26" t="s">
        <v>5163</v>
      </c>
      <c r="AD15" s="26" t="s">
        <v>5164</v>
      </c>
      <c r="AE15" s="26" t="s">
        <v>5165</v>
      </c>
      <c r="AF15" s="26" t="s">
        <v>5166</v>
      </c>
      <c r="AG15" s="26" t="s">
        <v>5167</v>
      </c>
      <c r="AH15" s="26" t="s">
        <v>5168</v>
      </c>
      <c r="AI15" s="26" t="s">
        <v>5169</v>
      </c>
      <c r="AJ15" s="26" t="s">
        <v>5170</v>
      </c>
      <c r="AK15" s="26" t="s">
        <v>5171</v>
      </c>
      <c r="AL15" s="26" t="s">
        <v>5172</v>
      </c>
      <c r="AM15" s="26" t="s">
        <v>5173</v>
      </c>
      <c r="AN15" s="26" t="s">
        <v>5174</v>
      </c>
      <c r="AO15" s="26" t="s">
        <v>5175</v>
      </c>
      <c r="AP15" s="26" t="s">
        <v>5176</v>
      </c>
      <c r="AQ15" s="26" t="s">
        <v>5177</v>
      </c>
      <c r="AR15" s="26" t="s">
        <v>5178</v>
      </c>
      <c r="AS15" s="26" t="s">
        <v>5179</v>
      </c>
      <c r="AT15" s="26" t="s">
        <v>5180</v>
      </c>
      <c r="AU15" s="26" t="s">
        <v>5181</v>
      </c>
      <c r="AV15" s="26" t="s">
        <v>5182</v>
      </c>
      <c r="AW15" s="26" t="s">
        <v>5183</v>
      </c>
      <c r="AX15" s="26" t="s">
        <v>5184</v>
      </c>
      <c r="AY15" s="26" t="s">
        <v>5185</v>
      </c>
      <c r="AZ15" s="26" t="s">
        <v>5186</v>
      </c>
      <c r="BA15" s="26" t="s">
        <v>5187</v>
      </c>
      <c r="BB15" s="26" t="s">
        <v>5188</v>
      </c>
      <c r="BC15" s="26" t="s">
        <v>5189</v>
      </c>
    </row>
    <row r="16" spans="1:55">
      <c r="A16" s="26" t="s">
        <v>382</v>
      </c>
      <c r="B16" s="26" t="s">
        <v>86</v>
      </c>
      <c r="C16" s="26" t="s">
        <v>378</v>
      </c>
      <c r="D16" s="26" t="s">
        <v>86</v>
      </c>
      <c r="E16" s="26" t="s">
        <v>908</v>
      </c>
      <c r="F16" s="26">
        <v>237</v>
      </c>
      <c r="G16" s="26" t="s">
        <v>379</v>
      </c>
      <c r="H16" s="26" t="s">
        <v>5190</v>
      </c>
      <c r="I16" s="26" t="s">
        <v>5191</v>
      </c>
      <c r="J16" s="26" t="s">
        <v>5192</v>
      </c>
      <c r="K16" s="26" t="s">
        <v>5193</v>
      </c>
      <c r="L16" s="26" t="s">
        <v>5194</v>
      </c>
      <c r="M16" s="26" t="s">
        <v>5195</v>
      </c>
      <c r="N16" s="26" t="s">
        <v>5196</v>
      </c>
      <c r="O16" s="26" t="s">
        <v>5197</v>
      </c>
      <c r="P16" s="26" t="s">
        <v>5198</v>
      </c>
      <c r="Q16" s="26" t="s">
        <v>5199</v>
      </c>
      <c r="R16" s="26" t="s">
        <v>5200</v>
      </c>
      <c r="S16" s="26" t="s">
        <v>5201</v>
      </c>
      <c r="T16" s="26" t="s">
        <v>5202</v>
      </c>
      <c r="U16" s="26" t="s">
        <v>5203</v>
      </c>
      <c r="V16" s="26" t="s">
        <v>5204</v>
      </c>
      <c r="W16" s="26" t="s">
        <v>5205</v>
      </c>
      <c r="X16" s="26" t="s">
        <v>5206</v>
      </c>
      <c r="Y16" s="26" t="s">
        <v>5207</v>
      </c>
      <c r="Z16" s="26" t="s">
        <v>5208</v>
      </c>
      <c r="AA16" s="26" t="s">
        <v>5209</v>
      </c>
      <c r="AB16" s="26" t="s">
        <v>5210</v>
      </c>
      <c r="AC16" s="26" t="s">
        <v>5211</v>
      </c>
      <c r="AD16" s="26" t="s">
        <v>5212</v>
      </c>
      <c r="AE16" s="26" t="s">
        <v>5213</v>
      </c>
      <c r="AF16" s="26" t="s">
        <v>5214</v>
      </c>
      <c r="AG16" s="26" t="s">
        <v>5215</v>
      </c>
      <c r="AH16" s="26" t="s">
        <v>5216</v>
      </c>
      <c r="AI16" s="26" t="s">
        <v>5217</v>
      </c>
      <c r="AJ16" s="26" t="s">
        <v>5218</v>
      </c>
      <c r="AK16" s="26" t="s">
        <v>5219</v>
      </c>
      <c r="AL16" s="26" t="s">
        <v>5220</v>
      </c>
      <c r="AM16" s="26" t="s">
        <v>5221</v>
      </c>
      <c r="AN16" s="26" t="s">
        <v>5222</v>
      </c>
      <c r="AO16" s="26" t="s">
        <v>5223</v>
      </c>
      <c r="AP16" s="26" t="s">
        <v>5224</v>
      </c>
      <c r="AQ16" s="26" t="s">
        <v>5225</v>
      </c>
      <c r="AR16" s="26" t="s">
        <v>5226</v>
      </c>
      <c r="AS16" s="26" t="s">
        <v>5227</v>
      </c>
      <c r="AT16" s="26" t="s">
        <v>5228</v>
      </c>
      <c r="AU16" s="26" t="s">
        <v>5229</v>
      </c>
      <c r="AV16" s="26" t="s">
        <v>5230</v>
      </c>
      <c r="AW16" s="26" t="s">
        <v>5231</v>
      </c>
      <c r="AX16" s="26" t="s">
        <v>5232</v>
      </c>
      <c r="AY16" s="26" t="s">
        <v>5233</v>
      </c>
      <c r="AZ16" s="26" t="s">
        <v>5234</v>
      </c>
      <c r="BA16" s="26" t="s">
        <v>5235</v>
      </c>
      <c r="BB16" s="26" t="s">
        <v>5236</v>
      </c>
      <c r="BC16" s="26" t="s">
        <v>5237</v>
      </c>
    </row>
    <row r="17" spans="1:55">
      <c r="A17" s="26" t="s">
        <v>219</v>
      </c>
      <c r="B17" s="26" t="s">
        <v>86</v>
      </c>
      <c r="C17" s="26" t="s">
        <v>378</v>
      </c>
      <c r="D17" s="26" t="s">
        <v>86</v>
      </c>
      <c r="E17" s="26">
        <v>244</v>
      </c>
      <c r="F17" s="26" t="s">
        <v>1007</v>
      </c>
      <c r="G17" s="26" t="s">
        <v>379</v>
      </c>
      <c r="H17" s="26" t="s">
        <v>5238</v>
      </c>
      <c r="I17" s="26" t="s">
        <v>5239</v>
      </c>
      <c r="J17" s="26" t="s">
        <v>5240</v>
      </c>
      <c r="K17" s="26" t="s">
        <v>5241</v>
      </c>
      <c r="L17" s="26" t="s">
        <v>5242</v>
      </c>
      <c r="M17" s="26" t="s">
        <v>5243</v>
      </c>
      <c r="N17" s="26" t="s">
        <v>5244</v>
      </c>
      <c r="O17" s="26" t="s">
        <v>5245</v>
      </c>
      <c r="P17" s="26" t="s">
        <v>5246</v>
      </c>
      <c r="Q17" s="26" t="s">
        <v>5247</v>
      </c>
      <c r="R17" s="26" t="s">
        <v>5248</v>
      </c>
      <c r="S17" s="26" t="s">
        <v>5249</v>
      </c>
      <c r="T17" s="26" t="s">
        <v>5250</v>
      </c>
      <c r="U17" s="26" t="s">
        <v>5251</v>
      </c>
      <c r="V17" s="26" t="s">
        <v>5252</v>
      </c>
      <c r="W17" s="26" t="s">
        <v>5253</v>
      </c>
      <c r="X17" s="26" t="s">
        <v>5254</v>
      </c>
      <c r="Y17" s="26" t="s">
        <v>5255</v>
      </c>
      <c r="Z17" s="26" t="s">
        <v>5256</v>
      </c>
      <c r="AA17" s="26" t="s">
        <v>5257</v>
      </c>
      <c r="AB17" s="26" t="s">
        <v>5258</v>
      </c>
      <c r="AC17" s="26" t="s">
        <v>5259</v>
      </c>
      <c r="AD17" s="26" t="s">
        <v>5260</v>
      </c>
      <c r="AE17" s="26" t="s">
        <v>5261</v>
      </c>
      <c r="AF17" s="26" t="s">
        <v>5262</v>
      </c>
      <c r="AG17" s="26" t="s">
        <v>5263</v>
      </c>
      <c r="AH17" s="26" t="s">
        <v>5264</v>
      </c>
      <c r="AI17" s="26" t="s">
        <v>5265</v>
      </c>
      <c r="AJ17" s="26" t="s">
        <v>5266</v>
      </c>
      <c r="AK17" s="26" t="s">
        <v>5267</v>
      </c>
      <c r="AL17" s="26" t="s">
        <v>5268</v>
      </c>
      <c r="AM17" s="26" t="s">
        <v>5269</v>
      </c>
      <c r="AN17" s="26" t="s">
        <v>5270</v>
      </c>
      <c r="AO17" s="26" t="s">
        <v>5271</v>
      </c>
      <c r="AP17" s="26" t="s">
        <v>5272</v>
      </c>
      <c r="AQ17" s="26" t="s">
        <v>5273</v>
      </c>
      <c r="AR17" s="26" t="s">
        <v>5274</v>
      </c>
      <c r="AS17" s="26" t="s">
        <v>5275</v>
      </c>
      <c r="AT17" s="26" t="s">
        <v>5276</v>
      </c>
      <c r="AU17" s="26" t="s">
        <v>5277</v>
      </c>
      <c r="AV17" s="26" t="s">
        <v>5278</v>
      </c>
      <c r="AW17" s="26" t="s">
        <v>5279</v>
      </c>
      <c r="AX17" s="26" t="s">
        <v>5280</v>
      </c>
      <c r="AY17" s="26" t="s">
        <v>5281</v>
      </c>
      <c r="AZ17" s="26" t="s">
        <v>5282</v>
      </c>
      <c r="BA17" s="26" t="s">
        <v>5283</v>
      </c>
      <c r="BB17" s="26" t="s">
        <v>5284</v>
      </c>
      <c r="BC17" s="26" t="s">
        <v>5285</v>
      </c>
    </row>
    <row r="18" spans="1:55">
      <c r="A18" s="26" t="s">
        <v>233</v>
      </c>
      <c r="B18" s="26" t="s">
        <v>86</v>
      </c>
      <c r="C18" s="26" t="s">
        <v>378</v>
      </c>
      <c r="D18" s="26" t="s">
        <v>86</v>
      </c>
      <c r="E18" s="26" t="s">
        <v>613</v>
      </c>
      <c r="F18" s="26">
        <v>244</v>
      </c>
      <c r="G18" s="26" t="s">
        <v>379</v>
      </c>
      <c r="H18" s="26" t="s">
        <v>5286</v>
      </c>
      <c r="I18" s="26" t="s">
        <v>5287</v>
      </c>
      <c r="J18" s="26" t="s">
        <v>5288</v>
      </c>
      <c r="K18" s="26" t="s">
        <v>5289</v>
      </c>
      <c r="L18" s="26" t="s">
        <v>5290</v>
      </c>
      <c r="M18" s="26" t="s">
        <v>5291</v>
      </c>
      <c r="N18" s="26" t="s">
        <v>5292</v>
      </c>
      <c r="O18" s="26" t="s">
        <v>5293</v>
      </c>
      <c r="P18" s="26" t="s">
        <v>5294</v>
      </c>
      <c r="Q18" s="26" t="s">
        <v>5295</v>
      </c>
      <c r="R18" s="26" t="s">
        <v>5296</v>
      </c>
      <c r="S18" s="26" t="s">
        <v>5297</v>
      </c>
      <c r="T18" s="26" t="s">
        <v>5298</v>
      </c>
      <c r="U18" s="26" t="s">
        <v>5299</v>
      </c>
      <c r="V18" s="26" t="s">
        <v>5300</v>
      </c>
      <c r="W18" s="26" t="s">
        <v>5301</v>
      </c>
      <c r="X18" s="26" t="s">
        <v>5302</v>
      </c>
      <c r="Y18" s="26" t="s">
        <v>5303</v>
      </c>
      <c r="Z18" s="26" t="s">
        <v>5304</v>
      </c>
      <c r="AA18" s="26" t="s">
        <v>5305</v>
      </c>
      <c r="AB18" s="26" t="s">
        <v>5306</v>
      </c>
      <c r="AC18" s="26" t="s">
        <v>5307</v>
      </c>
      <c r="AD18" s="26" t="s">
        <v>5308</v>
      </c>
      <c r="AE18" s="26" t="s">
        <v>5309</v>
      </c>
      <c r="AF18" s="26" t="s">
        <v>5310</v>
      </c>
      <c r="AG18" s="26" t="s">
        <v>5311</v>
      </c>
      <c r="AH18" s="26" t="s">
        <v>5312</v>
      </c>
      <c r="AI18" s="26" t="s">
        <v>5313</v>
      </c>
      <c r="AJ18" s="26" t="s">
        <v>5314</v>
      </c>
      <c r="AK18" s="26" t="s">
        <v>5315</v>
      </c>
      <c r="AL18" s="26" t="s">
        <v>5316</v>
      </c>
      <c r="AM18" s="26" t="s">
        <v>5317</v>
      </c>
      <c r="AN18" s="26" t="s">
        <v>5318</v>
      </c>
      <c r="AO18" s="26" t="s">
        <v>5319</v>
      </c>
      <c r="AP18" s="26" t="s">
        <v>5320</v>
      </c>
      <c r="AQ18" s="26" t="s">
        <v>5321</v>
      </c>
      <c r="AR18" s="26" t="s">
        <v>5322</v>
      </c>
      <c r="AS18" s="26" t="s">
        <v>5323</v>
      </c>
      <c r="AT18" s="26" t="s">
        <v>5324</v>
      </c>
      <c r="AU18" s="26" t="s">
        <v>5325</v>
      </c>
      <c r="AV18" s="26" t="s">
        <v>5326</v>
      </c>
      <c r="AW18" s="26" t="s">
        <v>5327</v>
      </c>
      <c r="AX18" s="26" t="s">
        <v>5328</v>
      </c>
      <c r="AY18" s="26" t="s">
        <v>5329</v>
      </c>
      <c r="AZ18" s="26" t="s">
        <v>5330</v>
      </c>
      <c r="BA18" s="26" t="s">
        <v>5331</v>
      </c>
      <c r="BB18" s="26" t="s">
        <v>5332</v>
      </c>
      <c r="BC18" s="26" t="s">
        <v>5333</v>
      </c>
    </row>
    <row r="19" spans="1:55">
      <c r="A19" s="26" t="s">
        <v>239</v>
      </c>
      <c r="B19" s="26" t="s">
        <v>238</v>
      </c>
      <c r="C19" s="26" t="s">
        <v>378</v>
      </c>
      <c r="D19" s="26" t="s">
        <v>238</v>
      </c>
      <c r="E19" s="26" t="s">
        <v>908</v>
      </c>
      <c r="F19" s="26">
        <v>237</v>
      </c>
      <c r="G19" s="26" t="s">
        <v>379</v>
      </c>
      <c r="H19" s="26" t="s">
        <v>5334</v>
      </c>
      <c r="I19" s="26" t="s">
        <v>5335</v>
      </c>
      <c r="J19" s="26" t="s">
        <v>5336</v>
      </c>
      <c r="K19" s="26" t="s">
        <v>5337</v>
      </c>
      <c r="L19" s="26" t="s">
        <v>5338</v>
      </c>
      <c r="M19" s="26" t="s">
        <v>5339</v>
      </c>
      <c r="N19" s="26" t="s">
        <v>5340</v>
      </c>
      <c r="O19" s="26" t="s">
        <v>5341</v>
      </c>
      <c r="P19" s="26" t="s">
        <v>5342</v>
      </c>
      <c r="Q19" s="26" t="s">
        <v>5343</v>
      </c>
      <c r="R19" s="26" t="s">
        <v>5344</v>
      </c>
      <c r="S19" s="26" t="s">
        <v>5345</v>
      </c>
      <c r="T19" s="26" t="s">
        <v>5346</v>
      </c>
      <c r="U19" s="26" t="s">
        <v>5347</v>
      </c>
      <c r="V19" s="26" t="s">
        <v>5348</v>
      </c>
      <c r="W19" s="26" t="s">
        <v>5349</v>
      </c>
      <c r="X19" s="26" t="s">
        <v>5350</v>
      </c>
      <c r="Y19" s="26" t="s">
        <v>5351</v>
      </c>
      <c r="Z19" s="26" t="s">
        <v>5352</v>
      </c>
      <c r="AA19" s="26" t="s">
        <v>5353</v>
      </c>
      <c r="AB19" s="26" t="s">
        <v>5354</v>
      </c>
      <c r="AC19" s="26" t="s">
        <v>5355</v>
      </c>
      <c r="AD19" s="26" t="s">
        <v>5356</v>
      </c>
      <c r="AE19" s="26" t="s">
        <v>5357</v>
      </c>
      <c r="AF19" s="26" t="s">
        <v>5358</v>
      </c>
      <c r="AG19" s="26" t="s">
        <v>5359</v>
      </c>
      <c r="AH19" s="26" t="s">
        <v>5360</v>
      </c>
      <c r="AI19" s="26" t="s">
        <v>5361</v>
      </c>
      <c r="AJ19" s="26" t="s">
        <v>5362</v>
      </c>
      <c r="AK19" s="26" t="s">
        <v>5363</v>
      </c>
      <c r="AL19" s="26" t="s">
        <v>5364</v>
      </c>
      <c r="AM19" s="26" t="s">
        <v>5365</v>
      </c>
      <c r="AN19" s="26" t="s">
        <v>5366</v>
      </c>
      <c r="AO19" s="26" t="s">
        <v>5367</v>
      </c>
      <c r="AP19" s="26" t="s">
        <v>5368</v>
      </c>
      <c r="AQ19" s="26" t="s">
        <v>5369</v>
      </c>
      <c r="AR19" s="26" t="s">
        <v>5370</v>
      </c>
      <c r="AS19" s="26" t="s">
        <v>5371</v>
      </c>
      <c r="AT19" s="26" t="s">
        <v>5372</v>
      </c>
      <c r="AU19" s="26" t="s">
        <v>5373</v>
      </c>
      <c r="AV19" s="26" t="s">
        <v>5374</v>
      </c>
      <c r="AW19" s="26" t="s">
        <v>5375</v>
      </c>
      <c r="AX19" s="26" t="s">
        <v>5376</v>
      </c>
      <c r="AY19" s="26" t="s">
        <v>5377</v>
      </c>
      <c r="AZ19" s="26" t="s">
        <v>5378</v>
      </c>
      <c r="BA19" s="26" t="s">
        <v>5379</v>
      </c>
      <c r="BB19" s="26" t="s">
        <v>5380</v>
      </c>
      <c r="BC19" s="26" t="s">
        <v>5381</v>
      </c>
    </row>
    <row r="20" spans="1:55">
      <c r="A20" s="26" t="s">
        <v>241</v>
      </c>
      <c r="B20" s="26" t="s">
        <v>238</v>
      </c>
      <c r="C20" s="26" t="s">
        <v>378</v>
      </c>
      <c r="D20" s="26" t="s">
        <v>238</v>
      </c>
      <c r="E20" s="26" t="s">
        <v>1007</v>
      </c>
      <c r="F20" s="26" t="s">
        <v>908</v>
      </c>
      <c r="G20" s="26" t="s">
        <v>379</v>
      </c>
      <c r="H20" s="26" t="s">
        <v>5382</v>
      </c>
      <c r="I20" s="26" t="s">
        <v>5383</v>
      </c>
      <c r="J20" s="26" t="s">
        <v>5384</v>
      </c>
      <c r="K20" s="26" t="s">
        <v>5385</v>
      </c>
      <c r="L20" s="26" t="s">
        <v>5386</v>
      </c>
      <c r="M20" s="26" t="s">
        <v>5387</v>
      </c>
      <c r="N20" s="26" t="s">
        <v>5388</v>
      </c>
      <c r="O20" s="26" t="s">
        <v>5389</v>
      </c>
      <c r="P20" s="26" t="s">
        <v>5390</v>
      </c>
      <c r="Q20" s="26" t="s">
        <v>5391</v>
      </c>
      <c r="R20" s="26" t="s">
        <v>5392</v>
      </c>
      <c r="S20" s="26" t="s">
        <v>5393</v>
      </c>
      <c r="T20" s="26" t="s">
        <v>5394</v>
      </c>
      <c r="U20" s="26" t="s">
        <v>5395</v>
      </c>
      <c r="V20" s="26" t="s">
        <v>5396</v>
      </c>
      <c r="W20" s="26" t="s">
        <v>5397</v>
      </c>
      <c r="X20" s="26" t="s">
        <v>5398</v>
      </c>
      <c r="Y20" s="26" t="s">
        <v>5399</v>
      </c>
      <c r="Z20" s="26" t="s">
        <v>5400</v>
      </c>
      <c r="AA20" s="26" t="s">
        <v>5401</v>
      </c>
      <c r="AB20" s="26" t="s">
        <v>5402</v>
      </c>
      <c r="AC20" s="26" t="s">
        <v>5403</v>
      </c>
      <c r="AD20" s="26" t="s">
        <v>5404</v>
      </c>
      <c r="AE20" s="26" t="s">
        <v>5405</v>
      </c>
      <c r="AF20" s="26" t="s">
        <v>5406</v>
      </c>
      <c r="AG20" s="26" t="s">
        <v>5407</v>
      </c>
      <c r="AH20" s="26" t="s">
        <v>5408</v>
      </c>
      <c r="AI20" s="26" t="s">
        <v>5409</v>
      </c>
      <c r="AJ20" s="26" t="s">
        <v>5410</v>
      </c>
      <c r="AK20" s="26" t="s">
        <v>5411</v>
      </c>
      <c r="AL20" s="26" t="s">
        <v>5412</v>
      </c>
      <c r="AM20" s="26" t="s">
        <v>5413</v>
      </c>
      <c r="AN20" s="26" t="s">
        <v>5414</v>
      </c>
      <c r="AO20" s="26" t="s">
        <v>5415</v>
      </c>
      <c r="AP20" s="26" t="s">
        <v>5416</v>
      </c>
      <c r="AQ20" s="26" t="s">
        <v>5417</v>
      </c>
      <c r="AR20" s="26" t="s">
        <v>5418</v>
      </c>
      <c r="AS20" s="26" t="s">
        <v>5419</v>
      </c>
      <c r="AT20" s="26" t="s">
        <v>5420</v>
      </c>
      <c r="AU20" s="26" t="s">
        <v>5421</v>
      </c>
      <c r="AV20" s="26" t="s">
        <v>5422</v>
      </c>
      <c r="AW20" s="26" t="s">
        <v>5423</v>
      </c>
      <c r="AX20" s="26" t="s">
        <v>5424</v>
      </c>
      <c r="AY20" s="26" t="s">
        <v>5425</v>
      </c>
      <c r="AZ20" s="26" t="s">
        <v>5426</v>
      </c>
      <c r="BA20" s="26" t="s">
        <v>5427</v>
      </c>
      <c r="BB20" s="26" t="s">
        <v>5428</v>
      </c>
      <c r="BC20" s="26" t="s">
        <v>5429</v>
      </c>
    </row>
    <row r="21" spans="1:55">
      <c r="A21" s="26" t="s">
        <v>249</v>
      </c>
      <c r="B21" s="26" t="s">
        <v>238</v>
      </c>
      <c r="C21" s="26" t="s">
        <v>378</v>
      </c>
      <c r="D21" s="26" t="s">
        <v>238</v>
      </c>
      <c r="E21" s="26" t="s">
        <v>908</v>
      </c>
      <c r="F21" s="26">
        <v>237</v>
      </c>
      <c r="G21" s="26" t="s">
        <v>379</v>
      </c>
      <c r="H21" s="26" t="s">
        <v>5430</v>
      </c>
      <c r="I21" s="26" t="s">
        <v>5431</v>
      </c>
      <c r="J21" s="26" t="s">
        <v>5432</v>
      </c>
      <c r="K21" s="26" t="s">
        <v>5433</v>
      </c>
      <c r="L21" s="26" t="s">
        <v>5434</v>
      </c>
      <c r="M21" s="26" t="s">
        <v>5435</v>
      </c>
      <c r="N21" s="26" t="s">
        <v>5436</v>
      </c>
      <c r="O21" s="26" t="s">
        <v>5437</v>
      </c>
      <c r="P21" s="26" t="s">
        <v>5438</v>
      </c>
      <c r="Q21" s="26" t="s">
        <v>5439</v>
      </c>
      <c r="R21" s="26" t="s">
        <v>5440</v>
      </c>
      <c r="S21" s="26" t="s">
        <v>5441</v>
      </c>
      <c r="T21" s="26" t="s">
        <v>5442</v>
      </c>
      <c r="U21" s="26" t="s">
        <v>5443</v>
      </c>
      <c r="V21" s="26" t="s">
        <v>5444</v>
      </c>
      <c r="W21" s="26" t="s">
        <v>5445</v>
      </c>
      <c r="X21" s="26" t="s">
        <v>5446</v>
      </c>
      <c r="Y21" s="26" t="s">
        <v>5447</v>
      </c>
      <c r="Z21" s="26" t="s">
        <v>5448</v>
      </c>
      <c r="AA21" s="26" t="s">
        <v>5449</v>
      </c>
      <c r="AB21" s="26" t="s">
        <v>5450</v>
      </c>
      <c r="AC21" s="26" t="s">
        <v>5451</v>
      </c>
      <c r="AD21" s="26" t="s">
        <v>5452</v>
      </c>
      <c r="AE21" s="26" t="s">
        <v>5453</v>
      </c>
      <c r="AF21" s="26" t="s">
        <v>5454</v>
      </c>
      <c r="AG21" s="26" t="s">
        <v>5455</v>
      </c>
      <c r="AH21" s="26" t="s">
        <v>5456</v>
      </c>
      <c r="AI21" s="26" t="s">
        <v>5457</v>
      </c>
      <c r="AJ21" s="26" t="s">
        <v>5458</v>
      </c>
      <c r="AK21" s="26" t="s">
        <v>5459</v>
      </c>
      <c r="AL21" s="26" t="s">
        <v>5460</v>
      </c>
      <c r="AM21" s="26" t="s">
        <v>5461</v>
      </c>
      <c r="AN21" s="26" t="s">
        <v>5462</v>
      </c>
      <c r="AO21" s="26" t="s">
        <v>5463</v>
      </c>
      <c r="AP21" s="26" t="s">
        <v>5464</v>
      </c>
      <c r="AQ21" s="26" t="s">
        <v>5465</v>
      </c>
      <c r="AR21" s="26" t="s">
        <v>5466</v>
      </c>
      <c r="AS21" s="26" t="s">
        <v>5467</v>
      </c>
      <c r="AT21" s="26" t="s">
        <v>5468</v>
      </c>
      <c r="AU21" s="26" t="s">
        <v>5469</v>
      </c>
      <c r="AV21" s="26" t="s">
        <v>5470</v>
      </c>
      <c r="AW21" s="26" t="s">
        <v>5471</v>
      </c>
      <c r="AX21" s="26" t="s">
        <v>5472</v>
      </c>
      <c r="AY21" s="26" t="s">
        <v>5473</v>
      </c>
      <c r="AZ21" s="26" t="s">
        <v>5474</v>
      </c>
      <c r="BA21" s="26" t="s">
        <v>5475</v>
      </c>
      <c r="BB21" s="26" t="s">
        <v>5476</v>
      </c>
      <c r="BC21" s="26" t="s">
        <v>5477</v>
      </c>
    </row>
    <row r="22" spans="1:55">
      <c r="A22" s="26" t="s">
        <v>250</v>
      </c>
      <c r="B22" s="26" t="s">
        <v>238</v>
      </c>
      <c r="C22" s="26" t="s">
        <v>378</v>
      </c>
      <c r="D22" s="26" t="s">
        <v>238</v>
      </c>
      <c r="E22" s="26">
        <v>244</v>
      </c>
      <c r="F22" s="26" t="s">
        <v>1007</v>
      </c>
      <c r="G22" s="26" t="s">
        <v>379</v>
      </c>
      <c r="H22" s="26" t="s">
        <v>5478</v>
      </c>
      <c r="I22" s="26" t="s">
        <v>5479</v>
      </c>
      <c r="J22" s="26" t="s">
        <v>5480</v>
      </c>
      <c r="K22" s="26" t="s">
        <v>5481</v>
      </c>
      <c r="L22" s="26" t="s">
        <v>5482</v>
      </c>
      <c r="M22" s="26" t="s">
        <v>5483</v>
      </c>
      <c r="N22" s="26" t="s">
        <v>5484</v>
      </c>
      <c r="O22" s="26" t="s">
        <v>5485</v>
      </c>
      <c r="P22" s="26" t="s">
        <v>5486</v>
      </c>
      <c r="Q22" s="26" t="s">
        <v>5487</v>
      </c>
      <c r="R22" s="26" t="s">
        <v>5488</v>
      </c>
      <c r="S22" s="26" t="s">
        <v>5489</v>
      </c>
      <c r="T22" s="26" t="s">
        <v>5490</v>
      </c>
      <c r="U22" s="26" t="s">
        <v>5491</v>
      </c>
      <c r="V22" s="26" t="s">
        <v>5492</v>
      </c>
      <c r="W22" s="26" t="s">
        <v>5493</v>
      </c>
      <c r="X22" s="26" t="s">
        <v>5494</v>
      </c>
      <c r="Y22" s="26" t="s">
        <v>5495</v>
      </c>
      <c r="Z22" s="26" t="s">
        <v>5496</v>
      </c>
      <c r="AA22" s="26" t="s">
        <v>5497</v>
      </c>
      <c r="AB22" s="26" t="s">
        <v>5498</v>
      </c>
      <c r="AC22" s="26" t="s">
        <v>5499</v>
      </c>
      <c r="AD22" s="26" t="s">
        <v>5500</v>
      </c>
      <c r="AE22" s="26" t="s">
        <v>5501</v>
      </c>
      <c r="AF22" s="26" t="s">
        <v>5502</v>
      </c>
      <c r="AG22" s="26" t="s">
        <v>5503</v>
      </c>
      <c r="AH22" s="26" t="s">
        <v>5504</v>
      </c>
      <c r="AI22" s="26" t="s">
        <v>5505</v>
      </c>
      <c r="AJ22" s="26" t="s">
        <v>5506</v>
      </c>
      <c r="AK22" s="26" t="s">
        <v>5507</v>
      </c>
      <c r="AL22" s="26" t="s">
        <v>5508</v>
      </c>
      <c r="AM22" s="26" t="s">
        <v>5509</v>
      </c>
      <c r="AN22" s="26" t="s">
        <v>5510</v>
      </c>
      <c r="AO22" s="26" t="s">
        <v>5511</v>
      </c>
      <c r="AP22" s="26" t="s">
        <v>5512</v>
      </c>
      <c r="AQ22" s="26" t="s">
        <v>5513</v>
      </c>
      <c r="AR22" s="26" t="s">
        <v>5514</v>
      </c>
      <c r="AS22" s="26" t="s">
        <v>5515</v>
      </c>
      <c r="AT22" s="26" t="s">
        <v>5516</v>
      </c>
      <c r="AU22" s="26" t="s">
        <v>5517</v>
      </c>
      <c r="AV22" s="26" t="s">
        <v>5518</v>
      </c>
      <c r="AW22" s="26" t="s">
        <v>5519</v>
      </c>
      <c r="AX22" s="26" t="s">
        <v>5520</v>
      </c>
      <c r="AY22" s="26" t="s">
        <v>5521</v>
      </c>
      <c r="AZ22" s="26" t="s">
        <v>5522</v>
      </c>
      <c r="BA22" s="26" t="s">
        <v>5523</v>
      </c>
      <c r="BB22" s="26" t="s">
        <v>5524</v>
      </c>
      <c r="BC22" s="26" t="s">
        <v>5525</v>
      </c>
    </row>
    <row r="23" spans="1:55">
      <c r="A23" s="26" t="s">
        <v>252</v>
      </c>
      <c r="B23" s="26" t="s">
        <v>238</v>
      </c>
      <c r="C23" s="26" t="s">
        <v>378</v>
      </c>
      <c r="D23" s="26" t="s">
        <v>238</v>
      </c>
      <c r="E23" s="26" t="s">
        <v>613</v>
      </c>
      <c r="F23" s="26">
        <v>244</v>
      </c>
      <c r="G23" s="26" t="s">
        <v>379</v>
      </c>
      <c r="H23" s="26" t="s">
        <v>5526</v>
      </c>
      <c r="I23" s="26" t="s">
        <v>5527</v>
      </c>
      <c r="J23" s="26" t="s">
        <v>5528</v>
      </c>
      <c r="K23" s="26" t="s">
        <v>5529</v>
      </c>
      <c r="L23" s="26" t="s">
        <v>5530</v>
      </c>
      <c r="M23" s="26" t="s">
        <v>5531</v>
      </c>
      <c r="N23" s="26" t="s">
        <v>5532</v>
      </c>
      <c r="O23" s="26" t="s">
        <v>5533</v>
      </c>
      <c r="P23" s="26" t="s">
        <v>5534</v>
      </c>
      <c r="Q23" s="26" t="s">
        <v>5535</v>
      </c>
      <c r="R23" s="26" t="s">
        <v>5536</v>
      </c>
      <c r="S23" s="26" t="s">
        <v>5537</v>
      </c>
      <c r="T23" s="26" t="s">
        <v>5538</v>
      </c>
      <c r="U23" s="26" t="s">
        <v>5539</v>
      </c>
      <c r="V23" s="26" t="s">
        <v>5540</v>
      </c>
      <c r="W23" s="26" t="s">
        <v>5541</v>
      </c>
      <c r="X23" s="26" t="s">
        <v>5542</v>
      </c>
      <c r="Y23" s="26" t="s">
        <v>5543</v>
      </c>
      <c r="Z23" s="26" t="s">
        <v>5544</v>
      </c>
      <c r="AA23" s="26" t="s">
        <v>5545</v>
      </c>
      <c r="AB23" s="26" t="s">
        <v>5546</v>
      </c>
      <c r="AC23" s="26" t="s">
        <v>5547</v>
      </c>
      <c r="AD23" s="26" t="s">
        <v>5548</v>
      </c>
      <c r="AE23" s="26" t="s">
        <v>5549</v>
      </c>
      <c r="AF23" s="26" t="s">
        <v>5550</v>
      </c>
      <c r="AG23" s="26" t="s">
        <v>5551</v>
      </c>
      <c r="AH23" s="26" t="s">
        <v>5552</v>
      </c>
      <c r="AI23" s="26" t="s">
        <v>5553</v>
      </c>
      <c r="AJ23" s="26" t="s">
        <v>5554</v>
      </c>
      <c r="AK23" s="26" t="s">
        <v>5555</v>
      </c>
      <c r="AL23" s="26" t="s">
        <v>5556</v>
      </c>
      <c r="AM23" s="26" t="s">
        <v>5557</v>
      </c>
      <c r="AN23" s="26" t="s">
        <v>5558</v>
      </c>
      <c r="AO23" s="26" t="s">
        <v>5559</v>
      </c>
      <c r="AP23" s="26" t="s">
        <v>5560</v>
      </c>
      <c r="AQ23" s="26" t="s">
        <v>5561</v>
      </c>
      <c r="AR23" s="26" t="s">
        <v>5562</v>
      </c>
      <c r="AS23" s="26" t="s">
        <v>5563</v>
      </c>
      <c r="AT23" s="26" t="s">
        <v>5564</v>
      </c>
      <c r="AU23" s="26" t="s">
        <v>5565</v>
      </c>
      <c r="AV23" s="26" t="s">
        <v>5566</v>
      </c>
      <c r="AW23" s="26" t="s">
        <v>5567</v>
      </c>
      <c r="AX23" s="26" t="s">
        <v>5568</v>
      </c>
      <c r="AY23" s="26" t="s">
        <v>5569</v>
      </c>
      <c r="AZ23" s="26" t="s">
        <v>5570</v>
      </c>
      <c r="BA23" s="26" t="s">
        <v>5571</v>
      </c>
      <c r="BB23" s="26" t="s">
        <v>5572</v>
      </c>
      <c r="BC23" s="26" t="s">
        <v>5573</v>
      </c>
    </row>
    <row r="24" spans="1:55">
      <c r="A24" s="26" t="s">
        <v>383</v>
      </c>
      <c r="B24" s="26" t="s">
        <v>238</v>
      </c>
      <c r="C24" s="26" t="s">
        <v>378</v>
      </c>
      <c r="D24" s="26" t="s">
        <v>238</v>
      </c>
      <c r="E24" s="26" t="s">
        <v>908</v>
      </c>
      <c r="F24" s="26">
        <v>237</v>
      </c>
      <c r="G24" s="26" t="s">
        <v>379</v>
      </c>
      <c r="H24" s="26" t="s">
        <v>5574</v>
      </c>
      <c r="I24" s="26" t="s">
        <v>5575</v>
      </c>
      <c r="J24" s="26" t="s">
        <v>5576</v>
      </c>
      <c r="K24" s="26" t="s">
        <v>5577</v>
      </c>
      <c r="L24" s="26" t="s">
        <v>5578</v>
      </c>
      <c r="M24" s="26" t="s">
        <v>5579</v>
      </c>
      <c r="N24" s="26" t="s">
        <v>5580</v>
      </c>
      <c r="O24" s="26" t="s">
        <v>5581</v>
      </c>
      <c r="P24" s="26" t="s">
        <v>5582</v>
      </c>
      <c r="Q24" s="26" t="s">
        <v>5583</v>
      </c>
      <c r="R24" s="26" t="s">
        <v>5584</v>
      </c>
      <c r="S24" s="26" t="s">
        <v>5585</v>
      </c>
      <c r="T24" s="26" t="s">
        <v>5586</v>
      </c>
      <c r="U24" s="26" t="s">
        <v>5587</v>
      </c>
      <c r="V24" s="26" t="s">
        <v>5588</v>
      </c>
      <c r="W24" s="26" t="s">
        <v>5589</v>
      </c>
      <c r="X24" s="26" t="s">
        <v>5590</v>
      </c>
      <c r="Y24" s="26" t="s">
        <v>5591</v>
      </c>
      <c r="Z24" s="26" t="s">
        <v>5592</v>
      </c>
      <c r="AA24" s="26" t="s">
        <v>5593</v>
      </c>
      <c r="AB24" s="26" t="s">
        <v>5594</v>
      </c>
      <c r="AC24" s="26" t="s">
        <v>5595</v>
      </c>
      <c r="AD24" s="26" t="s">
        <v>5596</v>
      </c>
      <c r="AE24" s="26" t="s">
        <v>5597</v>
      </c>
      <c r="AF24" s="26" t="s">
        <v>5598</v>
      </c>
      <c r="AG24" s="26" t="s">
        <v>5599</v>
      </c>
      <c r="AH24" s="26" t="s">
        <v>5600</v>
      </c>
      <c r="AI24" s="26" t="s">
        <v>5601</v>
      </c>
      <c r="AJ24" s="26" t="s">
        <v>5602</v>
      </c>
      <c r="AK24" s="26" t="s">
        <v>5603</v>
      </c>
      <c r="AL24" s="26" t="s">
        <v>5604</v>
      </c>
      <c r="AM24" s="26" t="s">
        <v>5605</v>
      </c>
      <c r="AN24" s="26" t="s">
        <v>5606</v>
      </c>
      <c r="AO24" s="26" t="s">
        <v>5607</v>
      </c>
      <c r="AP24" s="26" t="s">
        <v>5608</v>
      </c>
      <c r="AQ24" s="26" t="s">
        <v>5609</v>
      </c>
      <c r="AR24" s="26" t="s">
        <v>5610</v>
      </c>
      <c r="AS24" s="26" t="s">
        <v>5611</v>
      </c>
      <c r="AT24" s="26" t="s">
        <v>5612</v>
      </c>
      <c r="AU24" s="26" t="s">
        <v>5613</v>
      </c>
      <c r="AV24" s="26" t="s">
        <v>5614</v>
      </c>
      <c r="AW24" s="26" t="s">
        <v>5615</v>
      </c>
      <c r="AX24" s="26" t="s">
        <v>5616</v>
      </c>
      <c r="AY24" s="26" t="s">
        <v>5617</v>
      </c>
      <c r="AZ24" s="26" t="s">
        <v>5618</v>
      </c>
      <c r="BA24" s="26" t="s">
        <v>5619</v>
      </c>
      <c r="BB24" s="26" t="s">
        <v>5620</v>
      </c>
      <c r="BC24" s="26" t="s">
        <v>5621</v>
      </c>
    </row>
    <row r="25" spans="1:55">
      <c r="A25" s="26" t="s">
        <v>257</v>
      </c>
      <c r="B25" s="26" t="s">
        <v>238</v>
      </c>
      <c r="C25" s="26" t="s">
        <v>378</v>
      </c>
      <c r="D25" s="26" t="s">
        <v>238</v>
      </c>
      <c r="E25" s="26" t="s">
        <v>563</v>
      </c>
      <c r="F25" s="26" t="s">
        <v>613</v>
      </c>
      <c r="G25" s="26" t="s">
        <v>379</v>
      </c>
      <c r="H25" s="26" t="s">
        <v>5622</v>
      </c>
      <c r="I25" s="26" t="s">
        <v>5623</v>
      </c>
      <c r="J25" s="26" t="s">
        <v>5624</v>
      </c>
      <c r="K25" s="26" t="s">
        <v>5625</v>
      </c>
      <c r="L25" s="26" t="s">
        <v>5626</v>
      </c>
      <c r="M25" s="26" t="s">
        <v>5627</v>
      </c>
      <c r="N25" s="26" t="s">
        <v>5628</v>
      </c>
      <c r="O25" s="26" t="s">
        <v>5629</v>
      </c>
      <c r="P25" s="26" t="s">
        <v>5630</v>
      </c>
      <c r="Q25" s="26" t="s">
        <v>5631</v>
      </c>
      <c r="R25" s="26" t="s">
        <v>5632</v>
      </c>
      <c r="S25" s="26" t="s">
        <v>5633</v>
      </c>
      <c r="T25" s="26" t="s">
        <v>5634</v>
      </c>
      <c r="U25" s="26" t="s">
        <v>5635</v>
      </c>
      <c r="V25" s="26" t="s">
        <v>5636</v>
      </c>
      <c r="W25" s="26" t="s">
        <v>5637</v>
      </c>
      <c r="X25" s="26" t="s">
        <v>5638</v>
      </c>
      <c r="Y25" s="26" t="s">
        <v>5639</v>
      </c>
      <c r="Z25" s="26" t="s">
        <v>5640</v>
      </c>
      <c r="AA25" s="26" t="s">
        <v>5641</v>
      </c>
      <c r="AB25" s="26" t="s">
        <v>5642</v>
      </c>
      <c r="AC25" s="26" t="s">
        <v>5643</v>
      </c>
      <c r="AD25" s="26" t="s">
        <v>5644</v>
      </c>
      <c r="AE25" s="26" t="s">
        <v>5645</v>
      </c>
      <c r="AF25" s="26" t="s">
        <v>5646</v>
      </c>
      <c r="AG25" s="26" t="s">
        <v>5647</v>
      </c>
      <c r="AH25" s="26" t="s">
        <v>5648</v>
      </c>
      <c r="AI25" s="26" t="s">
        <v>5649</v>
      </c>
      <c r="AJ25" s="26" t="s">
        <v>5650</v>
      </c>
      <c r="AK25" s="26" t="s">
        <v>5651</v>
      </c>
      <c r="AL25" s="26" t="s">
        <v>5652</v>
      </c>
      <c r="AM25" s="26" t="s">
        <v>5653</v>
      </c>
      <c r="AN25" s="26" t="s">
        <v>5654</v>
      </c>
      <c r="AO25" s="26" t="s">
        <v>5655</v>
      </c>
      <c r="AP25" s="26" t="s">
        <v>5656</v>
      </c>
      <c r="AQ25" s="26" t="s">
        <v>5657</v>
      </c>
      <c r="AR25" s="26" t="s">
        <v>5658</v>
      </c>
      <c r="AS25" s="26" t="s">
        <v>5659</v>
      </c>
      <c r="AT25" s="26" t="s">
        <v>5660</v>
      </c>
      <c r="AU25" s="26" t="s">
        <v>5661</v>
      </c>
      <c r="AV25" s="26" t="s">
        <v>5662</v>
      </c>
      <c r="AW25" s="26" t="s">
        <v>5663</v>
      </c>
      <c r="AX25" s="26" t="s">
        <v>5664</v>
      </c>
      <c r="AY25" s="26" t="s">
        <v>5665</v>
      </c>
      <c r="AZ25" s="26" t="s">
        <v>5666</v>
      </c>
      <c r="BA25" s="26" t="s">
        <v>5667</v>
      </c>
      <c r="BB25" s="26" t="s">
        <v>5668</v>
      </c>
      <c r="BC25" s="26" t="s">
        <v>5669</v>
      </c>
    </row>
    <row r="26" spans="1:55">
      <c r="A26" s="26" t="s">
        <v>384</v>
      </c>
      <c r="B26" s="26" t="s">
        <v>238</v>
      </c>
      <c r="C26" s="26" t="s">
        <v>378</v>
      </c>
      <c r="D26" s="26" t="s">
        <v>238</v>
      </c>
      <c r="E26" s="26" t="s">
        <v>563</v>
      </c>
      <c r="F26" s="26" t="s">
        <v>613</v>
      </c>
      <c r="G26" s="26" t="s">
        <v>379</v>
      </c>
      <c r="H26" s="26" t="s">
        <v>5670</v>
      </c>
      <c r="I26" s="26" t="s">
        <v>5671</v>
      </c>
      <c r="J26" s="26" t="s">
        <v>5672</v>
      </c>
      <c r="K26" s="26" t="s">
        <v>5673</v>
      </c>
      <c r="L26" s="26" t="s">
        <v>5674</v>
      </c>
      <c r="M26" s="26" t="s">
        <v>5675</v>
      </c>
      <c r="N26" s="26" t="s">
        <v>5676</v>
      </c>
      <c r="O26" s="26" t="s">
        <v>5677</v>
      </c>
      <c r="P26" s="26" t="s">
        <v>5678</v>
      </c>
      <c r="Q26" s="26" t="s">
        <v>5679</v>
      </c>
      <c r="R26" s="26" t="s">
        <v>5680</v>
      </c>
      <c r="S26" s="26" t="s">
        <v>5681</v>
      </c>
      <c r="T26" s="26" t="s">
        <v>5682</v>
      </c>
      <c r="U26" s="26" t="s">
        <v>5683</v>
      </c>
      <c r="V26" s="26" t="s">
        <v>5684</v>
      </c>
      <c r="W26" s="26" t="s">
        <v>5685</v>
      </c>
      <c r="X26" s="26" t="s">
        <v>5686</v>
      </c>
      <c r="Y26" s="26" t="s">
        <v>5687</v>
      </c>
      <c r="Z26" s="26" t="s">
        <v>5688</v>
      </c>
      <c r="AA26" s="26" t="s">
        <v>5689</v>
      </c>
      <c r="AB26" s="26" t="s">
        <v>5690</v>
      </c>
      <c r="AC26" s="26" t="s">
        <v>5691</v>
      </c>
      <c r="AD26" s="26" t="s">
        <v>5692</v>
      </c>
      <c r="AE26" s="26" t="s">
        <v>5693</v>
      </c>
      <c r="AF26" s="26" t="s">
        <v>5694</v>
      </c>
      <c r="AG26" s="26" t="s">
        <v>5695</v>
      </c>
      <c r="AH26" s="26" t="s">
        <v>5696</v>
      </c>
      <c r="AI26" s="26" t="s">
        <v>5697</v>
      </c>
      <c r="AJ26" s="26" t="s">
        <v>5698</v>
      </c>
      <c r="AK26" s="26" t="s">
        <v>5699</v>
      </c>
      <c r="AL26" s="26" t="s">
        <v>5700</v>
      </c>
      <c r="AM26" s="26" t="s">
        <v>5701</v>
      </c>
      <c r="AN26" s="26" t="s">
        <v>5702</v>
      </c>
      <c r="AO26" s="26" t="s">
        <v>5703</v>
      </c>
      <c r="AP26" s="26" t="s">
        <v>5704</v>
      </c>
      <c r="AQ26" s="26" t="s">
        <v>5705</v>
      </c>
      <c r="AR26" s="26" t="s">
        <v>5706</v>
      </c>
      <c r="AS26" s="26" t="s">
        <v>5707</v>
      </c>
      <c r="AT26" s="26" t="s">
        <v>5708</v>
      </c>
      <c r="AU26" s="26" t="s">
        <v>5709</v>
      </c>
      <c r="AV26" s="26" t="s">
        <v>5710</v>
      </c>
      <c r="AW26" s="26" t="s">
        <v>5711</v>
      </c>
      <c r="AX26" s="26" t="s">
        <v>5712</v>
      </c>
      <c r="AY26" s="26" t="s">
        <v>5713</v>
      </c>
      <c r="AZ26" s="26" t="s">
        <v>5714</v>
      </c>
      <c r="BA26" s="26" t="s">
        <v>5715</v>
      </c>
      <c r="BB26" s="26" t="s">
        <v>5716</v>
      </c>
      <c r="BC26" s="26" t="s">
        <v>5717</v>
      </c>
    </row>
    <row r="27" spans="1:55">
      <c r="A27" s="26" t="s">
        <v>261</v>
      </c>
      <c r="B27" s="26" t="s">
        <v>238</v>
      </c>
      <c r="C27" s="26" t="s">
        <v>378</v>
      </c>
      <c r="D27" s="26" t="s">
        <v>238</v>
      </c>
      <c r="E27" s="26" t="s">
        <v>908</v>
      </c>
      <c r="F27" s="26">
        <v>237</v>
      </c>
      <c r="G27" s="26" t="s">
        <v>379</v>
      </c>
      <c r="H27" s="26" t="s">
        <v>5718</v>
      </c>
      <c r="I27" s="26" t="s">
        <v>5719</v>
      </c>
      <c r="J27" s="26" t="s">
        <v>5720</v>
      </c>
      <c r="K27" s="26" t="s">
        <v>5721</v>
      </c>
      <c r="L27" s="26" t="s">
        <v>5722</v>
      </c>
      <c r="M27" s="26" t="s">
        <v>5723</v>
      </c>
      <c r="N27" s="26" t="s">
        <v>5724</v>
      </c>
      <c r="O27" s="26" t="s">
        <v>5725</v>
      </c>
      <c r="P27" s="26" t="s">
        <v>5726</v>
      </c>
      <c r="Q27" s="26" t="s">
        <v>5727</v>
      </c>
      <c r="R27" s="26" t="s">
        <v>5728</v>
      </c>
      <c r="S27" s="26" t="s">
        <v>5729</v>
      </c>
      <c r="T27" s="26" t="s">
        <v>5730</v>
      </c>
      <c r="U27" s="26" t="s">
        <v>5731</v>
      </c>
      <c r="V27" s="26" t="s">
        <v>5732</v>
      </c>
      <c r="W27" s="26" t="s">
        <v>5733</v>
      </c>
      <c r="X27" s="26" t="s">
        <v>5734</v>
      </c>
      <c r="Y27" s="26" t="s">
        <v>5735</v>
      </c>
      <c r="Z27" s="26" t="s">
        <v>5736</v>
      </c>
      <c r="AA27" s="26" t="s">
        <v>5737</v>
      </c>
      <c r="AB27" s="26" t="s">
        <v>5738</v>
      </c>
      <c r="AC27" s="26" t="s">
        <v>5739</v>
      </c>
      <c r="AD27" s="26" t="s">
        <v>5740</v>
      </c>
      <c r="AE27" s="26" t="s">
        <v>5741</v>
      </c>
      <c r="AF27" s="26" t="s">
        <v>5742</v>
      </c>
      <c r="AG27" s="26" t="s">
        <v>5743</v>
      </c>
      <c r="AH27" s="26" t="s">
        <v>5744</v>
      </c>
      <c r="AI27" s="26" t="s">
        <v>5745</v>
      </c>
      <c r="AJ27" s="26" t="s">
        <v>5746</v>
      </c>
      <c r="AK27" s="26" t="s">
        <v>5747</v>
      </c>
      <c r="AL27" s="26" t="s">
        <v>5748</v>
      </c>
      <c r="AM27" s="26" t="s">
        <v>5749</v>
      </c>
      <c r="AN27" s="26" t="s">
        <v>5750</v>
      </c>
      <c r="AO27" s="26" t="s">
        <v>5751</v>
      </c>
      <c r="AP27" s="26" t="s">
        <v>5752</v>
      </c>
      <c r="AQ27" s="26" t="s">
        <v>5753</v>
      </c>
      <c r="AR27" s="26" t="s">
        <v>5754</v>
      </c>
      <c r="AS27" s="26" t="s">
        <v>5755</v>
      </c>
      <c r="AT27" s="26" t="s">
        <v>5756</v>
      </c>
      <c r="AU27" s="26" t="s">
        <v>5757</v>
      </c>
      <c r="AV27" s="26" t="s">
        <v>5758</v>
      </c>
      <c r="AW27" s="26" t="s">
        <v>5759</v>
      </c>
      <c r="AX27" s="26" t="s">
        <v>5760</v>
      </c>
      <c r="AY27" s="26" t="s">
        <v>5761</v>
      </c>
      <c r="AZ27" s="26" t="s">
        <v>5762</v>
      </c>
      <c r="BA27" s="26" t="s">
        <v>5763</v>
      </c>
      <c r="BB27" s="26" t="s">
        <v>5764</v>
      </c>
      <c r="BC27" s="26" t="s">
        <v>5765</v>
      </c>
    </row>
    <row r="28" spans="1:55">
      <c r="A28" s="26" t="s">
        <v>263</v>
      </c>
      <c r="B28" s="26" t="s">
        <v>238</v>
      </c>
      <c r="C28" s="26" t="s">
        <v>378</v>
      </c>
      <c r="D28" s="26" t="s">
        <v>238</v>
      </c>
      <c r="E28" s="26" t="s">
        <v>908</v>
      </c>
      <c r="F28" s="26">
        <v>237</v>
      </c>
      <c r="G28" s="26" t="s">
        <v>379</v>
      </c>
      <c r="H28" s="26" t="s">
        <v>5766</v>
      </c>
      <c r="I28" s="26" t="s">
        <v>5767</v>
      </c>
      <c r="J28" s="26" t="s">
        <v>5768</v>
      </c>
      <c r="K28" s="26" t="s">
        <v>5769</v>
      </c>
      <c r="L28" s="26" t="s">
        <v>5770</v>
      </c>
      <c r="M28" s="26" t="s">
        <v>5771</v>
      </c>
      <c r="N28" s="26" t="s">
        <v>5772</v>
      </c>
      <c r="O28" s="26" t="s">
        <v>5773</v>
      </c>
      <c r="P28" s="26" t="s">
        <v>5774</v>
      </c>
      <c r="Q28" s="26" t="s">
        <v>5775</v>
      </c>
      <c r="R28" s="26" t="s">
        <v>5776</v>
      </c>
      <c r="S28" s="26" t="s">
        <v>5777</v>
      </c>
      <c r="T28" s="26" t="s">
        <v>5778</v>
      </c>
      <c r="U28" s="26" t="s">
        <v>5779</v>
      </c>
      <c r="V28" s="26" t="s">
        <v>5780</v>
      </c>
      <c r="W28" s="26" t="s">
        <v>5781</v>
      </c>
      <c r="X28" s="26" t="s">
        <v>5782</v>
      </c>
      <c r="Y28" s="26" t="s">
        <v>5783</v>
      </c>
      <c r="Z28" s="26" t="s">
        <v>5784</v>
      </c>
      <c r="AA28" s="26" t="s">
        <v>5785</v>
      </c>
      <c r="AB28" s="26" t="s">
        <v>5786</v>
      </c>
      <c r="AC28" s="26" t="s">
        <v>5787</v>
      </c>
      <c r="AD28" s="26" t="s">
        <v>5788</v>
      </c>
      <c r="AE28" s="26" t="s">
        <v>5789</v>
      </c>
      <c r="AF28" s="26" t="s">
        <v>5790</v>
      </c>
      <c r="AG28" s="26" t="s">
        <v>5791</v>
      </c>
      <c r="AH28" s="26" t="s">
        <v>5792</v>
      </c>
      <c r="AI28" s="26" t="s">
        <v>5793</v>
      </c>
      <c r="AJ28" s="26" t="s">
        <v>5794</v>
      </c>
      <c r="AK28" s="26" t="s">
        <v>5795</v>
      </c>
      <c r="AL28" s="26" t="s">
        <v>5796</v>
      </c>
      <c r="AM28" s="26" t="s">
        <v>5797</v>
      </c>
      <c r="AN28" s="26" t="s">
        <v>5798</v>
      </c>
      <c r="AO28" s="26" t="s">
        <v>5799</v>
      </c>
      <c r="AP28" s="26" t="s">
        <v>5800</v>
      </c>
      <c r="AQ28" s="26" t="s">
        <v>5801</v>
      </c>
      <c r="AR28" s="26" t="s">
        <v>5802</v>
      </c>
      <c r="AS28" s="26" t="s">
        <v>5803</v>
      </c>
      <c r="AT28" s="26" t="s">
        <v>5804</v>
      </c>
      <c r="AU28" s="26" t="s">
        <v>5805</v>
      </c>
      <c r="AV28" s="26" t="s">
        <v>5806</v>
      </c>
      <c r="AW28" s="26" t="s">
        <v>5807</v>
      </c>
      <c r="AX28" s="26" t="s">
        <v>5808</v>
      </c>
      <c r="AY28" s="26" t="s">
        <v>5809</v>
      </c>
      <c r="AZ28" s="26" t="s">
        <v>5810</v>
      </c>
      <c r="BA28" s="26" t="s">
        <v>5811</v>
      </c>
      <c r="BB28" s="26" t="s">
        <v>5812</v>
      </c>
      <c r="BC28" s="26" t="s">
        <v>5813</v>
      </c>
    </row>
    <row r="29" spans="1:55">
      <c r="A29" s="26" t="s">
        <v>265</v>
      </c>
      <c r="B29" s="26" t="s">
        <v>238</v>
      </c>
      <c r="C29" s="26" t="s">
        <v>378</v>
      </c>
      <c r="D29" s="26" t="s">
        <v>238</v>
      </c>
      <c r="E29" s="26" t="s">
        <v>613</v>
      </c>
      <c r="F29" s="26">
        <v>244</v>
      </c>
      <c r="G29" s="26" t="s">
        <v>379</v>
      </c>
      <c r="H29" s="26" t="s">
        <v>5814</v>
      </c>
      <c r="I29" s="26" t="s">
        <v>5815</v>
      </c>
      <c r="J29" s="26" t="s">
        <v>5816</v>
      </c>
      <c r="K29" s="26" t="s">
        <v>5817</v>
      </c>
      <c r="L29" s="26" t="s">
        <v>5818</v>
      </c>
      <c r="M29" s="26" t="s">
        <v>5819</v>
      </c>
      <c r="N29" s="26" t="s">
        <v>5820</v>
      </c>
      <c r="O29" s="26" t="s">
        <v>5821</v>
      </c>
      <c r="P29" s="26" t="s">
        <v>5822</v>
      </c>
      <c r="Q29" s="26" t="s">
        <v>5823</v>
      </c>
      <c r="R29" s="26" t="s">
        <v>5824</v>
      </c>
      <c r="S29" s="26" t="s">
        <v>5825</v>
      </c>
      <c r="T29" s="26" t="s">
        <v>5826</v>
      </c>
      <c r="U29" s="26" t="s">
        <v>5827</v>
      </c>
      <c r="V29" s="26" t="s">
        <v>5828</v>
      </c>
      <c r="W29" s="26" t="s">
        <v>5829</v>
      </c>
      <c r="X29" s="26" t="s">
        <v>5830</v>
      </c>
      <c r="Y29" s="26" t="s">
        <v>5831</v>
      </c>
      <c r="Z29" s="26" t="s">
        <v>5832</v>
      </c>
      <c r="AA29" s="26" t="s">
        <v>5833</v>
      </c>
      <c r="AB29" s="26" t="s">
        <v>5834</v>
      </c>
      <c r="AC29" s="26" t="s">
        <v>5835</v>
      </c>
      <c r="AD29" s="26" t="s">
        <v>5836</v>
      </c>
      <c r="AE29" s="26" t="s">
        <v>5837</v>
      </c>
      <c r="AF29" s="26" t="s">
        <v>5838</v>
      </c>
      <c r="AG29" s="26" t="s">
        <v>5839</v>
      </c>
      <c r="AH29" s="26" t="s">
        <v>5840</v>
      </c>
      <c r="AI29" s="26" t="s">
        <v>5841</v>
      </c>
      <c r="AJ29" s="26" t="s">
        <v>5842</v>
      </c>
      <c r="AK29" s="26" t="s">
        <v>5843</v>
      </c>
      <c r="AL29" s="26" t="s">
        <v>5844</v>
      </c>
      <c r="AM29" s="26" t="s">
        <v>5845</v>
      </c>
      <c r="AN29" s="26" t="s">
        <v>5846</v>
      </c>
      <c r="AO29" s="26" t="s">
        <v>5847</v>
      </c>
      <c r="AP29" s="26" t="s">
        <v>5848</v>
      </c>
      <c r="AQ29" s="26" t="s">
        <v>5849</v>
      </c>
      <c r="AR29" s="26" t="s">
        <v>5850</v>
      </c>
      <c r="AS29" s="26" t="s">
        <v>5851</v>
      </c>
      <c r="AT29" s="26" t="s">
        <v>5852</v>
      </c>
      <c r="AU29" s="26" t="s">
        <v>5853</v>
      </c>
      <c r="AV29" s="26" t="s">
        <v>5854</v>
      </c>
      <c r="AW29" s="26" t="s">
        <v>5855</v>
      </c>
      <c r="AX29" s="26" t="s">
        <v>5856</v>
      </c>
      <c r="AY29" s="26" t="s">
        <v>5857</v>
      </c>
      <c r="AZ29" s="26" t="s">
        <v>5858</v>
      </c>
      <c r="BA29" s="26" t="s">
        <v>5859</v>
      </c>
      <c r="BB29" s="26" t="s">
        <v>5860</v>
      </c>
      <c r="BC29" s="26" t="s">
        <v>5861</v>
      </c>
    </row>
    <row r="30" spans="1:55">
      <c r="A30" s="26" t="s">
        <v>267</v>
      </c>
      <c r="B30" s="26" t="s">
        <v>238</v>
      </c>
      <c r="C30" s="26" t="s">
        <v>378</v>
      </c>
      <c r="D30" s="26" t="s">
        <v>238</v>
      </c>
      <c r="E30" s="26">
        <v>244</v>
      </c>
      <c r="F30" s="26" t="s">
        <v>1939</v>
      </c>
      <c r="G30" s="26" t="s">
        <v>379</v>
      </c>
      <c r="H30" s="26" t="s">
        <v>5862</v>
      </c>
      <c r="I30" s="26" t="s">
        <v>5863</v>
      </c>
      <c r="J30" s="26" t="s">
        <v>5864</v>
      </c>
      <c r="K30" s="26" t="s">
        <v>5865</v>
      </c>
      <c r="L30" s="26" t="s">
        <v>5866</v>
      </c>
      <c r="M30" s="26" t="s">
        <v>5867</v>
      </c>
      <c r="N30" s="26" t="s">
        <v>5868</v>
      </c>
      <c r="O30" s="26" t="s">
        <v>5869</v>
      </c>
      <c r="P30" s="26" t="s">
        <v>5870</v>
      </c>
      <c r="Q30" s="26" t="s">
        <v>5871</v>
      </c>
      <c r="R30" s="26" t="s">
        <v>5872</v>
      </c>
      <c r="S30" s="26" t="s">
        <v>5873</v>
      </c>
      <c r="T30" s="26" t="s">
        <v>5874</v>
      </c>
      <c r="U30" s="26" t="s">
        <v>5875</v>
      </c>
      <c r="V30" s="26" t="s">
        <v>5876</v>
      </c>
      <c r="W30" s="26" t="s">
        <v>5877</v>
      </c>
      <c r="X30" s="26" t="s">
        <v>5878</v>
      </c>
      <c r="Y30" s="26" t="s">
        <v>5879</v>
      </c>
      <c r="Z30" s="26" t="s">
        <v>5880</v>
      </c>
      <c r="AA30" s="26" t="s">
        <v>5881</v>
      </c>
      <c r="AB30" s="26" t="s">
        <v>5882</v>
      </c>
      <c r="AC30" s="26" t="s">
        <v>5883</v>
      </c>
      <c r="AD30" s="26" t="s">
        <v>5884</v>
      </c>
      <c r="AE30" s="26" t="s">
        <v>5885</v>
      </c>
      <c r="AF30" s="26" t="s">
        <v>5886</v>
      </c>
      <c r="AG30" s="26" t="s">
        <v>5887</v>
      </c>
      <c r="AH30" s="26" t="s">
        <v>5888</v>
      </c>
      <c r="AI30" s="26" t="s">
        <v>5889</v>
      </c>
      <c r="AJ30" s="26" t="s">
        <v>5890</v>
      </c>
      <c r="AK30" s="26" t="s">
        <v>5891</v>
      </c>
      <c r="AL30" s="26" t="s">
        <v>5892</v>
      </c>
      <c r="AM30" s="26" t="s">
        <v>5893</v>
      </c>
      <c r="AN30" s="26" t="s">
        <v>5894</v>
      </c>
      <c r="AO30" s="26" t="s">
        <v>5895</v>
      </c>
      <c r="AP30" s="26" t="s">
        <v>5896</v>
      </c>
      <c r="AQ30" s="26" t="s">
        <v>5897</v>
      </c>
      <c r="AR30" s="26" t="s">
        <v>5898</v>
      </c>
      <c r="AS30" s="26" t="s">
        <v>5899</v>
      </c>
      <c r="AT30" s="26" t="s">
        <v>5900</v>
      </c>
      <c r="AU30" s="26" t="s">
        <v>5901</v>
      </c>
      <c r="AV30" s="26" t="s">
        <v>5902</v>
      </c>
      <c r="AW30" s="26" t="s">
        <v>5903</v>
      </c>
      <c r="AX30" s="26" t="s">
        <v>5904</v>
      </c>
      <c r="AY30" s="26" t="s">
        <v>5905</v>
      </c>
      <c r="AZ30" s="26" t="s">
        <v>5906</v>
      </c>
      <c r="BA30" s="26" t="s">
        <v>5907</v>
      </c>
      <c r="BB30" s="26" t="s">
        <v>5908</v>
      </c>
      <c r="BC30" s="26" t="s">
        <v>5909</v>
      </c>
    </row>
    <row r="31" spans="1:55">
      <c r="A31" s="26" t="s">
        <v>276</v>
      </c>
      <c r="B31" s="26" t="s">
        <v>238</v>
      </c>
      <c r="C31" s="26" t="s">
        <v>378</v>
      </c>
      <c r="D31" s="26" t="s">
        <v>238</v>
      </c>
      <c r="E31" s="26" t="s">
        <v>1007</v>
      </c>
      <c r="F31" s="26" t="s">
        <v>908</v>
      </c>
      <c r="G31" s="26" t="s">
        <v>379</v>
      </c>
      <c r="H31" s="26" t="s">
        <v>5910</v>
      </c>
      <c r="I31" s="26" t="s">
        <v>5911</v>
      </c>
      <c r="J31" s="26" t="s">
        <v>5912</v>
      </c>
      <c r="K31" s="26" t="s">
        <v>5913</v>
      </c>
      <c r="L31" s="26" t="s">
        <v>5914</v>
      </c>
      <c r="M31" s="26" t="s">
        <v>5915</v>
      </c>
      <c r="N31" s="26" t="s">
        <v>5916</v>
      </c>
      <c r="O31" s="26" t="s">
        <v>5917</v>
      </c>
      <c r="P31" s="26" t="s">
        <v>5918</v>
      </c>
      <c r="Q31" s="26" t="s">
        <v>5919</v>
      </c>
      <c r="R31" s="26" t="s">
        <v>5920</v>
      </c>
      <c r="S31" s="26" t="s">
        <v>5921</v>
      </c>
      <c r="T31" s="26" t="s">
        <v>5922</v>
      </c>
      <c r="U31" s="26" t="s">
        <v>5923</v>
      </c>
      <c r="V31" s="26" t="s">
        <v>5924</v>
      </c>
      <c r="W31" s="26" t="s">
        <v>5925</v>
      </c>
      <c r="X31" s="26" t="s">
        <v>5926</v>
      </c>
      <c r="Y31" s="26" t="s">
        <v>5927</v>
      </c>
      <c r="Z31" s="26" t="s">
        <v>5928</v>
      </c>
      <c r="AA31" s="26" t="s">
        <v>5929</v>
      </c>
      <c r="AB31" s="26" t="s">
        <v>5930</v>
      </c>
      <c r="AC31" s="26" t="s">
        <v>5931</v>
      </c>
      <c r="AD31" s="26" t="s">
        <v>5932</v>
      </c>
      <c r="AE31" s="26" t="s">
        <v>5933</v>
      </c>
      <c r="AF31" s="26" t="s">
        <v>5934</v>
      </c>
      <c r="AG31" s="26" t="s">
        <v>5935</v>
      </c>
      <c r="AH31" s="26" t="s">
        <v>5936</v>
      </c>
      <c r="AI31" s="26" t="s">
        <v>5937</v>
      </c>
      <c r="AJ31" s="26" t="s">
        <v>5938</v>
      </c>
      <c r="AK31" s="26" t="s">
        <v>5939</v>
      </c>
      <c r="AL31" s="26" t="s">
        <v>5940</v>
      </c>
      <c r="AM31" s="26" t="s">
        <v>5941</v>
      </c>
      <c r="AN31" s="26" t="s">
        <v>5942</v>
      </c>
      <c r="AO31" s="26" t="s">
        <v>5943</v>
      </c>
      <c r="AP31" s="26" t="s">
        <v>5944</v>
      </c>
      <c r="AQ31" s="26" t="s">
        <v>5945</v>
      </c>
      <c r="AR31" s="26" t="s">
        <v>5946</v>
      </c>
      <c r="AS31" s="26" t="s">
        <v>5947</v>
      </c>
      <c r="AT31" s="26" t="s">
        <v>5948</v>
      </c>
      <c r="AU31" s="26" t="s">
        <v>5949</v>
      </c>
      <c r="AV31" s="26" t="s">
        <v>5950</v>
      </c>
      <c r="AW31" s="26" t="s">
        <v>5951</v>
      </c>
      <c r="AX31" s="26" t="s">
        <v>5952</v>
      </c>
      <c r="AY31" s="26" t="s">
        <v>5953</v>
      </c>
      <c r="AZ31" s="26" t="s">
        <v>5954</v>
      </c>
      <c r="BA31" s="26" t="s">
        <v>5955</v>
      </c>
      <c r="BB31" s="26" t="s">
        <v>5956</v>
      </c>
      <c r="BC31" s="26" t="s">
        <v>5957</v>
      </c>
    </row>
    <row r="32" spans="1:55">
      <c r="A32" s="26" t="s">
        <v>278</v>
      </c>
      <c r="B32" s="26" t="s">
        <v>238</v>
      </c>
      <c r="C32" s="26" t="s">
        <v>378</v>
      </c>
      <c r="D32" s="26" t="s">
        <v>238</v>
      </c>
      <c r="E32" s="26" t="s">
        <v>563</v>
      </c>
      <c r="F32" s="26" t="s">
        <v>1007</v>
      </c>
      <c r="G32" s="26" t="s">
        <v>379</v>
      </c>
      <c r="H32" s="26" t="s">
        <v>5958</v>
      </c>
      <c r="I32" s="26" t="s">
        <v>5959</v>
      </c>
      <c r="J32" s="26" t="s">
        <v>5960</v>
      </c>
      <c r="K32" s="26" t="s">
        <v>5961</v>
      </c>
      <c r="L32" s="26" t="s">
        <v>5962</v>
      </c>
      <c r="M32" s="26" t="s">
        <v>5963</v>
      </c>
      <c r="N32" s="26" t="s">
        <v>5964</v>
      </c>
      <c r="O32" s="26" t="s">
        <v>5965</v>
      </c>
      <c r="P32" s="26" t="s">
        <v>5966</v>
      </c>
      <c r="Q32" s="26" t="s">
        <v>5967</v>
      </c>
      <c r="R32" s="26" t="s">
        <v>5968</v>
      </c>
      <c r="S32" s="26" t="s">
        <v>5969</v>
      </c>
      <c r="T32" s="26" t="s">
        <v>5970</v>
      </c>
      <c r="U32" s="26" t="s">
        <v>5971</v>
      </c>
      <c r="V32" s="26" t="s">
        <v>5972</v>
      </c>
      <c r="W32" s="26" t="s">
        <v>5973</v>
      </c>
      <c r="X32" s="26" t="s">
        <v>5974</v>
      </c>
      <c r="Y32" s="26" t="s">
        <v>5975</v>
      </c>
      <c r="Z32" s="26" t="s">
        <v>5976</v>
      </c>
      <c r="AA32" s="26" t="s">
        <v>5977</v>
      </c>
      <c r="AB32" s="26" t="s">
        <v>5978</v>
      </c>
      <c r="AC32" s="26" t="s">
        <v>5979</v>
      </c>
      <c r="AD32" s="26" t="s">
        <v>5980</v>
      </c>
      <c r="AE32" s="26" t="s">
        <v>5981</v>
      </c>
      <c r="AF32" s="26" t="s">
        <v>5982</v>
      </c>
      <c r="AG32" s="26" t="s">
        <v>5983</v>
      </c>
      <c r="AH32" s="26" t="s">
        <v>5984</v>
      </c>
      <c r="AI32" s="26" t="s">
        <v>5985</v>
      </c>
      <c r="AJ32" s="26" t="s">
        <v>5986</v>
      </c>
      <c r="AK32" s="26" t="s">
        <v>5987</v>
      </c>
      <c r="AL32" s="26" t="s">
        <v>5988</v>
      </c>
      <c r="AM32" s="26" t="s">
        <v>5989</v>
      </c>
      <c r="AN32" s="26" t="s">
        <v>5990</v>
      </c>
      <c r="AO32" s="26" t="s">
        <v>5991</v>
      </c>
      <c r="AP32" s="26" t="s">
        <v>5992</v>
      </c>
      <c r="AQ32" s="26" t="s">
        <v>5993</v>
      </c>
      <c r="AR32" s="26" t="s">
        <v>5994</v>
      </c>
      <c r="AS32" s="26" t="s">
        <v>5995</v>
      </c>
      <c r="AT32" s="26" t="s">
        <v>5996</v>
      </c>
      <c r="AU32" s="26" t="s">
        <v>5997</v>
      </c>
      <c r="AV32" s="26" t="s">
        <v>5998</v>
      </c>
      <c r="AW32" s="26" t="s">
        <v>5999</v>
      </c>
      <c r="AX32" s="26" t="s">
        <v>6000</v>
      </c>
      <c r="AY32" s="26" t="s">
        <v>6001</v>
      </c>
      <c r="AZ32" s="26" t="s">
        <v>6002</v>
      </c>
      <c r="BA32" s="26" t="s">
        <v>6003</v>
      </c>
      <c r="BB32" s="26" t="s">
        <v>6004</v>
      </c>
      <c r="BC32" s="26" t="s">
        <v>6005</v>
      </c>
    </row>
    <row r="33" spans="1:55">
      <c r="A33" s="26" t="s">
        <v>286</v>
      </c>
      <c r="B33" s="26" t="s">
        <v>238</v>
      </c>
      <c r="C33" s="26" t="s">
        <v>378</v>
      </c>
      <c r="D33" s="26" t="s">
        <v>238</v>
      </c>
      <c r="E33" s="26">
        <v>244</v>
      </c>
      <c r="F33" s="26" t="s">
        <v>908</v>
      </c>
      <c r="G33" s="26" t="s">
        <v>379</v>
      </c>
      <c r="H33" s="26" t="s">
        <v>6006</v>
      </c>
      <c r="I33" s="26" t="s">
        <v>6007</v>
      </c>
      <c r="J33" s="26" t="s">
        <v>6008</v>
      </c>
      <c r="K33" s="26" t="s">
        <v>6009</v>
      </c>
      <c r="L33" s="26" t="s">
        <v>6010</v>
      </c>
      <c r="M33" s="26" t="s">
        <v>6011</v>
      </c>
      <c r="N33" s="26" t="s">
        <v>6012</v>
      </c>
      <c r="O33" s="26" t="s">
        <v>6013</v>
      </c>
      <c r="P33" s="26" t="s">
        <v>6014</v>
      </c>
      <c r="Q33" s="26" t="s">
        <v>6015</v>
      </c>
      <c r="R33" s="26" t="s">
        <v>6016</v>
      </c>
      <c r="S33" s="26" t="s">
        <v>6017</v>
      </c>
      <c r="T33" s="26" t="s">
        <v>6018</v>
      </c>
      <c r="U33" s="26" t="s">
        <v>6019</v>
      </c>
      <c r="V33" s="26" t="s">
        <v>6020</v>
      </c>
      <c r="W33" s="26" t="s">
        <v>6021</v>
      </c>
      <c r="X33" s="26" t="s">
        <v>6022</v>
      </c>
      <c r="Y33" s="26" t="s">
        <v>6023</v>
      </c>
      <c r="Z33" s="26" t="s">
        <v>6024</v>
      </c>
      <c r="AA33" s="26" t="s">
        <v>6025</v>
      </c>
      <c r="AB33" s="26" t="s">
        <v>6026</v>
      </c>
      <c r="AC33" s="26" t="s">
        <v>6027</v>
      </c>
      <c r="AD33" s="26" t="s">
        <v>6028</v>
      </c>
      <c r="AE33" s="26" t="s">
        <v>6029</v>
      </c>
      <c r="AF33" s="26" t="s">
        <v>6030</v>
      </c>
      <c r="AG33" s="26" t="s">
        <v>6031</v>
      </c>
      <c r="AH33" s="26" t="s">
        <v>6032</v>
      </c>
      <c r="AI33" s="26" t="s">
        <v>6033</v>
      </c>
      <c r="AJ33" s="26" t="s">
        <v>6034</v>
      </c>
      <c r="AK33" s="26" t="s">
        <v>6035</v>
      </c>
      <c r="AL33" s="26" t="s">
        <v>6036</v>
      </c>
      <c r="AM33" s="26" t="s">
        <v>6037</v>
      </c>
      <c r="AN33" s="26" t="s">
        <v>6038</v>
      </c>
      <c r="AO33" s="26" t="s">
        <v>6039</v>
      </c>
      <c r="AP33" s="26" t="s">
        <v>6040</v>
      </c>
      <c r="AQ33" s="26" t="s">
        <v>6041</v>
      </c>
      <c r="AR33" s="26" t="s">
        <v>6042</v>
      </c>
      <c r="AS33" s="26" t="s">
        <v>6043</v>
      </c>
      <c r="AT33" s="26" t="s">
        <v>6044</v>
      </c>
      <c r="AU33" s="26" t="s">
        <v>6045</v>
      </c>
      <c r="AV33" s="26" t="s">
        <v>6046</v>
      </c>
      <c r="AW33" s="26" t="s">
        <v>6047</v>
      </c>
      <c r="AX33" s="26" t="s">
        <v>6048</v>
      </c>
      <c r="AY33" s="26" t="s">
        <v>6049</v>
      </c>
      <c r="AZ33" s="26" t="s">
        <v>6050</v>
      </c>
      <c r="BA33" s="26" t="s">
        <v>6051</v>
      </c>
      <c r="BB33" s="26" t="s">
        <v>6052</v>
      </c>
      <c r="BC33" s="26" t="s">
        <v>6053</v>
      </c>
    </row>
    <row r="34" spans="1:55">
      <c r="A34" s="26" t="s">
        <v>293</v>
      </c>
      <c r="B34" s="26" t="s">
        <v>238</v>
      </c>
      <c r="C34" s="26" t="s">
        <v>378</v>
      </c>
      <c r="D34" s="26" t="s">
        <v>238</v>
      </c>
      <c r="E34" s="26" t="s">
        <v>1007</v>
      </c>
      <c r="F34" s="26">
        <v>237</v>
      </c>
      <c r="G34" s="26" t="s">
        <v>379</v>
      </c>
      <c r="H34" s="26" t="s">
        <v>6054</v>
      </c>
      <c r="I34" s="26" t="s">
        <v>6055</v>
      </c>
      <c r="J34" s="26" t="s">
        <v>6056</v>
      </c>
      <c r="K34" s="26" t="s">
        <v>6057</v>
      </c>
      <c r="L34" s="26" t="s">
        <v>6058</v>
      </c>
      <c r="M34" s="26" t="s">
        <v>6059</v>
      </c>
      <c r="N34" s="26" t="s">
        <v>6060</v>
      </c>
      <c r="O34" s="26" t="s">
        <v>6061</v>
      </c>
      <c r="P34" s="26" t="s">
        <v>6062</v>
      </c>
      <c r="Q34" s="26" t="s">
        <v>6063</v>
      </c>
      <c r="R34" s="26" t="s">
        <v>6064</v>
      </c>
      <c r="S34" s="26" t="s">
        <v>6065</v>
      </c>
      <c r="T34" s="26" t="s">
        <v>6066</v>
      </c>
      <c r="U34" s="26" t="s">
        <v>6067</v>
      </c>
      <c r="V34" s="26" t="s">
        <v>6068</v>
      </c>
      <c r="W34" s="26" t="s">
        <v>6069</v>
      </c>
      <c r="X34" s="26" t="s">
        <v>6070</v>
      </c>
      <c r="Y34" s="26" t="s">
        <v>6071</v>
      </c>
      <c r="Z34" s="26" t="s">
        <v>6072</v>
      </c>
      <c r="AA34" s="26" t="s">
        <v>6073</v>
      </c>
      <c r="AB34" s="26" t="s">
        <v>6074</v>
      </c>
      <c r="AC34" s="26" t="s">
        <v>6075</v>
      </c>
      <c r="AD34" s="26" t="s">
        <v>6076</v>
      </c>
      <c r="AE34" s="26" t="s">
        <v>6077</v>
      </c>
      <c r="AF34" s="26" t="s">
        <v>6078</v>
      </c>
      <c r="AG34" s="26" t="s">
        <v>6079</v>
      </c>
      <c r="AH34" s="26" t="s">
        <v>6080</v>
      </c>
      <c r="AI34" s="26" t="s">
        <v>6081</v>
      </c>
      <c r="AJ34" s="26" t="s">
        <v>6082</v>
      </c>
      <c r="AK34" s="26" t="s">
        <v>6083</v>
      </c>
      <c r="AL34" s="26" t="s">
        <v>6084</v>
      </c>
      <c r="AM34" s="26" t="s">
        <v>6085</v>
      </c>
      <c r="AN34" s="26" t="s">
        <v>6086</v>
      </c>
      <c r="AO34" s="26" t="s">
        <v>6087</v>
      </c>
      <c r="AP34" s="26" t="s">
        <v>6088</v>
      </c>
      <c r="AQ34" s="26" t="s">
        <v>6089</v>
      </c>
      <c r="AR34" s="26" t="s">
        <v>6090</v>
      </c>
      <c r="AS34" s="26" t="s">
        <v>6091</v>
      </c>
      <c r="AT34" s="26" t="s">
        <v>6092</v>
      </c>
      <c r="AU34" s="26" t="s">
        <v>6093</v>
      </c>
      <c r="AV34" s="26" t="s">
        <v>6094</v>
      </c>
      <c r="AW34" s="26" t="s">
        <v>6095</v>
      </c>
      <c r="AX34" s="26" t="s">
        <v>6096</v>
      </c>
      <c r="AY34" s="26" t="s">
        <v>6097</v>
      </c>
      <c r="AZ34" s="26" t="s">
        <v>6098</v>
      </c>
      <c r="BA34" s="26" t="s">
        <v>6099</v>
      </c>
      <c r="BB34" s="26" t="s">
        <v>6100</v>
      </c>
      <c r="BC34" s="26" t="s">
        <v>6101</v>
      </c>
    </row>
    <row r="35" spans="1:55">
      <c r="A35" s="26" t="s">
        <v>307</v>
      </c>
      <c r="B35" s="26" t="s">
        <v>306</v>
      </c>
      <c r="C35" s="26" t="s">
        <v>378</v>
      </c>
      <c r="D35" s="26" t="s">
        <v>306</v>
      </c>
      <c r="E35" s="26">
        <v>244</v>
      </c>
      <c r="F35" s="26" t="s">
        <v>1007</v>
      </c>
      <c r="G35" s="26" t="s">
        <v>379</v>
      </c>
      <c r="H35" s="26" t="s">
        <v>6102</v>
      </c>
      <c r="I35" s="26" t="s">
        <v>6103</v>
      </c>
      <c r="J35" s="26" t="s">
        <v>6104</v>
      </c>
      <c r="K35" s="26" t="s">
        <v>6105</v>
      </c>
      <c r="L35" s="26" t="s">
        <v>6106</v>
      </c>
      <c r="M35" s="26" t="s">
        <v>6107</v>
      </c>
      <c r="N35" s="26" t="s">
        <v>6108</v>
      </c>
      <c r="O35" s="26" t="s">
        <v>6109</v>
      </c>
      <c r="P35" s="26" t="s">
        <v>6110</v>
      </c>
      <c r="Q35" s="26" t="s">
        <v>6111</v>
      </c>
      <c r="R35" s="26" t="s">
        <v>6112</v>
      </c>
      <c r="S35" s="26" t="s">
        <v>6113</v>
      </c>
      <c r="T35" s="26" t="s">
        <v>6114</v>
      </c>
      <c r="U35" s="26" t="s">
        <v>6115</v>
      </c>
      <c r="V35" s="26" t="s">
        <v>6116</v>
      </c>
      <c r="W35" s="26" t="s">
        <v>6117</v>
      </c>
      <c r="X35" s="26" t="s">
        <v>6118</v>
      </c>
      <c r="Y35" s="26" t="s">
        <v>6119</v>
      </c>
      <c r="Z35" s="26" t="s">
        <v>6120</v>
      </c>
      <c r="AA35" s="26" t="s">
        <v>6121</v>
      </c>
      <c r="AB35" s="26" t="s">
        <v>6122</v>
      </c>
      <c r="AC35" s="26" t="s">
        <v>6123</v>
      </c>
      <c r="AD35" s="26" t="s">
        <v>6124</v>
      </c>
      <c r="AE35" s="26" t="s">
        <v>6125</v>
      </c>
      <c r="AF35" s="26" t="s">
        <v>6126</v>
      </c>
      <c r="AG35" s="26" t="s">
        <v>6127</v>
      </c>
      <c r="AH35" s="26" t="s">
        <v>6128</v>
      </c>
      <c r="AI35" s="26" t="s">
        <v>6129</v>
      </c>
      <c r="AJ35" s="26" t="s">
        <v>6130</v>
      </c>
      <c r="AK35" s="26" t="s">
        <v>6131</v>
      </c>
      <c r="AL35" s="26" t="s">
        <v>6132</v>
      </c>
      <c r="AM35" s="26" t="s">
        <v>6133</v>
      </c>
      <c r="AN35" s="26" t="s">
        <v>6134</v>
      </c>
      <c r="AO35" s="26" t="s">
        <v>6135</v>
      </c>
      <c r="AP35" s="26" t="s">
        <v>6136</v>
      </c>
      <c r="AQ35" s="26" t="s">
        <v>6137</v>
      </c>
      <c r="AR35" s="26" t="s">
        <v>6138</v>
      </c>
      <c r="AS35" s="26" t="s">
        <v>6139</v>
      </c>
      <c r="AT35" s="26" t="s">
        <v>6140</v>
      </c>
      <c r="AU35" s="26" t="s">
        <v>6141</v>
      </c>
      <c r="AV35" s="26" t="s">
        <v>6142</v>
      </c>
      <c r="AW35" s="26" t="s">
        <v>6143</v>
      </c>
      <c r="AX35" s="26" t="s">
        <v>6144</v>
      </c>
      <c r="AY35" s="26" t="s">
        <v>6145</v>
      </c>
      <c r="AZ35" s="26" t="s">
        <v>6146</v>
      </c>
      <c r="BA35" s="26" t="s">
        <v>6147</v>
      </c>
      <c r="BB35" s="26" t="s">
        <v>6148</v>
      </c>
      <c r="BC35" s="26" t="s">
        <v>6149</v>
      </c>
    </row>
    <row r="36" spans="1:55">
      <c r="A36" s="26" t="s">
        <v>309</v>
      </c>
      <c r="B36" s="26" t="s">
        <v>306</v>
      </c>
      <c r="C36" s="26" t="s">
        <v>378</v>
      </c>
      <c r="D36" s="26" t="s">
        <v>306</v>
      </c>
      <c r="E36" s="26" t="s">
        <v>908</v>
      </c>
      <c r="F36" s="26">
        <v>237</v>
      </c>
      <c r="G36" s="26" t="s">
        <v>379</v>
      </c>
      <c r="H36" s="26" t="s">
        <v>6150</v>
      </c>
      <c r="I36" s="26" t="s">
        <v>6151</v>
      </c>
      <c r="J36" s="26" t="s">
        <v>6152</v>
      </c>
      <c r="K36" s="26" t="s">
        <v>6153</v>
      </c>
      <c r="L36" s="26" t="s">
        <v>6154</v>
      </c>
      <c r="M36" s="26" t="s">
        <v>6155</v>
      </c>
      <c r="N36" s="26" t="s">
        <v>6156</v>
      </c>
      <c r="O36" s="26" t="s">
        <v>6157</v>
      </c>
      <c r="P36" s="26" t="s">
        <v>6158</v>
      </c>
      <c r="Q36" s="26" t="s">
        <v>6159</v>
      </c>
      <c r="R36" s="26" t="s">
        <v>6160</v>
      </c>
      <c r="S36" s="26" t="s">
        <v>6161</v>
      </c>
      <c r="T36" s="26" t="s">
        <v>6162</v>
      </c>
      <c r="U36" s="26" t="s">
        <v>6163</v>
      </c>
      <c r="V36" s="26" t="s">
        <v>6164</v>
      </c>
      <c r="W36" s="26" t="s">
        <v>6165</v>
      </c>
      <c r="X36" s="26" t="s">
        <v>6166</v>
      </c>
      <c r="Y36" s="26" t="s">
        <v>6167</v>
      </c>
      <c r="Z36" s="26" t="s">
        <v>6168</v>
      </c>
      <c r="AA36" s="26" t="s">
        <v>6169</v>
      </c>
      <c r="AB36" s="26" t="s">
        <v>6170</v>
      </c>
      <c r="AC36" s="26" t="s">
        <v>6171</v>
      </c>
      <c r="AD36" s="26" t="s">
        <v>6172</v>
      </c>
      <c r="AE36" s="26" t="s">
        <v>6173</v>
      </c>
      <c r="AF36" s="26" t="s">
        <v>6174</v>
      </c>
      <c r="AG36" s="26" t="s">
        <v>6175</v>
      </c>
      <c r="AH36" s="26" t="s">
        <v>6176</v>
      </c>
      <c r="AI36" s="26" t="s">
        <v>6177</v>
      </c>
      <c r="AJ36" s="26" t="s">
        <v>6178</v>
      </c>
      <c r="AK36" s="26" t="s">
        <v>6179</v>
      </c>
      <c r="AL36" s="26" t="s">
        <v>6180</v>
      </c>
      <c r="AM36" s="26" t="s">
        <v>6181</v>
      </c>
      <c r="AN36" s="26" t="s">
        <v>6182</v>
      </c>
      <c r="AO36" s="26" t="s">
        <v>6183</v>
      </c>
      <c r="AP36" s="26" t="s">
        <v>6184</v>
      </c>
      <c r="AQ36" s="26" t="s">
        <v>6185</v>
      </c>
      <c r="AR36" s="26" t="s">
        <v>6186</v>
      </c>
      <c r="AS36" s="26" t="s">
        <v>6187</v>
      </c>
      <c r="AT36" s="26" t="s">
        <v>6188</v>
      </c>
      <c r="AU36" s="26" t="s">
        <v>6189</v>
      </c>
      <c r="AV36" s="26" t="s">
        <v>6190</v>
      </c>
      <c r="AW36" s="26" t="s">
        <v>6191</v>
      </c>
      <c r="AX36" s="26" t="s">
        <v>6192</v>
      </c>
      <c r="AY36" s="26" t="s">
        <v>6193</v>
      </c>
      <c r="AZ36" s="26" t="s">
        <v>6194</v>
      </c>
      <c r="BA36" s="26" t="s">
        <v>6195</v>
      </c>
      <c r="BB36" s="26" t="s">
        <v>6196</v>
      </c>
      <c r="BC36" s="26" t="s">
        <v>6197</v>
      </c>
    </row>
    <row r="37" spans="1:55">
      <c r="A37" s="26" t="s">
        <v>311</v>
      </c>
      <c r="B37" s="26" t="s">
        <v>306</v>
      </c>
      <c r="C37" s="26" t="s">
        <v>378</v>
      </c>
      <c r="D37" s="26" t="s">
        <v>306</v>
      </c>
      <c r="E37" s="26" t="s">
        <v>908</v>
      </c>
      <c r="F37" s="26">
        <v>237</v>
      </c>
      <c r="G37" s="26" t="s">
        <v>379</v>
      </c>
      <c r="H37" s="26" t="s">
        <v>6198</v>
      </c>
      <c r="I37" s="26" t="s">
        <v>6199</v>
      </c>
      <c r="J37" s="26" t="s">
        <v>6200</v>
      </c>
      <c r="K37" s="26" t="s">
        <v>6201</v>
      </c>
      <c r="L37" s="26" t="s">
        <v>6202</v>
      </c>
      <c r="M37" s="26" t="s">
        <v>6203</v>
      </c>
      <c r="N37" s="26" t="s">
        <v>6204</v>
      </c>
      <c r="O37" s="26" t="s">
        <v>6205</v>
      </c>
      <c r="P37" s="26" t="s">
        <v>6206</v>
      </c>
      <c r="Q37" s="26" t="s">
        <v>6207</v>
      </c>
      <c r="R37" s="26" t="s">
        <v>6208</v>
      </c>
      <c r="S37" s="26" t="s">
        <v>6209</v>
      </c>
      <c r="T37" s="26" t="s">
        <v>6210</v>
      </c>
      <c r="U37" s="26" t="s">
        <v>6211</v>
      </c>
      <c r="V37" s="26" t="s">
        <v>6212</v>
      </c>
      <c r="W37" s="26" t="s">
        <v>6213</v>
      </c>
      <c r="X37" s="26" t="s">
        <v>6214</v>
      </c>
      <c r="Y37" s="26" t="s">
        <v>6215</v>
      </c>
      <c r="Z37" s="26" t="s">
        <v>6216</v>
      </c>
      <c r="AA37" s="26" t="s">
        <v>6217</v>
      </c>
      <c r="AB37" s="26" t="s">
        <v>6218</v>
      </c>
      <c r="AC37" s="26" t="s">
        <v>6219</v>
      </c>
      <c r="AD37" s="26" t="s">
        <v>6220</v>
      </c>
      <c r="AE37" s="26" t="s">
        <v>6221</v>
      </c>
      <c r="AF37" s="26" t="s">
        <v>6222</v>
      </c>
      <c r="AG37" s="26" t="s">
        <v>6223</v>
      </c>
      <c r="AH37" s="26" t="s">
        <v>6224</v>
      </c>
      <c r="AI37" s="26" t="s">
        <v>6225</v>
      </c>
      <c r="AJ37" s="26" t="s">
        <v>6226</v>
      </c>
      <c r="AK37" s="26" t="s">
        <v>6227</v>
      </c>
      <c r="AL37" s="26" t="s">
        <v>6228</v>
      </c>
      <c r="AM37" s="26" t="s">
        <v>6229</v>
      </c>
      <c r="AN37" s="26" t="s">
        <v>6230</v>
      </c>
      <c r="AO37" s="26" t="s">
        <v>6231</v>
      </c>
      <c r="AP37" s="26" t="s">
        <v>6232</v>
      </c>
      <c r="AQ37" s="26" t="s">
        <v>6233</v>
      </c>
      <c r="AR37" s="26" t="s">
        <v>6234</v>
      </c>
      <c r="AS37" s="26" t="s">
        <v>6235</v>
      </c>
      <c r="AT37" s="26" t="s">
        <v>6236</v>
      </c>
      <c r="AU37" s="26" t="s">
        <v>6237</v>
      </c>
      <c r="AV37" s="26" t="s">
        <v>6238</v>
      </c>
      <c r="AW37" s="26" t="s">
        <v>6239</v>
      </c>
      <c r="AX37" s="26" t="s">
        <v>6240</v>
      </c>
      <c r="AY37" s="26" t="s">
        <v>6241</v>
      </c>
      <c r="AZ37" s="26" t="s">
        <v>6242</v>
      </c>
      <c r="BA37" s="26" t="s">
        <v>6243</v>
      </c>
      <c r="BB37" s="26" t="s">
        <v>6244</v>
      </c>
      <c r="BC37" s="26" t="s">
        <v>6245</v>
      </c>
    </row>
    <row r="38" spans="1:55">
      <c r="A38" s="26" t="s">
        <v>318</v>
      </c>
      <c r="B38" s="26" t="s">
        <v>385</v>
      </c>
      <c r="C38" s="26" t="s">
        <v>386</v>
      </c>
      <c r="D38" s="26" t="s">
        <v>385</v>
      </c>
      <c r="E38" s="26" t="s">
        <v>2332</v>
      </c>
      <c r="F38" s="26" t="s">
        <v>2333</v>
      </c>
      <c r="G38" s="26" t="s">
        <v>387</v>
      </c>
      <c r="H38" s="26" t="s">
        <v>6246</v>
      </c>
      <c r="I38" s="26" t="s">
        <v>6247</v>
      </c>
      <c r="J38" s="26" t="s">
        <v>6248</v>
      </c>
      <c r="K38" s="26" t="s">
        <v>6249</v>
      </c>
      <c r="L38" s="26" t="s">
        <v>6250</v>
      </c>
      <c r="M38" s="26" t="s">
        <v>6251</v>
      </c>
      <c r="N38" s="26" t="s">
        <v>6252</v>
      </c>
      <c r="O38" s="26" t="s">
        <v>6253</v>
      </c>
      <c r="P38" s="26" t="s">
        <v>6254</v>
      </c>
      <c r="Q38" s="26" t="s">
        <v>6255</v>
      </c>
      <c r="R38" s="26" t="s">
        <v>6256</v>
      </c>
      <c r="S38" s="26" t="s">
        <v>6257</v>
      </c>
      <c r="T38" s="26" t="s">
        <v>6258</v>
      </c>
      <c r="U38" s="26" t="s">
        <v>6259</v>
      </c>
      <c r="V38" s="26" t="s">
        <v>6260</v>
      </c>
      <c r="W38" s="26" t="s">
        <v>6261</v>
      </c>
      <c r="X38" s="26" t="s">
        <v>6262</v>
      </c>
      <c r="Y38" s="26" t="s">
        <v>6263</v>
      </c>
      <c r="Z38" s="26" t="s">
        <v>6264</v>
      </c>
      <c r="AA38" s="26" t="s">
        <v>6265</v>
      </c>
      <c r="AB38" s="26" t="s">
        <v>6266</v>
      </c>
      <c r="AC38" s="26" t="s">
        <v>6267</v>
      </c>
      <c r="AD38" s="26" t="s">
        <v>6268</v>
      </c>
      <c r="AE38" s="26" t="s">
        <v>6269</v>
      </c>
      <c r="AF38" s="26" t="s">
        <v>6270</v>
      </c>
      <c r="AG38" s="26" t="s">
        <v>6271</v>
      </c>
      <c r="AH38" s="26" t="s">
        <v>6272</v>
      </c>
      <c r="AI38" s="26" t="s">
        <v>6273</v>
      </c>
      <c r="AJ38" s="26" t="s">
        <v>6274</v>
      </c>
      <c r="AK38" s="26" t="s">
        <v>6275</v>
      </c>
      <c r="AL38" s="26" t="s">
        <v>6276</v>
      </c>
      <c r="AM38" s="26" t="s">
        <v>6277</v>
      </c>
      <c r="AN38" s="26" t="s">
        <v>6278</v>
      </c>
      <c r="AO38" s="26" t="s">
        <v>6279</v>
      </c>
      <c r="AP38" s="26" t="s">
        <v>6280</v>
      </c>
      <c r="AQ38" s="26" t="s">
        <v>6281</v>
      </c>
      <c r="AR38" s="26" t="s">
        <v>6282</v>
      </c>
      <c r="AS38" s="26" t="s">
        <v>6283</v>
      </c>
      <c r="AT38" s="26" t="s">
        <v>6284</v>
      </c>
      <c r="AU38" s="26" t="s">
        <v>6285</v>
      </c>
      <c r="AV38" s="26" t="s">
        <v>6286</v>
      </c>
      <c r="AW38" s="26" t="s">
        <v>6287</v>
      </c>
      <c r="AX38" s="26" t="s">
        <v>6288</v>
      </c>
      <c r="AY38" s="26" t="s">
        <v>6289</v>
      </c>
      <c r="AZ38" s="26" t="s">
        <v>6290</v>
      </c>
      <c r="BA38" s="26" t="s">
        <v>6291</v>
      </c>
      <c r="BB38" s="26" t="s">
        <v>6292</v>
      </c>
      <c r="BC38" s="26" t="s">
        <v>6293</v>
      </c>
    </row>
    <row r="39" spans="1:55">
      <c r="A39" s="26" t="s">
        <v>321</v>
      </c>
      <c r="B39" s="26" t="s">
        <v>388</v>
      </c>
      <c r="C39" s="26" t="s">
        <v>386</v>
      </c>
      <c r="D39" s="26" t="s">
        <v>389</v>
      </c>
      <c r="E39" s="26" t="s">
        <v>2333</v>
      </c>
      <c r="F39" s="26" t="s">
        <v>2383</v>
      </c>
      <c r="G39" s="26" t="s">
        <v>387</v>
      </c>
      <c r="H39" s="26" t="s">
        <v>6294</v>
      </c>
      <c r="I39" s="26" t="s">
        <v>6295</v>
      </c>
      <c r="J39" s="26" t="s">
        <v>6296</v>
      </c>
      <c r="K39" s="26" t="s">
        <v>6297</v>
      </c>
      <c r="L39" s="26" t="s">
        <v>6298</v>
      </c>
      <c r="M39" s="26" t="s">
        <v>6299</v>
      </c>
      <c r="N39" s="26" t="s">
        <v>6300</v>
      </c>
      <c r="O39" s="26" t="s">
        <v>6301</v>
      </c>
      <c r="P39" s="26" t="s">
        <v>6302</v>
      </c>
      <c r="Q39" s="26" t="s">
        <v>6303</v>
      </c>
      <c r="R39" s="26" t="s">
        <v>6304</v>
      </c>
      <c r="S39" s="26" t="s">
        <v>6305</v>
      </c>
      <c r="T39" s="26" t="s">
        <v>6306</v>
      </c>
      <c r="U39" s="26" t="s">
        <v>6307</v>
      </c>
      <c r="V39" s="26" t="s">
        <v>6308</v>
      </c>
      <c r="W39" s="26" t="s">
        <v>6309</v>
      </c>
      <c r="X39" s="26" t="s">
        <v>6310</v>
      </c>
      <c r="Y39" s="26" t="s">
        <v>6311</v>
      </c>
      <c r="Z39" s="26" t="s">
        <v>6312</v>
      </c>
      <c r="AA39" s="26" t="s">
        <v>6313</v>
      </c>
      <c r="AB39" s="26" t="s">
        <v>6314</v>
      </c>
      <c r="AC39" s="26" t="s">
        <v>6315</v>
      </c>
      <c r="AD39" s="26" t="s">
        <v>6316</v>
      </c>
      <c r="AE39" s="26" t="s">
        <v>6317</v>
      </c>
      <c r="AF39" s="26" t="s">
        <v>6318</v>
      </c>
      <c r="AG39" s="26" t="s">
        <v>6319</v>
      </c>
      <c r="AH39" s="26" t="s">
        <v>6320</v>
      </c>
      <c r="AI39" s="26" t="s">
        <v>6321</v>
      </c>
      <c r="AJ39" s="26" t="s">
        <v>6322</v>
      </c>
      <c r="AK39" s="26" t="s">
        <v>6323</v>
      </c>
      <c r="AL39" s="26" t="s">
        <v>6324</v>
      </c>
      <c r="AM39" s="26" t="s">
        <v>6325</v>
      </c>
      <c r="AN39" s="26" t="s">
        <v>6326</v>
      </c>
      <c r="AO39" s="26" t="s">
        <v>6327</v>
      </c>
      <c r="AP39" s="26" t="s">
        <v>6328</v>
      </c>
      <c r="AQ39" s="26" t="s">
        <v>6329</v>
      </c>
      <c r="AR39" s="26" t="s">
        <v>6330</v>
      </c>
      <c r="AS39" s="26" t="s">
        <v>6331</v>
      </c>
      <c r="AT39" s="26" t="s">
        <v>6332</v>
      </c>
      <c r="AU39" s="26" t="s">
        <v>6333</v>
      </c>
      <c r="AV39" s="26" t="s">
        <v>6334</v>
      </c>
      <c r="AW39" s="26" t="s">
        <v>6335</v>
      </c>
      <c r="AX39" s="26" t="s">
        <v>6336</v>
      </c>
      <c r="AY39" s="26" t="s">
        <v>6337</v>
      </c>
      <c r="AZ39" s="26" t="s">
        <v>6338</v>
      </c>
      <c r="BA39" s="26" t="s">
        <v>6339</v>
      </c>
      <c r="BB39" s="26" t="s">
        <v>6340</v>
      </c>
      <c r="BC39" s="26" t="s">
        <v>6341</v>
      </c>
    </row>
    <row r="40" spans="1:55">
      <c r="A40" s="26" t="s">
        <v>329</v>
      </c>
      <c r="B40" s="26" t="s">
        <v>328</v>
      </c>
      <c r="C40" s="26" t="s">
        <v>386</v>
      </c>
      <c r="D40" s="26" t="s">
        <v>389</v>
      </c>
      <c r="E40" s="26" t="s">
        <v>2433</v>
      </c>
      <c r="F40" s="26" t="s">
        <v>2434</v>
      </c>
      <c r="G40" s="26" t="s">
        <v>390</v>
      </c>
      <c r="H40" s="26" t="s">
        <v>6342</v>
      </c>
      <c r="I40" s="26" t="s">
        <v>6343</v>
      </c>
      <c r="J40" s="26" t="s">
        <v>6344</v>
      </c>
      <c r="K40" s="26" t="s">
        <v>6345</v>
      </c>
      <c r="L40" s="26" t="s">
        <v>6346</v>
      </c>
      <c r="M40" s="26" t="s">
        <v>6347</v>
      </c>
      <c r="N40" s="26" t="s">
        <v>6348</v>
      </c>
      <c r="O40" s="26" t="s">
        <v>6349</v>
      </c>
      <c r="P40" s="26" t="s">
        <v>6350</v>
      </c>
      <c r="Q40" s="26" t="s">
        <v>6351</v>
      </c>
      <c r="R40" s="26" t="s">
        <v>6352</v>
      </c>
      <c r="S40" s="26" t="s">
        <v>6353</v>
      </c>
      <c r="T40" s="26" t="s">
        <v>6354</v>
      </c>
      <c r="U40" s="26" t="s">
        <v>6355</v>
      </c>
      <c r="V40" s="26" t="s">
        <v>6356</v>
      </c>
      <c r="W40" s="26" t="s">
        <v>6357</v>
      </c>
      <c r="X40" s="26" t="s">
        <v>6358</v>
      </c>
      <c r="Y40" s="26" t="s">
        <v>6359</v>
      </c>
      <c r="Z40" s="26" t="s">
        <v>6360</v>
      </c>
      <c r="AA40" s="26" t="s">
        <v>6361</v>
      </c>
      <c r="AB40" s="26" t="s">
        <v>6362</v>
      </c>
      <c r="AC40" s="26" t="s">
        <v>6363</v>
      </c>
      <c r="AD40" s="26" t="s">
        <v>6364</v>
      </c>
      <c r="AE40" s="26" t="s">
        <v>6365</v>
      </c>
      <c r="AF40" s="26" t="s">
        <v>6366</v>
      </c>
      <c r="AG40" s="26" t="s">
        <v>6367</v>
      </c>
      <c r="AH40" s="26" t="s">
        <v>6368</v>
      </c>
      <c r="AI40" s="26" t="s">
        <v>6369</v>
      </c>
      <c r="AJ40" s="26" t="s">
        <v>6370</v>
      </c>
      <c r="AK40" s="26" t="s">
        <v>6371</v>
      </c>
      <c r="AL40" s="26" t="s">
        <v>6372</v>
      </c>
      <c r="AM40" s="26" t="s">
        <v>6373</v>
      </c>
      <c r="AN40" s="26" t="s">
        <v>6374</v>
      </c>
      <c r="AO40" s="26" t="s">
        <v>6375</v>
      </c>
      <c r="AP40" s="26" t="s">
        <v>6376</v>
      </c>
      <c r="AQ40" s="26" t="s">
        <v>6377</v>
      </c>
      <c r="AR40" s="26" t="s">
        <v>6378</v>
      </c>
      <c r="AS40" s="26" t="s">
        <v>6379</v>
      </c>
      <c r="AT40" s="26" t="s">
        <v>6380</v>
      </c>
      <c r="AU40" s="26" t="s">
        <v>6381</v>
      </c>
      <c r="AV40" s="26" t="s">
        <v>6382</v>
      </c>
      <c r="AW40" s="26" t="s">
        <v>6383</v>
      </c>
      <c r="AX40" s="26" t="s">
        <v>6384</v>
      </c>
      <c r="AY40" s="26" t="s">
        <v>6385</v>
      </c>
      <c r="AZ40" s="26" t="s">
        <v>6386</v>
      </c>
      <c r="BA40" s="26" t="s">
        <v>6387</v>
      </c>
      <c r="BB40" s="26" t="s">
        <v>6388</v>
      </c>
      <c r="BC40" s="26" t="s">
        <v>6389</v>
      </c>
    </row>
    <row r="41" spans="1:55">
      <c r="A41" s="26" t="s">
        <v>334</v>
      </c>
      <c r="B41" s="26" t="s">
        <v>328</v>
      </c>
      <c r="C41" s="26" t="s">
        <v>386</v>
      </c>
      <c r="D41" s="26" t="s">
        <v>389</v>
      </c>
      <c r="E41" s="26" t="s">
        <v>2433</v>
      </c>
      <c r="F41" s="26" t="s">
        <v>2434</v>
      </c>
      <c r="G41" s="26" t="s">
        <v>390</v>
      </c>
      <c r="H41" s="26" t="s">
        <v>6390</v>
      </c>
      <c r="I41" s="26" t="s">
        <v>6391</v>
      </c>
      <c r="J41" s="26" t="s">
        <v>6392</v>
      </c>
      <c r="K41" s="26" t="s">
        <v>6393</v>
      </c>
      <c r="L41" s="26" t="s">
        <v>6394</v>
      </c>
      <c r="M41" s="26" t="s">
        <v>6395</v>
      </c>
      <c r="N41" s="26" t="s">
        <v>6396</v>
      </c>
      <c r="O41" s="26" t="s">
        <v>6397</v>
      </c>
      <c r="P41" s="26" t="s">
        <v>6398</v>
      </c>
      <c r="Q41" s="26" t="s">
        <v>6399</v>
      </c>
      <c r="R41" s="26" t="s">
        <v>6400</v>
      </c>
      <c r="S41" s="26" t="s">
        <v>6401</v>
      </c>
      <c r="T41" s="26" t="s">
        <v>6402</v>
      </c>
      <c r="U41" s="26" t="s">
        <v>6403</v>
      </c>
      <c r="V41" s="26" t="s">
        <v>6404</v>
      </c>
      <c r="W41" s="26" t="s">
        <v>6405</v>
      </c>
      <c r="X41" s="26" t="s">
        <v>6406</v>
      </c>
      <c r="Y41" s="26" t="s">
        <v>6407</v>
      </c>
      <c r="Z41" s="26" t="s">
        <v>6408</v>
      </c>
      <c r="AA41" s="26" t="s">
        <v>6409</v>
      </c>
      <c r="AB41" s="26" t="s">
        <v>6410</v>
      </c>
      <c r="AC41" s="26" t="s">
        <v>6411</v>
      </c>
      <c r="AD41" s="26" t="s">
        <v>6412</v>
      </c>
      <c r="AE41" s="26" t="s">
        <v>6413</v>
      </c>
      <c r="AF41" s="26" t="s">
        <v>6414</v>
      </c>
      <c r="AG41" s="26" t="s">
        <v>6415</v>
      </c>
      <c r="AH41" s="26" t="s">
        <v>6416</v>
      </c>
      <c r="AI41" s="26" t="s">
        <v>6417</v>
      </c>
      <c r="AJ41" s="26" t="s">
        <v>6418</v>
      </c>
      <c r="AK41" s="26" t="s">
        <v>6419</v>
      </c>
      <c r="AL41" s="26" t="s">
        <v>6420</v>
      </c>
      <c r="AM41" s="26" t="s">
        <v>6421</v>
      </c>
      <c r="AN41" s="26" t="s">
        <v>6422</v>
      </c>
      <c r="AO41" s="26" t="s">
        <v>6423</v>
      </c>
      <c r="AP41" s="26" t="s">
        <v>6424</v>
      </c>
      <c r="AQ41" s="26" t="s">
        <v>6425</v>
      </c>
      <c r="AR41" s="26" t="s">
        <v>6426</v>
      </c>
      <c r="AS41" s="26" t="s">
        <v>6427</v>
      </c>
      <c r="AT41" s="26" t="s">
        <v>6428</v>
      </c>
      <c r="AU41" s="26" t="s">
        <v>6429</v>
      </c>
      <c r="AV41" s="26" t="s">
        <v>6430</v>
      </c>
      <c r="AW41" s="26" t="s">
        <v>6431</v>
      </c>
      <c r="AX41" s="26" t="s">
        <v>6432</v>
      </c>
      <c r="AY41" s="26" t="s">
        <v>6433</v>
      </c>
      <c r="AZ41" s="26" t="s">
        <v>6434</v>
      </c>
      <c r="BA41" s="26" t="s">
        <v>6435</v>
      </c>
      <c r="BB41" s="26" t="s">
        <v>6436</v>
      </c>
      <c r="BC41" s="26" t="s">
        <v>6437</v>
      </c>
    </row>
    <row r="42" spans="1:55">
      <c r="A42" s="26" t="s">
        <v>336</v>
      </c>
      <c r="B42" s="26" t="s">
        <v>328</v>
      </c>
      <c r="C42" s="26" t="s">
        <v>386</v>
      </c>
      <c r="D42" s="26" t="s">
        <v>389</v>
      </c>
      <c r="E42" s="26" t="s">
        <v>2433</v>
      </c>
      <c r="F42" s="26" t="s">
        <v>2434</v>
      </c>
      <c r="G42" s="26" t="s">
        <v>390</v>
      </c>
      <c r="H42" s="26" t="s">
        <v>6438</v>
      </c>
      <c r="I42" s="26" t="s">
        <v>6439</v>
      </c>
      <c r="J42" s="26" t="s">
        <v>6440</v>
      </c>
      <c r="K42" s="26" t="s">
        <v>6441</v>
      </c>
      <c r="L42" s="26" t="s">
        <v>6442</v>
      </c>
      <c r="M42" s="26" t="s">
        <v>6443</v>
      </c>
      <c r="N42" s="26" t="s">
        <v>6444</v>
      </c>
      <c r="O42" s="26" t="s">
        <v>6445</v>
      </c>
      <c r="P42" s="26" t="s">
        <v>6446</v>
      </c>
      <c r="Q42" s="26" t="s">
        <v>6447</v>
      </c>
      <c r="R42" s="26" t="s">
        <v>6448</v>
      </c>
      <c r="S42" s="26" t="s">
        <v>6449</v>
      </c>
      <c r="T42" s="26" t="s">
        <v>6450</v>
      </c>
      <c r="U42" s="26" t="s">
        <v>6451</v>
      </c>
      <c r="V42" s="26" t="s">
        <v>6452</v>
      </c>
      <c r="W42" s="26" t="s">
        <v>6453</v>
      </c>
      <c r="X42" s="26" t="s">
        <v>6454</v>
      </c>
      <c r="Y42" s="26" t="s">
        <v>6455</v>
      </c>
      <c r="Z42" s="26" t="s">
        <v>6456</v>
      </c>
      <c r="AA42" s="26" t="s">
        <v>6457</v>
      </c>
      <c r="AB42" s="26" t="s">
        <v>6458</v>
      </c>
      <c r="AC42" s="26" t="s">
        <v>6459</v>
      </c>
      <c r="AD42" s="26" t="s">
        <v>6460</v>
      </c>
      <c r="AE42" s="26" t="s">
        <v>6461</v>
      </c>
      <c r="AF42" s="26" t="s">
        <v>6462</v>
      </c>
      <c r="AG42" s="26" t="s">
        <v>6463</v>
      </c>
      <c r="AH42" s="26" t="s">
        <v>6464</v>
      </c>
      <c r="AI42" s="26" t="s">
        <v>6465</v>
      </c>
      <c r="AJ42" s="26" t="s">
        <v>6466</v>
      </c>
      <c r="AK42" s="26" t="s">
        <v>6467</v>
      </c>
      <c r="AL42" s="26" t="s">
        <v>6468</v>
      </c>
      <c r="AM42" s="26" t="s">
        <v>6469</v>
      </c>
      <c r="AN42" s="26" t="s">
        <v>6470</v>
      </c>
      <c r="AO42" s="26" t="s">
        <v>6471</v>
      </c>
      <c r="AP42" s="26" t="s">
        <v>6472</v>
      </c>
      <c r="AQ42" s="26" t="s">
        <v>6473</v>
      </c>
      <c r="AR42" s="26" t="s">
        <v>6474</v>
      </c>
      <c r="AS42" s="26" t="s">
        <v>6475</v>
      </c>
      <c r="AT42" s="26" t="s">
        <v>6476</v>
      </c>
      <c r="AU42" s="26" t="s">
        <v>6477</v>
      </c>
      <c r="AV42" s="26" t="s">
        <v>6478</v>
      </c>
      <c r="AW42" s="26" t="s">
        <v>6479</v>
      </c>
      <c r="AX42" s="26" t="s">
        <v>6480</v>
      </c>
      <c r="AY42" s="26" t="s">
        <v>6481</v>
      </c>
      <c r="AZ42" s="26" t="s">
        <v>6482</v>
      </c>
      <c r="BA42" s="26" t="s">
        <v>6483</v>
      </c>
      <c r="BB42" s="26" t="s">
        <v>6484</v>
      </c>
      <c r="BC42" s="26" t="s">
        <v>6485</v>
      </c>
    </row>
    <row r="43" spans="1:55">
      <c r="A43" s="26" t="s">
        <v>392</v>
      </c>
      <c r="B43" s="26" t="s">
        <v>338</v>
      </c>
      <c r="C43" s="26" t="s">
        <v>386</v>
      </c>
      <c r="D43" s="26" t="s">
        <v>338</v>
      </c>
      <c r="E43" s="26" t="s">
        <v>2332</v>
      </c>
      <c r="F43" s="26" t="s">
        <v>2383</v>
      </c>
      <c r="G43" s="26" t="s">
        <v>387</v>
      </c>
      <c r="H43" s="26" t="s">
        <v>6486</v>
      </c>
      <c r="I43" s="26" t="s">
        <v>6487</v>
      </c>
      <c r="J43" s="26" t="s">
        <v>6488</v>
      </c>
      <c r="K43" s="26" t="s">
        <v>6489</v>
      </c>
      <c r="L43" s="26" t="s">
        <v>6490</v>
      </c>
      <c r="M43" s="26" t="s">
        <v>6491</v>
      </c>
      <c r="N43" s="26" t="s">
        <v>6492</v>
      </c>
      <c r="O43" s="26" t="s">
        <v>6493</v>
      </c>
      <c r="P43" s="26" t="s">
        <v>6494</v>
      </c>
      <c r="Q43" s="26" t="s">
        <v>6495</v>
      </c>
      <c r="R43" s="26" t="s">
        <v>6496</v>
      </c>
      <c r="S43" s="26" t="s">
        <v>6497</v>
      </c>
      <c r="T43" s="26" t="s">
        <v>6498</v>
      </c>
      <c r="U43" s="26" t="s">
        <v>6499</v>
      </c>
      <c r="V43" s="26" t="s">
        <v>6500</v>
      </c>
      <c r="W43" s="26" t="s">
        <v>6501</v>
      </c>
      <c r="X43" s="26" t="s">
        <v>6502</v>
      </c>
      <c r="Y43" s="26" t="s">
        <v>6503</v>
      </c>
      <c r="Z43" s="26" t="s">
        <v>6504</v>
      </c>
      <c r="AA43" s="26" t="s">
        <v>6505</v>
      </c>
      <c r="AB43" s="26" t="s">
        <v>6506</v>
      </c>
      <c r="AC43" s="26" t="s">
        <v>6507</v>
      </c>
      <c r="AD43" s="26" t="s">
        <v>6508</v>
      </c>
      <c r="AE43" s="26" t="s">
        <v>6509</v>
      </c>
      <c r="AF43" s="26" t="s">
        <v>6510</v>
      </c>
      <c r="AG43" s="26" t="s">
        <v>6511</v>
      </c>
      <c r="AH43" s="26" t="s">
        <v>6512</v>
      </c>
      <c r="AI43" s="26" t="s">
        <v>6513</v>
      </c>
      <c r="AJ43" s="26" t="s">
        <v>6514</v>
      </c>
      <c r="AK43" s="26" t="s">
        <v>6515</v>
      </c>
      <c r="AL43" s="26" t="s">
        <v>6516</v>
      </c>
      <c r="AM43" s="26" t="s">
        <v>6517</v>
      </c>
      <c r="AN43" s="26" t="s">
        <v>6518</v>
      </c>
      <c r="AO43" s="26" t="s">
        <v>6519</v>
      </c>
      <c r="AP43" s="26" t="s">
        <v>6520</v>
      </c>
      <c r="AQ43" s="26" t="s">
        <v>6521</v>
      </c>
      <c r="AR43" s="26" t="s">
        <v>6522</v>
      </c>
      <c r="AS43" s="26" t="s">
        <v>6523</v>
      </c>
      <c r="AT43" s="26" t="s">
        <v>6524</v>
      </c>
      <c r="AU43" s="26" t="s">
        <v>6525</v>
      </c>
      <c r="AV43" s="26" t="s">
        <v>6526</v>
      </c>
      <c r="AW43" s="26" t="s">
        <v>6527</v>
      </c>
      <c r="AX43" s="26" t="s">
        <v>6528</v>
      </c>
      <c r="AY43" s="26" t="s">
        <v>6529</v>
      </c>
      <c r="AZ43" s="26" t="s">
        <v>6530</v>
      </c>
      <c r="BA43" s="26" t="s">
        <v>6531</v>
      </c>
      <c r="BB43" s="26" t="s">
        <v>6532</v>
      </c>
      <c r="BC43" s="26" t="s">
        <v>6533</v>
      </c>
    </row>
    <row r="44" spans="1:55">
      <c r="A44" s="26" t="s">
        <v>339</v>
      </c>
      <c r="B44" s="26" t="s">
        <v>338</v>
      </c>
      <c r="C44" s="26" t="s">
        <v>386</v>
      </c>
      <c r="D44" s="26" t="s">
        <v>338</v>
      </c>
      <c r="E44" s="26" t="s">
        <v>2680</v>
      </c>
      <c r="F44" s="26" t="s">
        <v>2681</v>
      </c>
      <c r="G44" s="26" t="s">
        <v>387</v>
      </c>
      <c r="H44" s="26" t="s">
        <v>6534</v>
      </c>
      <c r="I44" s="26" t="s">
        <v>6535</v>
      </c>
      <c r="J44" s="26" t="s">
        <v>6536</v>
      </c>
      <c r="K44" s="26" t="s">
        <v>6537</v>
      </c>
      <c r="L44" s="26" t="s">
        <v>6538</v>
      </c>
      <c r="M44" s="26" t="s">
        <v>6539</v>
      </c>
      <c r="N44" s="26" t="s">
        <v>6540</v>
      </c>
      <c r="O44" s="26" t="s">
        <v>6541</v>
      </c>
      <c r="P44" s="26" t="s">
        <v>6542</v>
      </c>
      <c r="Q44" s="26" t="s">
        <v>6543</v>
      </c>
      <c r="R44" s="26" t="s">
        <v>6544</v>
      </c>
      <c r="S44" s="26" t="s">
        <v>6545</v>
      </c>
      <c r="T44" s="26" t="s">
        <v>6546</v>
      </c>
      <c r="U44" s="26" t="s">
        <v>6547</v>
      </c>
      <c r="V44" s="26" t="s">
        <v>6548</v>
      </c>
      <c r="W44" s="26" t="s">
        <v>6549</v>
      </c>
      <c r="X44" s="26" t="s">
        <v>6550</v>
      </c>
      <c r="Y44" s="26" t="s">
        <v>6551</v>
      </c>
      <c r="Z44" s="26" t="s">
        <v>6552</v>
      </c>
      <c r="AA44" s="26" t="s">
        <v>6553</v>
      </c>
      <c r="AB44" s="26" t="s">
        <v>6554</v>
      </c>
      <c r="AC44" s="26" t="s">
        <v>6555</v>
      </c>
      <c r="AD44" s="26" t="s">
        <v>6556</v>
      </c>
      <c r="AE44" s="26" t="s">
        <v>6557</v>
      </c>
      <c r="AF44" s="26" t="s">
        <v>6558</v>
      </c>
      <c r="AG44" s="26" t="s">
        <v>6559</v>
      </c>
      <c r="AH44" s="26" t="s">
        <v>6560</v>
      </c>
      <c r="AI44" s="26" t="s">
        <v>6561</v>
      </c>
      <c r="AJ44" s="26" t="s">
        <v>6562</v>
      </c>
      <c r="AK44" s="26" t="s">
        <v>6563</v>
      </c>
      <c r="AL44" s="26" t="s">
        <v>6564</v>
      </c>
      <c r="AM44" s="26" t="s">
        <v>6565</v>
      </c>
      <c r="AN44" s="26" t="s">
        <v>6566</v>
      </c>
      <c r="AO44" s="26" t="s">
        <v>6567</v>
      </c>
      <c r="AP44" s="26" t="s">
        <v>6568</v>
      </c>
      <c r="AQ44" s="26" t="s">
        <v>6569</v>
      </c>
      <c r="AR44" s="26" t="s">
        <v>6570</v>
      </c>
      <c r="AS44" s="26" t="s">
        <v>6571</v>
      </c>
      <c r="AT44" s="26" t="s">
        <v>6572</v>
      </c>
      <c r="AU44" s="26" t="s">
        <v>6573</v>
      </c>
      <c r="AV44" s="26" t="s">
        <v>6574</v>
      </c>
      <c r="AW44" s="26" t="s">
        <v>6575</v>
      </c>
      <c r="AX44" s="26" t="s">
        <v>6576</v>
      </c>
      <c r="AY44" s="26" t="s">
        <v>6577</v>
      </c>
      <c r="AZ44" s="26" t="s">
        <v>6578</v>
      </c>
      <c r="BA44" s="26" t="s">
        <v>6579</v>
      </c>
      <c r="BB44" s="26" t="s">
        <v>6580</v>
      </c>
      <c r="BC44" s="26" t="s">
        <v>6581</v>
      </c>
    </row>
    <row r="45" spans="1:55">
      <c r="A45" s="26" t="s">
        <v>348</v>
      </c>
      <c r="B45" s="26" t="s">
        <v>338</v>
      </c>
      <c r="C45" s="26" t="s">
        <v>386</v>
      </c>
      <c r="D45" s="26" t="s">
        <v>338</v>
      </c>
      <c r="E45" s="26" t="s">
        <v>2433</v>
      </c>
      <c r="F45" s="26" t="s">
        <v>2434</v>
      </c>
      <c r="G45" s="26" t="s">
        <v>390</v>
      </c>
      <c r="H45" s="26" t="s">
        <v>6582</v>
      </c>
      <c r="I45" s="26" t="s">
        <v>6583</v>
      </c>
      <c r="J45" s="26" t="s">
        <v>6584</v>
      </c>
      <c r="K45" s="26" t="s">
        <v>6585</v>
      </c>
      <c r="L45" s="26" t="s">
        <v>6586</v>
      </c>
      <c r="M45" s="26" t="s">
        <v>6587</v>
      </c>
      <c r="N45" s="26" t="s">
        <v>6588</v>
      </c>
      <c r="O45" s="26" t="s">
        <v>6589</v>
      </c>
      <c r="P45" s="26" t="s">
        <v>6590</v>
      </c>
      <c r="Q45" s="26" t="s">
        <v>6591</v>
      </c>
      <c r="R45" s="26" t="s">
        <v>6592</v>
      </c>
      <c r="S45" s="26" t="s">
        <v>6593</v>
      </c>
      <c r="T45" s="26" t="s">
        <v>6594</v>
      </c>
      <c r="U45" s="26" t="s">
        <v>6595</v>
      </c>
      <c r="V45" s="26" t="s">
        <v>6596</v>
      </c>
      <c r="W45" s="26" t="s">
        <v>6597</v>
      </c>
      <c r="X45" s="26" t="s">
        <v>6598</v>
      </c>
      <c r="Y45" s="26" t="s">
        <v>6599</v>
      </c>
      <c r="Z45" s="26" t="s">
        <v>6600</v>
      </c>
      <c r="AA45" s="26" t="s">
        <v>6601</v>
      </c>
      <c r="AB45" s="26" t="s">
        <v>6602</v>
      </c>
      <c r="AC45" s="26" t="s">
        <v>6603</v>
      </c>
      <c r="AD45" s="26" t="s">
        <v>6604</v>
      </c>
      <c r="AE45" s="26" t="s">
        <v>6605</v>
      </c>
      <c r="AF45" s="26" t="s">
        <v>6606</v>
      </c>
      <c r="AG45" s="26" t="s">
        <v>6607</v>
      </c>
      <c r="AH45" s="26" t="s">
        <v>6608</v>
      </c>
      <c r="AI45" s="26" t="s">
        <v>6609</v>
      </c>
      <c r="AJ45" s="26" t="s">
        <v>6610</v>
      </c>
      <c r="AK45" s="26" t="s">
        <v>6611</v>
      </c>
      <c r="AL45" s="26" t="s">
        <v>6612</v>
      </c>
      <c r="AM45" s="26" t="s">
        <v>6613</v>
      </c>
      <c r="AN45" s="26" t="s">
        <v>6614</v>
      </c>
      <c r="AO45" s="26" t="s">
        <v>6615</v>
      </c>
      <c r="AP45" s="26" t="s">
        <v>6616</v>
      </c>
      <c r="AQ45" s="26" t="s">
        <v>6617</v>
      </c>
      <c r="AR45" s="26" t="s">
        <v>6618</v>
      </c>
      <c r="AS45" s="26" t="s">
        <v>6619</v>
      </c>
      <c r="AT45" s="26" t="s">
        <v>6620</v>
      </c>
      <c r="AU45" s="26" t="s">
        <v>6621</v>
      </c>
      <c r="AV45" s="26" t="s">
        <v>6622</v>
      </c>
      <c r="AW45" s="26" t="s">
        <v>6623</v>
      </c>
      <c r="AX45" s="26" t="s">
        <v>6624</v>
      </c>
      <c r="AY45" s="26" t="s">
        <v>6625</v>
      </c>
      <c r="AZ45" s="26" t="s">
        <v>6626</v>
      </c>
      <c r="BA45" s="26" t="s">
        <v>6627</v>
      </c>
      <c r="BB45" s="26" t="s">
        <v>6628</v>
      </c>
      <c r="BC45" s="26" t="s">
        <v>6629</v>
      </c>
    </row>
    <row r="46" spans="1:55">
      <c r="A46" s="26" t="s">
        <v>350</v>
      </c>
      <c r="B46" s="26" t="s">
        <v>338</v>
      </c>
      <c r="C46" s="26" t="s">
        <v>386</v>
      </c>
      <c r="D46" s="26" t="s">
        <v>338</v>
      </c>
      <c r="E46" s="26" t="s">
        <v>2433</v>
      </c>
      <c r="F46" s="26" t="s">
        <v>2434</v>
      </c>
      <c r="G46" s="26" t="s">
        <v>390</v>
      </c>
      <c r="H46" s="26" t="s">
        <v>6630</v>
      </c>
      <c r="I46" s="26" t="s">
        <v>6631</v>
      </c>
      <c r="J46" s="26" t="s">
        <v>6632</v>
      </c>
      <c r="K46" s="26" t="s">
        <v>6633</v>
      </c>
      <c r="L46" s="26" t="s">
        <v>6634</v>
      </c>
      <c r="M46" s="26" t="s">
        <v>6635</v>
      </c>
      <c r="N46" s="26" t="s">
        <v>6636</v>
      </c>
      <c r="O46" s="26" t="s">
        <v>6637</v>
      </c>
      <c r="P46" s="26" t="s">
        <v>6638</v>
      </c>
      <c r="Q46" s="26" t="s">
        <v>6639</v>
      </c>
      <c r="R46" s="26" t="s">
        <v>6640</v>
      </c>
      <c r="S46" s="26" t="s">
        <v>6641</v>
      </c>
      <c r="T46" s="26" t="s">
        <v>6642</v>
      </c>
      <c r="U46" s="26" t="s">
        <v>6643</v>
      </c>
      <c r="V46" s="26" t="s">
        <v>6644</v>
      </c>
      <c r="W46" s="26" t="s">
        <v>6645</v>
      </c>
      <c r="X46" s="26" t="s">
        <v>6646</v>
      </c>
      <c r="Y46" s="26" t="s">
        <v>6647</v>
      </c>
      <c r="Z46" s="26" t="s">
        <v>6648</v>
      </c>
      <c r="AA46" s="26" t="s">
        <v>6649</v>
      </c>
      <c r="AB46" s="26" t="s">
        <v>6650</v>
      </c>
      <c r="AC46" s="26" t="s">
        <v>6651</v>
      </c>
      <c r="AD46" s="26" t="s">
        <v>6652</v>
      </c>
      <c r="AE46" s="26" t="s">
        <v>6653</v>
      </c>
      <c r="AF46" s="26" t="s">
        <v>6654</v>
      </c>
      <c r="AG46" s="26" t="s">
        <v>6655</v>
      </c>
      <c r="AH46" s="26" t="s">
        <v>6656</v>
      </c>
      <c r="AI46" s="26" t="s">
        <v>6657</v>
      </c>
      <c r="AJ46" s="26" t="s">
        <v>6658</v>
      </c>
      <c r="AK46" s="26" t="s">
        <v>6659</v>
      </c>
      <c r="AL46" s="26" t="s">
        <v>6660</v>
      </c>
      <c r="AM46" s="26" t="s">
        <v>6661</v>
      </c>
      <c r="AN46" s="26" t="s">
        <v>6662</v>
      </c>
      <c r="AO46" s="26" t="s">
        <v>6663</v>
      </c>
      <c r="AP46" s="26" t="s">
        <v>6664</v>
      </c>
      <c r="AQ46" s="26" t="s">
        <v>6665</v>
      </c>
      <c r="AR46" s="26" t="s">
        <v>6666</v>
      </c>
      <c r="AS46" s="26" t="s">
        <v>6667</v>
      </c>
      <c r="AT46" s="26" t="s">
        <v>6668</v>
      </c>
      <c r="AU46" s="26" t="s">
        <v>6669</v>
      </c>
      <c r="AV46" s="26" t="s">
        <v>6670</v>
      </c>
      <c r="AW46" s="26" t="s">
        <v>6671</v>
      </c>
      <c r="AX46" s="26" t="s">
        <v>6672</v>
      </c>
      <c r="AY46" s="26" t="s">
        <v>6673</v>
      </c>
      <c r="AZ46" s="26" t="s">
        <v>6674</v>
      </c>
      <c r="BA46" s="26" t="s">
        <v>6675</v>
      </c>
      <c r="BB46" s="26" t="s">
        <v>6676</v>
      </c>
      <c r="BC46" s="26" t="s">
        <v>6677</v>
      </c>
    </row>
    <row r="47" spans="1:55">
      <c r="A47" s="26" t="s">
        <v>353</v>
      </c>
      <c r="B47" s="26" t="s">
        <v>338</v>
      </c>
      <c r="C47" s="26" t="s">
        <v>386</v>
      </c>
      <c r="D47" s="26" t="s">
        <v>338</v>
      </c>
      <c r="E47" s="26" t="s">
        <v>2332</v>
      </c>
      <c r="F47" s="26" t="s">
        <v>2383</v>
      </c>
      <c r="G47" s="26" t="s">
        <v>387</v>
      </c>
      <c r="H47" s="26" t="s">
        <v>6678</v>
      </c>
      <c r="I47" s="26" t="s">
        <v>6679</v>
      </c>
      <c r="J47" s="26" t="s">
        <v>6680</v>
      </c>
      <c r="K47" s="26" t="s">
        <v>6681</v>
      </c>
      <c r="L47" s="26" t="s">
        <v>6682</v>
      </c>
      <c r="M47" s="26" t="s">
        <v>6683</v>
      </c>
      <c r="N47" s="26" t="s">
        <v>6684</v>
      </c>
      <c r="O47" s="26" t="s">
        <v>6685</v>
      </c>
      <c r="P47" s="26" t="s">
        <v>6686</v>
      </c>
      <c r="Q47" s="26" t="s">
        <v>6687</v>
      </c>
      <c r="R47" s="26" t="s">
        <v>6688</v>
      </c>
      <c r="S47" s="26" t="s">
        <v>6689</v>
      </c>
      <c r="T47" s="26" t="s">
        <v>6690</v>
      </c>
      <c r="U47" s="26" t="s">
        <v>6691</v>
      </c>
      <c r="V47" s="26" t="s">
        <v>6692</v>
      </c>
      <c r="W47" s="26" t="s">
        <v>6693</v>
      </c>
      <c r="X47" s="26" t="s">
        <v>6694</v>
      </c>
      <c r="Y47" s="26" t="s">
        <v>6695</v>
      </c>
      <c r="Z47" s="26" t="s">
        <v>6696</v>
      </c>
      <c r="AA47" s="26" t="s">
        <v>6697</v>
      </c>
      <c r="AB47" s="26" t="s">
        <v>6698</v>
      </c>
      <c r="AC47" s="26" t="s">
        <v>6699</v>
      </c>
      <c r="AD47" s="26" t="s">
        <v>6700</v>
      </c>
      <c r="AE47" s="26" t="s">
        <v>6701</v>
      </c>
      <c r="AF47" s="26" t="s">
        <v>6702</v>
      </c>
      <c r="AG47" s="26" t="s">
        <v>6703</v>
      </c>
      <c r="AH47" s="26" t="s">
        <v>6704</v>
      </c>
      <c r="AI47" s="26" t="s">
        <v>6705</v>
      </c>
      <c r="AJ47" s="26" t="s">
        <v>6706</v>
      </c>
      <c r="AK47" s="26" t="s">
        <v>6707</v>
      </c>
      <c r="AL47" s="26" t="s">
        <v>6708</v>
      </c>
      <c r="AM47" s="26" t="s">
        <v>6709</v>
      </c>
      <c r="AN47" s="26" t="s">
        <v>6710</v>
      </c>
      <c r="AO47" s="26" t="s">
        <v>6711</v>
      </c>
      <c r="AP47" s="26" t="s">
        <v>6712</v>
      </c>
      <c r="AQ47" s="26" t="s">
        <v>6713</v>
      </c>
      <c r="AR47" s="26" t="s">
        <v>6714</v>
      </c>
      <c r="AS47" s="26" t="s">
        <v>6715</v>
      </c>
      <c r="AT47" s="26" t="s">
        <v>6716</v>
      </c>
      <c r="AU47" s="26" t="s">
        <v>6717</v>
      </c>
      <c r="AV47" s="26" t="s">
        <v>6718</v>
      </c>
      <c r="AW47" s="26" t="s">
        <v>6719</v>
      </c>
      <c r="AX47" s="26" t="s">
        <v>6720</v>
      </c>
      <c r="AY47" s="26" t="s">
        <v>6721</v>
      </c>
      <c r="AZ47" s="26" t="s">
        <v>6722</v>
      </c>
      <c r="BA47" s="26" t="s">
        <v>6723</v>
      </c>
      <c r="BB47" s="26" t="s">
        <v>6724</v>
      </c>
      <c r="BC47" s="26" t="s">
        <v>6725</v>
      </c>
    </row>
    <row r="48" spans="1:55">
      <c r="A48" s="26" t="s">
        <v>356</v>
      </c>
      <c r="B48" s="26" t="s">
        <v>338</v>
      </c>
      <c r="C48" s="26" t="s">
        <v>386</v>
      </c>
      <c r="D48" s="26" t="s">
        <v>338</v>
      </c>
      <c r="E48" s="26" t="s">
        <v>2433</v>
      </c>
      <c r="F48" s="26" t="s">
        <v>2434</v>
      </c>
      <c r="G48" s="26" t="s">
        <v>390</v>
      </c>
      <c r="H48" s="26" t="s">
        <v>6726</v>
      </c>
      <c r="I48" s="26" t="s">
        <v>6727</v>
      </c>
      <c r="J48" s="26" t="s">
        <v>6728</v>
      </c>
      <c r="K48" s="26" t="s">
        <v>6729</v>
      </c>
      <c r="L48" s="26" t="s">
        <v>6730</v>
      </c>
      <c r="M48" s="26" t="s">
        <v>6731</v>
      </c>
      <c r="N48" s="26" t="s">
        <v>6732</v>
      </c>
      <c r="O48" s="26" t="s">
        <v>6733</v>
      </c>
      <c r="P48" s="26" t="s">
        <v>6734</v>
      </c>
      <c r="Q48" s="26" t="s">
        <v>6735</v>
      </c>
      <c r="R48" s="26" t="s">
        <v>6736</v>
      </c>
      <c r="S48" s="26" t="s">
        <v>6737</v>
      </c>
      <c r="T48" s="26" t="s">
        <v>6738</v>
      </c>
      <c r="U48" s="26" t="s">
        <v>6739</v>
      </c>
      <c r="V48" s="26" t="s">
        <v>6740</v>
      </c>
      <c r="W48" s="26" t="s">
        <v>6741</v>
      </c>
      <c r="X48" s="26" t="s">
        <v>6742</v>
      </c>
      <c r="Y48" s="26" t="s">
        <v>6743</v>
      </c>
      <c r="Z48" s="26" t="s">
        <v>6744</v>
      </c>
      <c r="AA48" s="26" t="s">
        <v>6745</v>
      </c>
      <c r="AB48" s="26" t="s">
        <v>6746</v>
      </c>
      <c r="AC48" s="26" t="s">
        <v>6747</v>
      </c>
      <c r="AD48" s="26" t="s">
        <v>6748</v>
      </c>
      <c r="AE48" s="26" t="s">
        <v>6749</v>
      </c>
      <c r="AF48" s="26" t="s">
        <v>6750</v>
      </c>
      <c r="AG48" s="26" t="s">
        <v>6751</v>
      </c>
      <c r="AH48" s="26" t="s">
        <v>6752</v>
      </c>
      <c r="AI48" s="26" t="s">
        <v>6753</v>
      </c>
      <c r="AJ48" s="26" t="s">
        <v>6754</v>
      </c>
      <c r="AK48" s="26" t="s">
        <v>6755</v>
      </c>
      <c r="AL48" s="26" t="s">
        <v>6756</v>
      </c>
      <c r="AM48" s="26" t="s">
        <v>6757</v>
      </c>
      <c r="AN48" s="26" t="s">
        <v>6758</v>
      </c>
      <c r="AO48" s="26" t="s">
        <v>6759</v>
      </c>
      <c r="AP48" s="26" t="s">
        <v>6760</v>
      </c>
      <c r="AQ48" s="26" t="s">
        <v>6761</v>
      </c>
      <c r="AR48" s="26" t="s">
        <v>6762</v>
      </c>
      <c r="AS48" s="26" t="s">
        <v>6763</v>
      </c>
      <c r="AT48" s="26" t="s">
        <v>6764</v>
      </c>
      <c r="AU48" s="26" t="s">
        <v>6765</v>
      </c>
      <c r="AV48" s="26" t="s">
        <v>6766</v>
      </c>
      <c r="AW48" s="26" t="s">
        <v>6767</v>
      </c>
      <c r="AX48" s="26" t="s">
        <v>6768</v>
      </c>
      <c r="AY48" s="26" t="s">
        <v>6769</v>
      </c>
      <c r="AZ48" s="26" t="s">
        <v>6770</v>
      </c>
      <c r="BA48" s="26" t="s">
        <v>6771</v>
      </c>
      <c r="BB48" s="26" t="s">
        <v>6772</v>
      </c>
      <c r="BC48" s="26" t="s">
        <v>6773</v>
      </c>
    </row>
    <row r="49" spans="1:55">
      <c r="A49" s="26" t="s">
        <v>363</v>
      </c>
      <c r="B49" s="26" t="s">
        <v>358</v>
      </c>
      <c r="C49" s="26" t="s">
        <v>386</v>
      </c>
      <c r="D49" s="26" t="s">
        <v>358</v>
      </c>
      <c r="E49" s="26" t="s">
        <v>2433</v>
      </c>
      <c r="F49" s="26" t="s">
        <v>2434</v>
      </c>
      <c r="G49" s="26" t="s">
        <v>390</v>
      </c>
      <c r="H49" s="26" t="s">
        <v>6774</v>
      </c>
      <c r="I49" s="26" t="s">
        <v>6775</v>
      </c>
      <c r="J49" s="26" t="s">
        <v>6776</v>
      </c>
      <c r="K49" s="26" t="s">
        <v>6777</v>
      </c>
      <c r="L49" s="26" t="s">
        <v>6778</v>
      </c>
      <c r="M49" s="26" t="s">
        <v>6779</v>
      </c>
      <c r="N49" s="26" t="s">
        <v>6780</v>
      </c>
      <c r="O49" s="26" t="s">
        <v>6781</v>
      </c>
      <c r="P49" s="26" t="s">
        <v>6782</v>
      </c>
      <c r="Q49" s="26" t="s">
        <v>6783</v>
      </c>
      <c r="R49" s="26" t="s">
        <v>6784</v>
      </c>
      <c r="S49" s="26" t="s">
        <v>6785</v>
      </c>
      <c r="T49" s="26" t="s">
        <v>6786</v>
      </c>
      <c r="U49" s="26" t="s">
        <v>6787</v>
      </c>
      <c r="V49" s="26" t="s">
        <v>6788</v>
      </c>
      <c r="W49" s="26" t="s">
        <v>6789</v>
      </c>
      <c r="X49" s="26" t="s">
        <v>6790</v>
      </c>
      <c r="Y49" s="26" t="s">
        <v>6791</v>
      </c>
      <c r="Z49" s="26" t="s">
        <v>6792</v>
      </c>
      <c r="AA49" s="26" t="s">
        <v>6793</v>
      </c>
      <c r="AB49" s="26" t="s">
        <v>6794</v>
      </c>
      <c r="AC49" s="26" t="s">
        <v>6795</v>
      </c>
      <c r="AD49" s="26" t="s">
        <v>6796</v>
      </c>
      <c r="AE49" s="26" t="s">
        <v>6797</v>
      </c>
      <c r="AF49" s="26" t="s">
        <v>6798</v>
      </c>
      <c r="AG49" s="26" t="s">
        <v>6799</v>
      </c>
      <c r="AH49" s="26" t="s">
        <v>6800</v>
      </c>
      <c r="AI49" s="26" t="s">
        <v>6801</v>
      </c>
      <c r="AJ49" s="26" t="s">
        <v>6802</v>
      </c>
      <c r="AK49" s="26" t="s">
        <v>6803</v>
      </c>
      <c r="AL49" s="26" t="s">
        <v>6804</v>
      </c>
      <c r="AM49" s="26" t="s">
        <v>6805</v>
      </c>
      <c r="AN49" s="26" t="s">
        <v>6806</v>
      </c>
      <c r="AO49" s="26" t="s">
        <v>6807</v>
      </c>
      <c r="AP49" s="26" t="s">
        <v>6808</v>
      </c>
      <c r="AQ49" s="26" t="s">
        <v>6809</v>
      </c>
      <c r="AR49" s="26" t="s">
        <v>6810</v>
      </c>
      <c r="AS49" s="26" t="s">
        <v>6811</v>
      </c>
      <c r="AT49" s="26" t="s">
        <v>6812</v>
      </c>
      <c r="AU49" s="26" t="s">
        <v>6813</v>
      </c>
      <c r="AV49" s="26" t="s">
        <v>6814</v>
      </c>
      <c r="AW49" s="26" t="s">
        <v>6815</v>
      </c>
      <c r="AX49" s="26" t="s">
        <v>6816</v>
      </c>
      <c r="AY49" s="26" t="s">
        <v>6817</v>
      </c>
      <c r="AZ49" s="26" t="s">
        <v>6818</v>
      </c>
      <c r="BA49" s="26" t="s">
        <v>6819</v>
      </c>
      <c r="BB49" s="26" t="s">
        <v>6820</v>
      </c>
      <c r="BC49" s="26" t="s">
        <v>6821</v>
      </c>
    </row>
    <row r="50" spans="1:55">
      <c r="A50" s="26" t="s">
        <v>364</v>
      </c>
      <c r="B50" s="26" t="s">
        <v>358</v>
      </c>
      <c r="C50" s="26" t="s">
        <v>386</v>
      </c>
      <c r="D50" s="26" t="s">
        <v>358</v>
      </c>
      <c r="E50" s="26" t="s">
        <v>2332</v>
      </c>
      <c r="F50" s="26" t="s">
        <v>2333</v>
      </c>
      <c r="G50" s="26" t="s">
        <v>387</v>
      </c>
      <c r="H50" s="26" t="s">
        <v>6822</v>
      </c>
      <c r="I50" s="26" t="s">
        <v>6823</v>
      </c>
      <c r="J50" s="26" t="s">
        <v>6824</v>
      </c>
      <c r="K50" s="26" t="s">
        <v>6825</v>
      </c>
      <c r="L50" s="26" t="s">
        <v>6826</v>
      </c>
      <c r="M50" s="26" t="s">
        <v>6827</v>
      </c>
      <c r="N50" s="26" t="s">
        <v>6828</v>
      </c>
      <c r="O50" s="26" t="s">
        <v>6829</v>
      </c>
      <c r="P50" s="26" t="s">
        <v>6830</v>
      </c>
      <c r="Q50" s="26" t="s">
        <v>6831</v>
      </c>
      <c r="R50" s="26" t="s">
        <v>6832</v>
      </c>
      <c r="S50" s="26" t="s">
        <v>6833</v>
      </c>
      <c r="T50" s="26" t="s">
        <v>6834</v>
      </c>
      <c r="U50" s="26" t="s">
        <v>6835</v>
      </c>
      <c r="V50" s="26" t="s">
        <v>6836</v>
      </c>
      <c r="W50" s="26" t="s">
        <v>6837</v>
      </c>
      <c r="X50" s="26" t="s">
        <v>6838</v>
      </c>
      <c r="Y50" s="26" t="s">
        <v>6839</v>
      </c>
      <c r="Z50" s="26" t="s">
        <v>6840</v>
      </c>
      <c r="AA50" s="26" t="s">
        <v>6841</v>
      </c>
      <c r="AB50" s="26" t="s">
        <v>6842</v>
      </c>
      <c r="AC50" s="26" t="s">
        <v>6843</v>
      </c>
      <c r="AD50" s="26" t="s">
        <v>6844</v>
      </c>
      <c r="AE50" s="26" t="s">
        <v>6845</v>
      </c>
      <c r="AF50" s="26" t="s">
        <v>6846</v>
      </c>
      <c r="AG50" s="26" t="s">
        <v>6847</v>
      </c>
      <c r="AH50" s="26" t="s">
        <v>6848</v>
      </c>
      <c r="AI50" s="26" t="s">
        <v>6849</v>
      </c>
      <c r="AJ50" s="26" t="s">
        <v>6850</v>
      </c>
      <c r="AK50" s="26" t="s">
        <v>6851</v>
      </c>
      <c r="AL50" s="26" t="s">
        <v>6852</v>
      </c>
      <c r="AM50" s="26" t="s">
        <v>6853</v>
      </c>
      <c r="AN50" s="26" t="s">
        <v>6854</v>
      </c>
      <c r="AO50" s="26" t="s">
        <v>6855</v>
      </c>
      <c r="AP50" s="26" t="s">
        <v>6856</v>
      </c>
      <c r="AQ50" s="26" t="s">
        <v>6857</v>
      </c>
      <c r="AR50" s="26" t="s">
        <v>6858</v>
      </c>
      <c r="AS50" s="26" t="s">
        <v>6859</v>
      </c>
      <c r="AT50" s="26" t="s">
        <v>6860</v>
      </c>
      <c r="AU50" s="26" t="s">
        <v>6861</v>
      </c>
      <c r="AV50" s="26" t="s">
        <v>6862</v>
      </c>
      <c r="AW50" s="26" t="s">
        <v>6863</v>
      </c>
      <c r="AX50" s="26" t="s">
        <v>6864</v>
      </c>
      <c r="AY50" s="26" t="s">
        <v>6865</v>
      </c>
      <c r="AZ50" s="26" t="s">
        <v>6866</v>
      </c>
      <c r="BA50" s="26" t="s">
        <v>6867</v>
      </c>
      <c r="BB50" s="26" t="s">
        <v>6868</v>
      </c>
      <c r="BC50" s="26" t="s">
        <v>6869</v>
      </c>
    </row>
    <row r="51" spans="1:55">
      <c r="A51" s="26" t="s">
        <v>359</v>
      </c>
      <c r="B51" s="26" t="s">
        <v>358</v>
      </c>
      <c r="C51" s="26" t="s">
        <v>386</v>
      </c>
      <c r="D51" s="26" t="s">
        <v>358</v>
      </c>
      <c r="E51" s="26" t="s">
        <v>3025</v>
      </c>
      <c r="F51" s="26" t="s">
        <v>2383</v>
      </c>
      <c r="G51" s="26" t="s">
        <v>387</v>
      </c>
      <c r="H51" s="26" t="s">
        <v>6870</v>
      </c>
      <c r="I51" s="26" t="s">
        <v>6871</v>
      </c>
      <c r="J51" s="26" t="s">
        <v>6872</v>
      </c>
      <c r="K51" s="26" t="s">
        <v>6873</v>
      </c>
      <c r="L51" s="26" t="s">
        <v>6874</v>
      </c>
      <c r="M51" s="26" t="s">
        <v>6875</v>
      </c>
      <c r="N51" s="26" t="s">
        <v>6876</v>
      </c>
      <c r="O51" s="26" t="s">
        <v>6877</v>
      </c>
      <c r="P51" s="26" t="s">
        <v>6878</v>
      </c>
      <c r="Q51" s="26" t="s">
        <v>6879</v>
      </c>
      <c r="R51" s="26" t="s">
        <v>6880</v>
      </c>
      <c r="S51" s="26" t="s">
        <v>6881</v>
      </c>
      <c r="T51" s="26" t="s">
        <v>6882</v>
      </c>
      <c r="U51" s="26" t="s">
        <v>6883</v>
      </c>
      <c r="V51" s="26" t="s">
        <v>6884</v>
      </c>
      <c r="W51" s="26" t="s">
        <v>6885</v>
      </c>
      <c r="X51" s="26" t="s">
        <v>6886</v>
      </c>
      <c r="Y51" s="26" t="s">
        <v>6887</v>
      </c>
      <c r="Z51" s="26" t="s">
        <v>6888</v>
      </c>
      <c r="AA51" s="26" t="s">
        <v>6889</v>
      </c>
      <c r="AB51" s="26" t="s">
        <v>6890</v>
      </c>
      <c r="AC51" s="26" t="s">
        <v>6891</v>
      </c>
      <c r="AD51" s="26" t="s">
        <v>6892</v>
      </c>
      <c r="AE51" s="26" t="s">
        <v>6893</v>
      </c>
      <c r="AF51" s="26" t="s">
        <v>6894</v>
      </c>
      <c r="AG51" s="26" t="s">
        <v>6895</v>
      </c>
      <c r="AH51" s="26" t="s">
        <v>6896</v>
      </c>
      <c r="AI51" s="26" t="s">
        <v>6897</v>
      </c>
      <c r="AJ51" s="26" t="s">
        <v>6898</v>
      </c>
      <c r="AK51" s="26" t="s">
        <v>6899</v>
      </c>
      <c r="AL51" s="26" t="s">
        <v>6900</v>
      </c>
      <c r="AM51" s="26" t="s">
        <v>6901</v>
      </c>
      <c r="AN51" s="26" t="s">
        <v>6902</v>
      </c>
      <c r="AO51" s="26" t="s">
        <v>6903</v>
      </c>
      <c r="AP51" s="26" t="s">
        <v>6904</v>
      </c>
      <c r="AQ51" s="26" t="s">
        <v>6905</v>
      </c>
      <c r="AR51" s="26" t="s">
        <v>6906</v>
      </c>
      <c r="AS51" s="26" t="s">
        <v>6907</v>
      </c>
      <c r="AT51" s="26" t="s">
        <v>6908</v>
      </c>
      <c r="AU51" s="26" t="s">
        <v>6909</v>
      </c>
      <c r="AV51" s="26" t="s">
        <v>6910</v>
      </c>
      <c r="AW51" s="26" t="s">
        <v>6911</v>
      </c>
      <c r="AX51" s="26" t="s">
        <v>6912</v>
      </c>
      <c r="AY51" s="26" t="s">
        <v>6913</v>
      </c>
      <c r="AZ51" s="26" t="s">
        <v>6914</v>
      </c>
      <c r="BA51" s="26" t="s">
        <v>6915</v>
      </c>
      <c r="BB51" s="26" t="s">
        <v>6916</v>
      </c>
      <c r="BC51" s="26" t="s">
        <v>6917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162CAD-BDE0-3342-AFFD-6EFC6A281255}">
  <dimension ref="A1:AQ54"/>
  <sheetViews>
    <sheetView zoomScale="82" workbookViewId="0">
      <selection activeCell="A51" sqref="A51:XFD51"/>
    </sheetView>
  </sheetViews>
  <sheetFormatPr baseColWidth="10" defaultRowHeight="16"/>
  <cols>
    <col min="1" max="1" width="33.1640625" style="11" customWidth="1"/>
    <col min="2" max="2" width="22.1640625" style="11" customWidth="1"/>
    <col min="3" max="4" width="33.1640625" style="11" customWidth="1"/>
    <col min="5" max="5" width="14.83203125" style="11" customWidth="1"/>
    <col min="6" max="6" width="18.5" style="11" customWidth="1"/>
    <col min="7" max="7" width="24.33203125" style="11" bestFit="1" customWidth="1"/>
    <col min="8" max="8" width="17.5" customWidth="1"/>
    <col min="9" max="9" width="24.6640625" customWidth="1"/>
    <col min="10" max="10" width="26.33203125" bestFit="1" customWidth="1"/>
    <col min="11" max="11" width="26" bestFit="1" customWidth="1"/>
    <col min="12" max="12" width="18.83203125" bestFit="1" customWidth="1"/>
    <col min="13" max="13" width="28.5" bestFit="1" customWidth="1"/>
    <col min="14" max="15" width="28.83203125" bestFit="1" customWidth="1"/>
    <col min="16" max="16" width="27.1640625" bestFit="1" customWidth="1"/>
    <col min="17" max="17" width="17" customWidth="1"/>
    <col min="18" max="18" width="17.1640625" bestFit="1" customWidth="1"/>
    <col min="19" max="19" width="17" customWidth="1"/>
    <col min="20" max="20" width="18.83203125" customWidth="1"/>
    <col min="21" max="21" width="19.33203125" bestFit="1" customWidth="1"/>
    <col min="22" max="22" width="22.5" customWidth="1"/>
    <col min="23" max="23" width="20.6640625" bestFit="1" customWidth="1"/>
    <col min="24" max="24" width="22.5" customWidth="1"/>
    <col min="25" max="25" width="23" customWidth="1"/>
    <col min="26" max="27" width="31.33203125" customWidth="1"/>
    <col min="28" max="28" width="31.83203125" bestFit="1" customWidth="1"/>
    <col min="29" max="29" width="20.83203125" bestFit="1" customWidth="1"/>
    <col min="30" max="30" width="28.6640625" customWidth="1"/>
    <col min="31" max="31" width="22.6640625" bestFit="1" customWidth="1"/>
    <col min="32" max="32" width="18.5" bestFit="1" customWidth="1"/>
    <col min="33" max="33" width="16.83203125" bestFit="1" customWidth="1"/>
    <col min="34" max="34" width="17.83203125" bestFit="1" customWidth="1"/>
    <col min="35" max="35" width="21.33203125" customWidth="1"/>
    <col min="36" max="36" width="16.83203125" style="40" bestFit="1" customWidth="1"/>
    <col min="37" max="37" width="16.83203125" style="40" customWidth="1"/>
    <col min="38" max="38" width="13.83203125" style="40" bestFit="1" customWidth="1"/>
    <col min="39" max="39" width="13.83203125" style="40" customWidth="1"/>
    <col min="40" max="40" width="20.6640625" bestFit="1" customWidth="1"/>
    <col min="41" max="41" width="21" bestFit="1" customWidth="1"/>
    <col min="42" max="42" width="26.6640625" customWidth="1"/>
  </cols>
  <sheetData>
    <row r="1" spans="1:42" ht="29" customHeight="1">
      <c r="A1" s="35" t="s">
        <v>1</v>
      </c>
      <c r="B1" s="1" t="s">
        <v>0</v>
      </c>
      <c r="C1" s="35" t="s">
        <v>371</v>
      </c>
      <c r="D1" s="35" t="s">
        <v>372</v>
      </c>
      <c r="E1" s="35" t="s">
        <v>373</v>
      </c>
      <c r="F1" s="35" t="s">
        <v>374</v>
      </c>
      <c r="G1" s="36" t="s">
        <v>375</v>
      </c>
      <c r="H1" s="3" t="s">
        <v>54</v>
      </c>
      <c r="I1" s="4" t="s">
        <v>55</v>
      </c>
      <c r="J1" s="5" t="s">
        <v>56</v>
      </c>
      <c r="K1" s="5" t="s">
        <v>57</v>
      </c>
      <c r="L1" s="6" t="s">
        <v>58</v>
      </c>
      <c r="M1" s="7" t="s">
        <v>59</v>
      </c>
      <c r="N1" s="7" t="s">
        <v>60</v>
      </c>
      <c r="O1" s="5" t="s">
        <v>61</v>
      </c>
      <c r="P1" s="5" t="s">
        <v>62</v>
      </c>
      <c r="Q1" s="5" t="s">
        <v>63</v>
      </c>
      <c r="R1" s="5" t="s">
        <v>64</v>
      </c>
      <c r="S1" s="5" t="s">
        <v>65</v>
      </c>
      <c r="T1" s="5" t="s">
        <v>21</v>
      </c>
      <c r="U1" s="5" t="s">
        <v>66</v>
      </c>
      <c r="V1" s="5" t="s">
        <v>67</v>
      </c>
      <c r="W1" s="8" t="s">
        <v>68</v>
      </c>
      <c r="X1" s="8" t="s">
        <v>376</v>
      </c>
      <c r="Y1" s="8" t="s">
        <v>69</v>
      </c>
      <c r="Z1" s="8" t="s">
        <v>70</v>
      </c>
      <c r="AA1" s="8" t="s">
        <v>71</v>
      </c>
      <c r="AB1" s="9" t="s">
        <v>30</v>
      </c>
      <c r="AC1" s="9" t="s">
        <v>29</v>
      </c>
      <c r="AD1" s="10" t="s">
        <v>6931</v>
      </c>
      <c r="AE1" s="8" t="s">
        <v>73</v>
      </c>
      <c r="AF1" s="8" t="s">
        <v>377</v>
      </c>
      <c r="AG1" s="8" t="s">
        <v>76</v>
      </c>
      <c r="AH1" s="8" t="s">
        <v>77</v>
      </c>
      <c r="AI1" s="8" t="s">
        <v>78</v>
      </c>
      <c r="AJ1" s="8" t="s">
        <v>79</v>
      </c>
      <c r="AK1" s="8" t="s">
        <v>80</v>
      </c>
      <c r="AL1" s="8" t="s">
        <v>81</v>
      </c>
      <c r="AM1" s="8" t="s">
        <v>82</v>
      </c>
      <c r="AN1" s="8" t="s">
        <v>83</v>
      </c>
      <c r="AO1" s="8" t="s">
        <v>84</v>
      </c>
      <c r="AP1" s="8" t="s">
        <v>85</v>
      </c>
    </row>
    <row r="2" spans="1:42" ht="17">
      <c r="A2" s="44" t="s">
        <v>87</v>
      </c>
      <c r="B2" s="37" t="s">
        <v>86</v>
      </c>
      <c r="C2" s="11" t="s">
        <v>378</v>
      </c>
      <c r="D2" s="37" t="s">
        <v>86</v>
      </c>
      <c r="E2" s="11">
        <v>246.4</v>
      </c>
      <c r="F2" s="11">
        <v>244</v>
      </c>
      <c r="G2" s="11" t="s">
        <v>379</v>
      </c>
      <c r="H2" s="11">
        <v>0.42687158847146933</v>
      </c>
      <c r="I2" s="11">
        <v>0.3680362116991644</v>
      </c>
      <c r="J2" s="11">
        <v>5.009939002379795E-2</v>
      </c>
      <c r="K2" s="11">
        <v>6.2093150528364283E-2</v>
      </c>
      <c r="L2" s="11">
        <v>0.56565257106682831</v>
      </c>
      <c r="M2" s="11">
        <v>0.18270825040089667</v>
      </c>
      <c r="N2" s="11">
        <v>0.39626031847096788</v>
      </c>
      <c r="O2" s="11">
        <v>0.12968277479825036</v>
      </c>
      <c r="P2" s="11">
        <v>2.8528397273846341E-3</v>
      </c>
      <c r="Q2" s="11">
        <v>0.17367612439291064</v>
      </c>
      <c r="R2" s="11">
        <v>0.11402879012610853</v>
      </c>
      <c r="S2" s="11">
        <v>0.6699711302007606</v>
      </c>
      <c r="T2" s="11">
        <v>0.15912256267409472</v>
      </c>
      <c r="U2" s="11">
        <v>2.8831452814175578E-2</v>
      </c>
      <c r="V2" s="11">
        <v>0.3131969038926255</v>
      </c>
      <c r="W2" s="28">
        <v>2.0500000000000003</v>
      </c>
      <c r="X2" s="11">
        <v>0.9870000000000001</v>
      </c>
      <c r="Y2" s="11" t="s">
        <v>88</v>
      </c>
      <c r="Z2" s="11" t="s">
        <v>88</v>
      </c>
      <c r="AA2" s="11">
        <v>0</v>
      </c>
      <c r="AB2" s="11">
        <v>0</v>
      </c>
      <c r="AC2" s="11">
        <v>0</v>
      </c>
      <c r="AD2" s="11">
        <v>1</v>
      </c>
      <c r="AE2" s="11" t="s">
        <v>88</v>
      </c>
      <c r="AF2" s="11" t="s">
        <v>88</v>
      </c>
      <c r="AG2" s="11" t="s">
        <v>88</v>
      </c>
      <c r="AH2" s="11" t="s">
        <v>88</v>
      </c>
      <c r="AI2" s="11" t="s">
        <v>88</v>
      </c>
      <c r="AJ2" s="11" t="s">
        <v>88</v>
      </c>
      <c r="AK2" s="11">
        <f>AVERAGE([1]Eosauropterygia!CG2:CG13)</f>
        <v>0.35508348774865639</v>
      </c>
      <c r="AL2" s="11">
        <f>AVERAGE([1]Eosauropterygia!CH2:CH13)</f>
        <v>0.52482325813147912</v>
      </c>
      <c r="AM2" s="11">
        <f>AVERAGE([1]Eosauropterygia!CI2:CI13)</f>
        <v>0.19379086612397686</v>
      </c>
      <c r="AN2" s="11">
        <f>AVERAGE([1]Eosauropterygia!CJ2:CJ13)</f>
        <v>0.46740042232567036</v>
      </c>
      <c r="AO2" s="11" t="s">
        <v>88</v>
      </c>
      <c r="AP2" s="11">
        <f>AVERAGE([1]Eosauropterygia!CL2:CL13)</f>
        <v>0.19946424891819492</v>
      </c>
    </row>
    <row r="3" spans="1:42" ht="17">
      <c r="A3" s="45" t="s">
        <v>101</v>
      </c>
      <c r="B3" s="37" t="s">
        <v>86</v>
      </c>
      <c r="C3" s="11" t="s">
        <v>378</v>
      </c>
      <c r="D3" s="37" t="s">
        <v>86</v>
      </c>
      <c r="E3" s="11">
        <v>244.9</v>
      </c>
      <c r="F3" s="11">
        <v>244</v>
      </c>
      <c r="G3" s="11" t="s">
        <v>379</v>
      </c>
      <c r="H3" s="11">
        <v>0.32502780867630698</v>
      </c>
      <c r="I3" s="11">
        <v>0.34193548387096773</v>
      </c>
      <c r="J3" s="11" t="s">
        <v>88</v>
      </c>
      <c r="K3" s="11" t="s">
        <v>88</v>
      </c>
      <c r="L3" s="11">
        <v>0.50932909884874944</v>
      </c>
      <c r="M3" s="11">
        <v>0.21352968246663598</v>
      </c>
      <c r="N3" s="11">
        <v>0.44064577397910731</v>
      </c>
      <c r="O3" s="11">
        <v>0.13644730786930509</v>
      </c>
      <c r="P3" s="11">
        <v>8.6801426872770496E-3</v>
      </c>
      <c r="Q3" s="11">
        <v>0.16151279199110122</v>
      </c>
      <c r="R3" s="11">
        <v>7.8754171301446046E-2</v>
      </c>
      <c r="S3" s="11">
        <v>0.6347484867609009</v>
      </c>
      <c r="T3" s="11">
        <v>7.4527252502780861E-2</v>
      </c>
      <c r="U3" s="11">
        <v>3.4927697441601777E-2</v>
      </c>
      <c r="V3" s="11">
        <v>0.43826473859844267</v>
      </c>
      <c r="W3" s="28">
        <v>1.97</v>
      </c>
      <c r="X3" s="11">
        <v>0.8</v>
      </c>
      <c r="Y3" s="11" t="s">
        <v>88</v>
      </c>
      <c r="Z3" s="11">
        <v>1.5130830489192264</v>
      </c>
      <c r="AA3" s="11">
        <v>0</v>
      </c>
      <c r="AB3" s="11">
        <v>0</v>
      </c>
      <c r="AC3" s="11">
        <v>1</v>
      </c>
      <c r="AD3" s="11">
        <v>0</v>
      </c>
      <c r="AE3" s="11">
        <v>0.46917489290370651</v>
      </c>
      <c r="AF3" s="11">
        <v>0.98035015831626005</v>
      </c>
      <c r="AG3" s="11">
        <v>0.25337423312883434</v>
      </c>
      <c r="AH3" s="11">
        <v>0.40639452571967905</v>
      </c>
      <c r="AI3" s="11">
        <v>0.72991499862901021</v>
      </c>
      <c r="AJ3" s="11">
        <v>0.8113459399332591</v>
      </c>
      <c r="AK3" s="11">
        <v>0.30848985725018779</v>
      </c>
      <c r="AL3" s="11">
        <v>0.55597295266716751</v>
      </c>
      <c r="AM3" s="11">
        <v>0.10828077872223746</v>
      </c>
      <c r="AN3" s="11">
        <f>AVERAGE([1]Eosauropterygia!CJ3:CJ14)</f>
        <v>0.46276048044348117</v>
      </c>
      <c r="AO3" s="11" t="s">
        <v>88</v>
      </c>
      <c r="AP3" s="11">
        <v>0.17326770162817112</v>
      </c>
    </row>
    <row r="4" spans="1:42" ht="17">
      <c r="A4" s="44" t="s">
        <v>103</v>
      </c>
      <c r="B4" s="37" t="s">
        <v>86</v>
      </c>
      <c r="C4" s="11" t="s">
        <v>378</v>
      </c>
      <c r="D4" s="37" t="s">
        <v>86</v>
      </c>
      <c r="E4" s="11">
        <v>244.9</v>
      </c>
      <c r="F4" s="11">
        <v>244</v>
      </c>
      <c r="G4" s="11" t="s">
        <v>379</v>
      </c>
      <c r="H4" s="11">
        <v>0.37041939265590135</v>
      </c>
      <c r="I4" s="11" t="s">
        <v>88</v>
      </c>
      <c r="J4" s="11" t="s">
        <v>88</v>
      </c>
      <c r="K4" s="11">
        <v>0.13750000000000001</v>
      </c>
      <c r="L4" s="11">
        <v>0.52036455800000003</v>
      </c>
      <c r="M4" s="11">
        <v>0.15056320019520419</v>
      </c>
      <c r="N4" s="11">
        <v>0.33685064935064934</v>
      </c>
      <c r="O4" s="11">
        <v>0.13547367511590963</v>
      </c>
      <c r="P4" s="11">
        <v>8.4858360000000001E-3</v>
      </c>
      <c r="Q4" s="11">
        <v>0.175363923</v>
      </c>
      <c r="R4" s="11">
        <v>0.15233676700000001</v>
      </c>
      <c r="S4" s="11">
        <v>0.68430664900000004</v>
      </c>
      <c r="T4" s="11">
        <v>0.114639175</v>
      </c>
      <c r="U4" s="11">
        <v>6.0951732000000002E-2</v>
      </c>
      <c r="V4" s="11">
        <v>0.33143929700000002</v>
      </c>
      <c r="W4" s="28">
        <v>2.27</v>
      </c>
      <c r="X4" s="11">
        <v>0.97</v>
      </c>
      <c r="Y4" s="11" t="s">
        <v>88</v>
      </c>
      <c r="Z4" s="11">
        <v>2.5121951219512195</v>
      </c>
      <c r="AA4" s="11">
        <v>0</v>
      </c>
      <c r="AB4" s="11">
        <v>0</v>
      </c>
      <c r="AC4" s="11">
        <v>1</v>
      </c>
      <c r="AD4" s="38">
        <v>1</v>
      </c>
      <c r="AE4" s="11">
        <v>0.3296903470206064</v>
      </c>
      <c r="AF4" s="11">
        <v>0.8912605520831407</v>
      </c>
      <c r="AG4" s="11">
        <v>0.27866948978894884</v>
      </c>
      <c r="AH4" s="11">
        <v>0.39857250187828697</v>
      </c>
      <c r="AI4" s="11">
        <v>0.72658213570983299</v>
      </c>
      <c r="AJ4" s="11">
        <v>0.93838158333218635</v>
      </c>
      <c r="AK4" s="11">
        <f>AVERAGE([1]Eosauropterygia!CG15:CG16)</f>
        <v>0.2590806041284256</v>
      </c>
      <c r="AL4" s="11">
        <f>AVERAGE([1]Eosauropterygia!CH15:CH16)</f>
        <v>0.54847856889833513</v>
      </c>
      <c r="AM4" s="11">
        <f>AVERAGE([1]Eosauropterygia!CI15:CI16)</f>
        <v>0.21310915711387596</v>
      </c>
      <c r="AN4" s="11">
        <f>AVERAGE([1]Eosauropterygia!CJ15:CJ16)</f>
        <v>0.50655823658608334</v>
      </c>
      <c r="AO4" s="11">
        <f>AVERAGE([1]Eosauropterygia!CK15:CK16)</f>
        <v>0.17185629876252179</v>
      </c>
      <c r="AP4" s="11">
        <f>AVERAGE([1]Eosauropterygia!CL15:CL16)</f>
        <v>0.17777033924315161</v>
      </c>
    </row>
    <row r="5" spans="1:42">
      <c r="A5" s="16" t="s">
        <v>107</v>
      </c>
      <c r="B5" s="37" t="s">
        <v>86</v>
      </c>
      <c r="C5" s="11" t="s">
        <v>378</v>
      </c>
      <c r="D5" s="37" t="s">
        <v>86</v>
      </c>
      <c r="E5" s="11">
        <v>244.9</v>
      </c>
      <c r="F5" s="11">
        <v>244</v>
      </c>
      <c r="G5" s="11" t="s">
        <v>379</v>
      </c>
      <c r="H5" s="11">
        <v>0.27403846153846156</v>
      </c>
      <c r="I5" s="11">
        <v>0.44068380309833766</v>
      </c>
      <c r="J5" s="11" t="s">
        <v>88</v>
      </c>
      <c r="K5" s="11">
        <v>6.9820679130103008E-2</v>
      </c>
      <c r="L5" s="11">
        <v>0.44028996566196105</v>
      </c>
      <c r="M5" s="11">
        <v>0.14293366720675602</v>
      </c>
      <c r="N5" s="11">
        <v>0.31509121061359863</v>
      </c>
      <c r="O5" s="11">
        <v>0.18975082240879854</v>
      </c>
      <c r="P5" s="11">
        <v>7.0511679085397032E-3</v>
      </c>
      <c r="Q5" s="11">
        <v>0.10420130523791749</v>
      </c>
      <c r="R5" s="11">
        <v>7.9397967493468141E-2</v>
      </c>
      <c r="S5" s="11">
        <v>0.85252621155107644</v>
      </c>
      <c r="T5" s="11" t="s">
        <v>88</v>
      </c>
      <c r="U5" s="11">
        <v>6.3034188000000005E-2</v>
      </c>
      <c r="V5" s="11">
        <v>0.42277224503183924</v>
      </c>
      <c r="W5" s="28">
        <v>2.59</v>
      </c>
      <c r="X5" s="11">
        <v>0.65500000000000003</v>
      </c>
      <c r="Y5" s="11" t="s">
        <v>88</v>
      </c>
      <c r="Z5" s="11">
        <v>1.0606249377055716</v>
      </c>
      <c r="AA5" s="11">
        <v>0</v>
      </c>
      <c r="AB5" s="11">
        <v>0</v>
      </c>
      <c r="AC5" s="11">
        <v>0</v>
      </c>
      <c r="AD5" s="11">
        <v>1</v>
      </c>
      <c r="AE5" s="11">
        <v>0.30941001422891296</v>
      </c>
      <c r="AF5" s="11">
        <v>0.89256143335453841</v>
      </c>
      <c r="AG5" s="11">
        <v>0.26737058511138778</v>
      </c>
      <c r="AH5" s="11">
        <v>0.42748747960936317</v>
      </c>
      <c r="AI5" s="11">
        <v>0.82288203566531715</v>
      </c>
      <c r="AJ5" s="11">
        <v>0.90275126866712663</v>
      </c>
      <c r="AK5" s="11">
        <f>AVERAGE([1]Eosauropterygia!CG17:CG18)</f>
        <v>0.29799235426929394</v>
      </c>
      <c r="AL5" s="11">
        <f>AVERAGE([1]Eosauropterygia!CH17:CH18)</f>
        <v>0.57484221059113305</v>
      </c>
      <c r="AM5" s="11">
        <f>AVERAGE([1]Eosauropterygia!CI17:CI18)</f>
        <v>0.1347542537399313</v>
      </c>
      <c r="AN5" s="11">
        <f>AVERAGE([1]Eosauropterygia!CJ17:CJ18)</f>
        <v>0.45813124586885712</v>
      </c>
      <c r="AO5" s="11">
        <f>AVERAGE([1]Eosauropterygia!CK17:CK18)</f>
        <v>0.14285137625431404</v>
      </c>
      <c r="AP5" s="11">
        <f>AVERAGE([1]Eosauropterygia!CL17:CL18)</f>
        <v>0.14918477515535089</v>
      </c>
    </row>
    <row r="6" spans="1:42">
      <c r="A6" s="16" t="s">
        <v>380</v>
      </c>
      <c r="B6" s="37" t="s">
        <v>86</v>
      </c>
      <c r="C6" s="11" t="s">
        <v>378</v>
      </c>
      <c r="D6" s="37" t="s">
        <v>86</v>
      </c>
      <c r="E6" s="11">
        <v>244.9</v>
      </c>
      <c r="F6" s="11">
        <v>244</v>
      </c>
      <c r="G6" s="11" t="s">
        <v>379</v>
      </c>
      <c r="H6" s="11">
        <v>0.31738035264483627</v>
      </c>
      <c r="I6" s="11">
        <v>0.3811922753988245</v>
      </c>
      <c r="J6" s="11" t="s">
        <v>88</v>
      </c>
      <c r="K6" s="11" t="s">
        <v>88</v>
      </c>
      <c r="L6" s="11" t="s">
        <v>88</v>
      </c>
      <c r="M6" s="11" t="s">
        <v>88</v>
      </c>
      <c r="N6" s="11" t="s">
        <v>88</v>
      </c>
      <c r="O6" s="11" t="s">
        <v>88</v>
      </c>
      <c r="P6" s="11">
        <v>6.6114738230543804E-3</v>
      </c>
      <c r="Q6" s="11">
        <v>0.15743073047858941</v>
      </c>
      <c r="R6" s="11">
        <v>5.9613769941225858E-2</v>
      </c>
      <c r="S6" s="11">
        <v>0.71945373322134021</v>
      </c>
      <c r="T6" s="11" t="s">
        <v>88</v>
      </c>
      <c r="U6" s="11">
        <v>5.037783375314861E-2</v>
      </c>
      <c r="V6" s="11">
        <v>0.42443324937027704</v>
      </c>
      <c r="W6" s="28">
        <v>1.91</v>
      </c>
      <c r="X6" s="11">
        <v>0.67</v>
      </c>
      <c r="Y6" s="11" t="s">
        <v>88</v>
      </c>
      <c r="Z6" s="11">
        <v>1.3222748815165877</v>
      </c>
      <c r="AA6" s="11">
        <v>0</v>
      </c>
      <c r="AB6" s="11">
        <v>0</v>
      </c>
      <c r="AC6" s="11">
        <v>0</v>
      </c>
      <c r="AD6" s="11">
        <v>1</v>
      </c>
      <c r="AE6" s="11">
        <v>0.54749894913829344</v>
      </c>
      <c r="AF6" s="11">
        <v>0.77049180327868849</v>
      </c>
      <c r="AG6" s="11" t="s">
        <v>88</v>
      </c>
      <c r="AH6" s="11" t="s">
        <v>88</v>
      </c>
      <c r="AI6" s="11">
        <v>0.68860946745562135</v>
      </c>
      <c r="AJ6" s="11">
        <v>0.56759026028547432</v>
      </c>
      <c r="AK6" s="11">
        <v>0.2848549946294307</v>
      </c>
      <c r="AL6" s="11">
        <v>0.54887218045112784</v>
      </c>
      <c r="AM6" s="11">
        <v>0.15539940828402368</v>
      </c>
      <c r="AN6" s="11">
        <v>0.44600591715976334</v>
      </c>
      <c r="AO6" s="11">
        <v>0.14285137625431404</v>
      </c>
      <c r="AP6" s="11">
        <f>AVERAGE([1]Eosauropterygia!CL15:CL16)</f>
        <v>0.17777033924315161</v>
      </c>
    </row>
    <row r="7" spans="1:42">
      <c r="A7" s="16" t="s">
        <v>112</v>
      </c>
      <c r="B7" s="37" t="s">
        <v>86</v>
      </c>
      <c r="C7" s="11" t="s">
        <v>378</v>
      </c>
      <c r="D7" s="37" t="s">
        <v>86</v>
      </c>
      <c r="E7" s="11">
        <v>244.9</v>
      </c>
      <c r="F7" s="11">
        <v>244</v>
      </c>
      <c r="G7" s="11" t="s">
        <v>379</v>
      </c>
      <c r="H7" s="11">
        <v>0.45885695872513693</v>
      </c>
      <c r="I7" s="11">
        <v>0.31842282567302338</v>
      </c>
      <c r="J7" s="11">
        <v>3.6717459151826691E-2</v>
      </c>
      <c r="K7" s="11" t="s">
        <v>88</v>
      </c>
      <c r="L7" s="11">
        <v>0.56256392771905894</v>
      </c>
      <c r="M7" s="11">
        <v>0.10224550898203594</v>
      </c>
      <c r="N7" s="11">
        <v>0.28482068390325271</v>
      </c>
      <c r="O7" s="11">
        <v>0.13098802395209583</v>
      </c>
      <c r="P7" s="11">
        <v>4.5761957352188128E-3</v>
      </c>
      <c r="Q7" s="11">
        <v>0.20593490933591119</v>
      </c>
      <c r="R7" s="11">
        <v>0.10888478776693911</v>
      </c>
      <c r="S7" s="11">
        <v>0.69403641201767641</v>
      </c>
      <c r="T7" s="11">
        <v>8.0850689867299402E-2</v>
      </c>
      <c r="U7" s="11">
        <v>3.7788909394498638E-2</v>
      </c>
      <c r="V7" s="11">
        <v>0.2551483727333978</v>
      </c>
      <c r="W7" s="28">
        <v>1.49</v>
      </c>
      <c r="X7" s="11">
        <v>1.49</v>
      </c>
      <c r="Y7" s="11" t="s">
        <v>88</v>
      </c>
      <c r="Z7" s="11">
        <v>1.1340125391849529</v>
      </c>
      <c r="AA7" s="11">
        <v>0</v>
      </c>
      <c r="AB7" s="11">
        <v>0</v>
      </c>
      <c r="AC7" s="11">
        <v>0</v>
      </c>
      <c r="AD7" s="11">
        <v>0</v>
      </c>
      <c r="AE7" s="11">
        <v>0.32766162228123091</v>
      </c>
      <c r="AF7" s="11">
        <v>0.46238194677185107</v>
      </c>
      <c r="AG7" s="11">
        <v>0.25387686534601622</v>
      </c>
      <c r="AH7" s="11">
        <v>0.54590278383803126</v>
      </c>
      <c r="AI7" s="11">
        <v>0.94640682095006079</v>
      </c>
      <c r="AJ7" s="11">
        <v>0.48100301725400596</v>
      </c>
      <c r="AK7" s="11">
        <v>0.18211068211068213</v>
      </c>
      <c r="AL7" s="11">
        <v>0.59459459459459463</v>
      </c>
      <c r="AM7" s="11">
        <v>0.12588306942752742</v>
      </c>
      <c r="AN7" s="11">
        <v>0.5840438489646772</v>
      </c>
      <c r="AO7" s="11" t="s">
        <v>88</v>
      </c>
      <c r="AP7" s="11" t="s">
        <v>88</v>
      </c>
    </row>
    <row r="8" spans="1:42">
      <c r="A8" s="46" t="s">
        <v>122</v>
      </c>
      <c r="B8" s="37" t="s">
        <v>86</v>
      </c>
      <c r="C8" s="11" t="s">
        <v>378</v>
      </c>
      <c r="D8" s="37" t="s">
        <v>86</v>
      </c>
      <c r="E8" s="11">
        <v>244.9</v>
      </c>
      <c r="F8" s="11">
        <v>244</v>
      </c>
      <c r="G8" s="11" t="s">
        <v>379</v>
      </c>
      <c r="H8" s="11">
        <v>0.56084280303030298</v>
      </c>
      <c r="I8" s="11" t="s">
        <v>88</v>
      </c>
      <c r="J8" s="11">
        <v>4.3421904999999997E-2</v>
      </c>
      <c r="K8" s="11">
        <v>7.8202635558435957E-2</v>
      </c>
      <c r="L8" s="11">
        <v>0.51674227694966524</v>
      </c>
      <c r="M8" s="11">
        <v>0.13338395342951151</v>
      </c>
      <c r="N8" s="11">
        <v>0.321733822</v>
      </c>
      <c r="O8" s="11">
        <v>0.12351303467476589</v>
      </c>
      <c r="P8" s="11" t="s">
        <v>88</v>
      </c>
      <c r="Q8" s="11">
        <v>0.34138257575757575</v>
      </c>
      <c r="R8" s="11">
        <v>9.6117424000000007E-2</v>
      </c>
      <c r="S8" s="11">
        <v>0.64557348999999997</v>
      </c>
      <c r="T8" s="11" t="s">
        <v>88</v>
      </c>
      <c r="U8" s="11" t="s">
        <v>88</v>
      </c>
      <c r="V8" s="11">
        <v>0.24076704545454544</v>
      </c>
      <c r="W8" s="28">
        <v>2.2200000000000002</v>
      </c>
      <c r="X8" s="11">
        <v>1.06</v>
      </c>
      <c r="Y8" s="11" t="s">
        <v>88</v>
      </c>
      <c r="Z8" s="11">
        <v>0.98378378399999999</v>
      </c>
      <c r="AA8" s="11">
        <v>0</v>
      </c>
      <c r="AB8" s="11">
        <v>0</v>
      </c>
      <c r="AC8" s="11">
        <v>0</v>
      </c>
      <c r="AD8" s="11">
        <v>0</v>
      </c>
      <c r="AE8" s="11">
        <v>0.28859102244389023</v>
      </c>
      <c r="AF8" s="11">
        <v>0.51427680798004982</v>
      </c>
      <c r="AG8" s="11" t="s">
        <v>88</v>
      </c>
      <c r="AH8" s="11" t="s">
        <v>88</v>
      </c>
      <c r="AI8" s="11">
        <v>0.99598595082789776</v>
      </c>
      <c r="AJ8" s="11">
        <v>0.47182765151515149</v>
      </c>
      <c r="AK8" s="11">
        <v>0.29591939546599494</v>
      </c>
      <c r="AL8" s="11">
        <v>0.62115869017632241</v>
      </c>
      <c r="AM8" s="11">
        <v>0.25489212242849973</v>
      </c>
      <c r="AN8" s="11">
        <v>0.55393878575012545</v>
      </c>
      <c r="AO8" s="11">
        <v>0.14177423784674542</v>
      </c>
      <c r="AP8" s="11">
        <v>0.13236717150122645</v>
      </c>
    </row>
    <row r="9" spans="1:42">
      <c r="A9" s="16" t="s">
        <v>114</v>
      </c>
      <c r="B9" s="37" t="s">
        <v>86</v>
      </c>
      <c r="C9" s="11" t="s">
        <v>378</v>
      </c>
      <c r="D9" s="37" t="s">
        <v>86</v>
      </c>
      <c r="E9" s="11">
        <v>239.1</v>
      </c>
      <c r="F9" s="11">
        <v>237</v>
      </c>
      <c r="G9" s="11" t="s">
        <v>379</v>
      </c>
      <c r="H9" s="11">
        <v>0.31626287595414948</v>
      </c>
      <c r="I9" s="11">
        <v>0.39580973723071705</v>
      </c>
      <c r="J9" s="11">
        <v>3.9628025018583736E-2</v>
      </c>
      <c r="K9" s="11">
        <v>6.2497057160035029E-2</v>
      </c>
      <c r="L9" s="11">
        <v>0.4997427848163894</v>
      </c>
      <c r="M9" s="11">
        <v>0.14390404767694315</v>
      </c>
      <c r="N9" s="11">
        <v>0.33056453442016637</v>
      </c>
      <c r="O9" s="11">
        <v>0.18667224503366028</v>
      </c>
      <c r="P9" s="11">
        <v>6.7506157966563127E-3</v>
      </c>
      <c r="Q9" s="11">
        <v>0.12772464190048766</v>
      </c>
      <c r="R9" s="11">
        <v>0.10277546354908262</v>
      </c>
      <c r="S9" s="11">
        <v>0.82540919477719599</v>
      </c>
      <c r="T9" s="11" t="s">
        <v>88</v>
      </c>
      <c r="U9" s="11">
        <v>3.1982654881945308E-2</v>
      </c>
      <c r="V9" s="11">
        <v>0.38011555508132128</v>
      </c>
      <c r="W9" s="28">
        <v>2.9160000000000004</v>
      </c>
      <c r="X9" s="11">
        <v>0.72249999999999992</v>
      </c>
      <c r="Y9" s="11">
        <v>0.19500000000000001</v>
      </c>
      <c r="Z9" s="11">
        <v>1.3432128037937168</v>
      </c>
      <c r="AA9" s="13">
        <v>0</v>
      </c>
      <c r="AB9" s="11">
        <v>0</v>
      </c>
      <c r="AC9" s="11">
        <v>0</v>
      </c>
      <c r="AD9" s="13">
        <v>0</v>
      </c>
      <c r="AE9" s="11">
        <v>0.39586123565570985</v>
      </c>
      <c r="AF9" s="11">
        <v>1.0742486474920525</v>
      </c>
      <c r="AG9" s="11">
        <v>0.26412824255279527</v>
      </c>
      <c r="AH9" s="11">
        <v>0.39818563925897266</v>
      </c>
      <c r="AI9" s="11">
        <v>1.0008103956887302</v>
      </c>
      <c r="AJ9" s="11">
        <v>0.69847167836720692</v>
      </c>
      <c r="AK9" s="11">
        <f>AVERAGE([1]Eosauropterygia!CG21:CG25)</f>
        <v>0.20257859413634757</v>
      </c>
      <c r="AL9" s="11">
        <f>AVERAGE([1]Eosauropterygia!CH21:CH25)</f>
        <v>0.47552454962910629</v>
      </c>
      <c r="AM9" s="11">
        <v>0.16940363007778739</v>
      </c>
      <c r="AN9" s="11">
        <f>AVERAGE([1]Eosauropterygia!CJ21:CJ25)</f>
        <v>0.34028252791608415</v>
      </c>
      <c r="AO9" s="11">
        <f>AVERAGE([1]Eosauropterygia!CK21:CK25)</f>
        <v>0.17381867387999883</v>
      </c>
      <c r="AP9" s="11">
        <f>AVERAGE([1]Eosauropterygia!CL21:CL25)</f>
        <v>0.18832305923022197</v>
      </c>
    </row>
    <row r="10" spans="1:42">
      <c r="A10" s="16" t="s">
        <v>124</v>
      </c>
      <c r="B10" s="37" t="s">
        <v>86</v>
      </c>
      <c r="C10" s="11" t="s">
        <v>378</v>
      </c>
      <c r="D10" s="37" t="s">
        <v>86</v>
      </c>
      <c r="E10" s="11">
        <v>239.1</v>
      </c>
      <c r="F10" s="11">
        <v>237</v>
      </c>
      <c r="G10" s="11" t="s">
        <v>379</v>
      </c>
      <c r="H10" s="11">
        <v>0.44147911086458169</v>
      </c>
      <c r="I10" s="11">
        <v>0.39284853986084212</v>
      </c>
      <c r="J10" s="11">
        <v>3.7300048134599001E-2</v>
      </c>
      <c r="K10" s="11">
        <v>3.8290729525837695E-2</v>
      </c>
      <c r="L10" s="11">
        <v>0.47329246880179188</v>
      </c>
      <c r="M10" s="11">
        <v>0.12830612218554852</v>
      </c>
      <c r="N10" s="11">
        <v>0.27251112593736493</v>
      </c>
      <c r="O10" s="11">
        <v>0.11989746372407474</v>
      </c>
      <c r="P10" s="11">
        <v>1.2982844733463092E-3</v>
      </c>
      <c r="Q10" s="11">
        <v>0.17893786162911995</v>
      </c>
      <c r="R10" s="11">
        <v>0.11413357201894495</v>
      </c>
      <c r="S10" s="11">
        <v>0.66011587233401303</v>
      </c>
      <c r="T10" s="11">
        <v>7.9300600173191405E-2</v>
      </c>
      <c r="U10" s="11">
        <v>7.3062427119773454E-2</v>
      </c>
      <c r="V10" s="11">
        <v>0.30445591071691391</v>
      </c>
      <c r="W10" s="28">
        <v>2.2330000000000001</v>
      </c>
      <c r="X10" s="11">
        <v>0.97399999999999987</v>
      </c>
      <c r="Y10" s="11">
        <v>0.24030000000000001</v>
      </c>
      <c r="Z10" s="11">
        <v>1.3957383283674987</v>
      </c>
      <c r="AA10" s="11">
        <v>0</v>
      </c>
      <c r="AB10" s="11">
        <v>0</v>
      </c>
      <c r="AC10" s="11">
        <v>0</v>
      </c>
      <c r="AD10" s="13">
        <v>0</v>
      </c>
      <c r="AE10" s="11">
        <v>0.26606678840298387</v>
      </c>
      <c r="AF10" s="11">
        <v>0.41662389546267964</v>
      </c>
      <c r="AG10" s="11">
        <v>0.32071034766361406</v>
      </c>
      <c r="AH10" s="11">
        <v>0.5601665362771302</v>
      </c>
      <c r="AI10" s="11">
        <v>1.4585595405018228</v>
      </c>
      <c r="AJ10" s="11">
        <v>0.63436611381603292</v>
      </c>
      <c r="AK10" s="11">
        <f>AVERAGE([1]Eosauropterygia!CG27:CG38)</f>
        <v>0.2655446280243568</v>
      </c>
      <c r="AL10" s="11">
        <f>AVERAGE([1]Eosauropterygia!CH27:CH38)</f>
        <v>0.5386395323763461</v>
      </c>
      <c r="AM10" s="11">
        <f>AVERAGE([1]Eosauropterygia!CI27:CI38)</f>
        <v>0.21536180805673588</v>
      </c>
      <c r="AN10" s="11">
        <f>AVERAGE([1]Eosauropterygia!CJ27:CJ38)</f>
        <v>0.55160752501992127</v>
      </c>
      <c r="AO10" s="11">
        <f>AVERAGE([1]Eosauropterygia!CK27:CK38)</f>
        <v>0.11790870683743115</v>
      </c>
      <c r="AP10" s="11">
        <f>AVERAGE([1]Eosauropterygia!CL27:CL38)</f>
        <v>0.17067069907235946</v>
      </c>
    </row>
    <row r="11" spans="1:42">
      <c r="A11" s="16" t="s">
        <v>139</v>
      </c>
      <c r="B11" s="37" t="s">
        <v>86</v>
      </c>
      <c r="C11" s="11" t="s">
        <v>378</v>
      </c>
      <c r="D11" s="37" t="s">
        <v>86</v>
      </c>
      <c r="E11" s="11">
        <v>241.5</v>
      </c>
      <c r="F11" s="11">
        <v>239.1</v>
      </c>
      <c r="G11" s="11" t="s">
        <v>379</v>
      </c>
      <c r="H11" s="11">
        <v>0.42296613197444566</v>
      </c>
      <c r="I11" s="11">
        <v>0.38434189307011096</v>
      </c>
      <c r="J11" s="11">
        <v>3.3842682140554484E-2</v>
      </c>
      <c r="K11" s="11">
        <v>4.9044045990499753E-2</v>
      </c>
      <c r="L11" s="11">
        <v>0.44124840744166255</v>
      </c>
      <c r="M11" s="11">
        <v>0.12838204362115943</v>
      </c>
      <c r="N11" s="11">
        <v>0.23461240258549834</v>
      </c>
      <c r="O11" s="11">
        <v>0.12069419685599896</v>
      </c>
      <c r="P11" s="11">
        <v>2.3082436952265874E-3</v>
      </c>
      <c r="Q11" s="11">
        <v>0.16271071676046051</v>
      </c>
      <c r="R11" s="11">
        <v>0.12417436566080887</v>
      </c>
      <c r="S11" s="11">
        <v>0.61717523383571393</v>
      </c>
      <c r="T11" s="11">
        <v>6.8357830105641323E-2</v>
      </c>
      <c r="U11" s="11">
        <v>5.3802837206878368E-2</v>
      </c>
      <c r="V11" s="11">
        <v>0.32416701371920259</v>
      </c>
      <c r="W11" s="28">
        <v>2.2240909090909096</v>
      </c>
      <c r="X11" s="11">
        <v>0.65949999999999986</v>
      </c>
      <c r="Y11" s="11">
        <v>0.39067999999999997</v>
      </c>
      <c r="Z11" s="11">
        <v>1.3094966898669307</v>
      </c>
      <c r="AA11" s="11">
        <v>0</v>
      </c>
      <c r="AB11" s="11">
        <v>0</v>
      </c>
      <c r="AC11" s="11">
        <v>0</v>
      </c>
      <c r="AD11" s="11">
        <v>0</v>
      </c>
      <c r="AE11" s="11">
        <v>0.32351566344123117</v>
      </c>
      <c r="AF11" s="11">
        <v>0.50091550199670432</v>
      </c>
      <c r="AG11" s="11">
        <v>0.29165645267693185</v>
      </c>
      <c r="AH11" s="11">
        <v>0.47690840968913295</v>
      </c>
      <c r="AI11" s="11">
        <v>1.1140581321458767</v>
      </c>
      <c r="AJ11" s="11">
        <v>0.62343991005866428</v>
      </c>
      <c r="AK11" s="11">
        <f>AVERAGE([1]Eosauropterygia!CG39:CG62)</f>
        <v>0.28620689502627639</v>
      </c>
      <c r="AL11" s="11">
        <f>AVERAGE([1]Eosauropterygia!CH39:CH62)</f>
        <v>0.53459669255852116</v>
      </c>
      <c r="AM11" s="11">
        <f>AVERAGE([1]Eosauropterygia!CI39:CI62)</f>
        <v>0.1727033419601561</v>
      </c>
      <c r="AN11" s="11">
        <f>AVERAGE([1]Eosauropterygia!CJ39:CJ62)</f>
        <v>0.52148425758614392</v>
      </c>
      <c r="AO11" s="11">
        <f>AVERAGE([1]Eosauropterygia!CK39:CK62)</f>
        <v>0.12741434868434059</v>
      </c>
      <c r="AP11" s="11">
        <f>AVERAGE([1]Eosauropterygia!CL39:CL62)</f>
        <v>0.14243477651058795</v>
      </c>
    </row>
    <row r="12" spans="1:42">
      <c r="A12" s="16" t="s">
        <v>164</v>
      </c>
      <c r="B12" s="37" t="s">
        <v>86</v>
      </c>
      <c r="C12" s="11" t="s">
        <v>378</v>
      </c>
      <c r="D12" s="37" t="s">
        <v>86</v>
      </c>
      <c r="E12" s="11">
        <v>241.5</v>
      </c>
      <c r="F12" s="11">
        <v>239.1</v>
      </c>
      <c r="G12" s="11" t="s">
        <v>379</v>
      </c>
      <c r="H12" s="11">
        <v>0.39586874838179326</v>
      </c>
      <c r="I12" s="11">
        <v>0.42649452376292107</v>
      </c>
      <c r="J12" s="11">
        <v>3.7287625341755483E-2</v>
      </c>
      <c r="K12" s="11">
        <v>4.6194034523669637E-2</v>
      </c>
      <c r="L12" s="11">
        <v>0.44802208573050251</v>
      </c>
      <c r="M12" s="11">
        <v>0.12685241884217122</v>
      </c>
      <c r="N12" s="11">
        <v>0.26656480113778896</v>
      </c>
      <c r="O12" s="11">
        <v>0.12930754245021506</v>
      </c>
      <c r="P12" s="11">
        <v>2.1805081499071347E-3</v>
      </c>
      <c r="Q12" s="11">
        <v>0.15617478881725802</v>
      </c>
      <c r="R12" s="11">
        <v>0.11405386852867415</v>
      </c>
      <c r="S12" s="11">
        <v>0.70390477134213025</v>
      </c>
      <c r="T12" s="11">
        <v>8.0963151331766528E-2</v>
      </c>
      <c r="U12" s="11">
        <v>4.978944315368812E-2</v>
      </c>
      <c r="V12" s="11">
        <v>0.33347225546048337</v>
      </c>
      <c r="W12" s="28">
        <v>2.2915151515151515</v>
      </c>
      <c r="X12" s="11">
        <v>0.65666666666666662</v>
      </c>
      <c r="Y12" s="11">
        <v>0.28352499999999997</v>
      </c>
      <c r="Z12" s="11">
        <v>1.2621794974626481</v>
      </c>
      <c r="AA12" s="11">
        <v>0</v>
      </c>
      <c r="AB12" s="11">
        <v>0</v>
      </c>
      <c r="AC12" s="11">
        <v>0</v>
      </c>
      <c r="AD12" s="11">
        <v>0</v>
      </c>
      <c r="AE12" s="11">
        <v>0.33826013632381113</v>
      </c>
      <c r="AF12" s="11">
        <v>0.53386406503321526</v>
      </c>
      <c r="AG12" s="11">
        <v>0.27268548153230709</v>
      </c>
      <c r="AH12" s="11">
        <v>0.4930416922231069</v>
      </c>
      <c r="AI12" s="11">
        <v>1.0189046019018768</v>
      </c>
      <c r="AJ12" s="11">
        <v>0.67179712849566331</v>
      </c>
      <c r="AK12" s="11">
        <f>AVERAGE([1]Eosauropterygia!CG63:CG101)</f>
        <v>0.340861300215684</v>
      </c>
      <c r="AL12" s="11">
        <f>AVERAGE([1]Eosauropterygia!CH63:CH101)</f>
        <v>0.52903560670251681</v>
      </c>
      <c r="AM12" s="11">
        <f>AVERAGE([1]Eosauropterygia!CI63:CI101)</f>
        <v>0.14492801313666379</v>
      </c>
      <c r="AN12" s="11">
        <f>AVERAGE([1]Eosauropterygia!CJ63:CJ101)</f>
        <v>0.48859968475381693</v>
      </c>
      <c r="AO12" s="11">
        <f>AVERAGE([1]Eosauropterygia!CK63:CK101)</f>
        <v>0.16350851145361134</v>
      </c>
      <c r="AP12" s="11">
        <f>AVERAGE([1]Eosauropterygia!CL63:CL101)</f>
        <v>0.14455970809139815</v>
      </c>
    </row>
    <row r="13" spans="1:42">
      <c r="A13" s="16" t="s">
        <v>381</v>
      </c>
      <c r="B13" s="37" t="s">
        <v>86</v>
      </c>
      <c r="C13" s="11" t="s">
        <v>378</v>
      </c>
      <c r="D13" s="37" t="s">
        <v>86</v>
      </c>
      <c r="E13" s="11">
        <v>244</v>
      </c>
      <c r="F13" s="11">
        <v>241.5</v>
      </c>
      <c r="G13" s="11" t="s">
        <v>379</v>
      </c>
      <c r="H13" s="11">
        <v>0.51906412478336228</v>
      </c>
      <c r="I13" s="11">
        <v>0.47595320623916815</v>
      </c>
      <c r="J13" s="11">
        <v>3.9334955393349552E-2</v>
      </c>
      <c r="K13" s="11" t="s">
        <v>88</v>
      </c>
      <c r="L13" s="11" t="s">
        <v>88</v>
      </c>
      <c r="M13" s="11">
        <v>0.16874044968347524</v>
      </c>
      <c r="N13" s="11" t="s">
        <v>88</v>
      </c>
      <c r="O13" s="11">
        <v>0.10259768609473914</v>
      </c>
      <c r="P13" s="11">
        <v>2.1186949770071102E-3</v>
      </c>
      <c r="Q13" s="11">
        <v>0.24978336221837089</v>
      </c>
      <c r="R13" s="11">
        <v>0.11893414211438476</v>
      </c>
      <c r="S13" s="11">
        <v>0.67820560643462502</v>
      </c>
      <c r="T13" s="11">
        <v>8.5355285961871752E-2</v>
      </c>
      <c r="U13" s="11">
        <v>3.4662045060658585E-2</v>
      </c>
      <c r="V13" s="11">
        <v>0.28119584055459274</v>
      </c>
      <c r="W13" s="28">
        <v>2.2200000000000002</v>
      </c>
      <c r="X13" s="11">
        <v>1.21</v>
      </c>
      <c r="Y13" s="11" t="s">
        <v>88</v>
      </c>
      <c r="Z13" s="11">
        <v>0.97628458498023729</v>
      </c>
      <c r="AA13" s="11">
        <v>0</v>
      </c>
      <c r="AB13" s="11">
        <v>0</v>
      </c>
      <c r="AC13" s="11">
        <v>0</v>
      </c>
      <c r="AD13" s="11">
        <v>1</v>
      </c>
      <c r="AE13" s="11" t="s">
        <v>88</v>
      </c>
      <c r="AF13" s="11" t="s">
        <v>88</v>
      </c>
      <c r="AG13" s="11" t="s">
        <v>88</v>
      </c>
      <c r="AH13" s="11" t="s">
        <v>88</v>
      </c>
      <c r="AI13" s="11">
        <v>1.2810439560439562</v>
      </c>
      <c r="AJ13" s="11">
        <v>0.78856152512998268</v>
      </c>
      <c r="AK13" s="11">
        <v>0.3268282221745657</v>
      </c>
      <c r="AL13" s="11">
        <v>0.48766888269354486</v>
      </c>
      <c r="AM13" s="11" t="s">
        <v>88</v>
      </c>
      <c r="AN13" s="11">
        <v>0.37609890109890109</v>
      </c>
      <c r="AO13" s="11" t="s">
        <v>88</v>
      </c>
      <c r="AP13" s="11" t="s">
        <v>88</v>
      </c>
    </row>
    <row r="14" spans="1:42">
      <c r="A14" s="16" t="s">
        <v>208</v>
      </c>
      <c r="B14" s="37" t="s">
        <v>86</v>
      </c>
      <c r="C14" s="11" t="s">
        <v>378</v>
      </c>
      <c r="D14" s="37" t="s">
        <v>86</v>
      </c>
      <c r="E14" s="11">
        <v>244.9</v>
      </c>
      <c r="F14" s="11">
        <v>244</v>
      </c>
      <c r="G14" s="11" t="s">
        <v>379</v>
      </c>
      <c r="H14" s="11">
        <v>0.24549763033175354</v>
      </c>
      <c r="I14" s="11">
        <v>0.43696682464454978</v>
      </c>
      <c r="J14" s="11" t="s">
        <v>88</v>
      </c>
      <c r="K14" s="11" t="s">
        <v>88</v>
      </c>
      <c r="L14" s="11" t="s">
        <v>88</v>
      </c>
      <c r="M14" s="11" t="s">
        <v>88</v>
      </c>
      <c r="N14" s="11" t="s">
        <v>88</v>
      </c>
      <c r="O14" s="11">
        <v>0.14775977121067685</v>
      </c>
      <c r="P14" s="11">
        <v>3.9025403742054309E-3</v>
      </c>
      <c r="Q14" s="11">
        <v>8.3412322274881517E-2</v>
      </c>
      <c r="R14" s="11">
        <v>0.13739336492890994</v>
      </c>
      <c r="S14" s="11">
        <v>0.79656496192916548</v>
      </c>
      <c r="T14" s="11" t="s">
        <v>88</v>
      </c>
      <c r="U14" s="11">
        <v>2.843601895734597E-2</v>
      </c>
      <c r="V14" s="11">
        <v>0.51563981042654028</v>
      </c>
      <c r="W14" s="28">
        <v>2.2200000000000002</v>
      </c>
      <c r="X14" s="11">
        <v>0.83</v>
      </c>
      <c r="Y14" s="11" t="s">
        <v>88</v>
      </c>
      <c r="Z14" s="11" t="s">
        <v>88</v>
      </c>
      <c r="AA14" s="11">
        <v>0</v>
      </c>
      <c r="AB14" s="11">
        <v>0</v>
      </c>
      <c r="AC14" s="11">
        <v>0</v>
      </c>
      <c r="AD14" s="11">
        <v>0</v>
      </c>
      <c r="AE14" s="11">
        <v>0.17425756710451168</v>
      </c>
      <c r="AF14" s="11">
        <v>0.65212735579668746</v>
      </c>
      <c r="AG14" s="11" t="s">
        <v>88</v>
      </c>
      <c r="AH14" s="11" t="s">
        <v>88</v>
      </c>
      <c r="AI14" s="11">
        <v>1.0582350839585568</v>
      </c>
      <c r="AJ14" s="11">
        <v>1.3265402843601894</v>
      </c>
      <c r="AK14" s="11">
        <v>0.21893990546927752</v>
      </c>
      <c r="AL14" s="11">
        <v>0.51924375422012159</v>
      </c>
      <c r="AM14" s="11">
        <v>0.14669524830296535</v>
      </c>
      <c r="AN14" s="11">
        <v>0.50453733499999998</v>
      </c>
      <c r="AO14" s="11" t="s">
        <v>88</v>
      </c>
      <c r="AP14" s="11" t="s">
        <v>88</v>
      </c>
    </row>
    <row r="15" spans="1:42">
      <c r="A15" s="16" t="s">
        <v>210</v>
      </c>
      <c r="B15" s="37" t="s">
        <v>86</v>
      </c>
      <c r="C15" s="11" t="s">
        <v>378</v>
      </c>
      <c r="D15" s="37" t="s">
        <v>86</v>
      </c>
      <c r="E15" s="11">
        <v>241.5</v>
      </c>
      <c r="F15" s="11">
        <v>239.1</v>
      </c>
      <c r="G15" s="11" t="s">
        <v>379</v>
      </c>
      <c r="H15" s="11">
        <v>0.41604228611821331</v>
      </c>
      <c r="I15" s="11">
        <v>0.40012331724462402</v>
      </c>
      <c r="J15" s="11">
        <v>4.3377960052842245E-2</v>
      </c>
      <c r="K15" s="11">
        <v>7.228312885000221E-2</v>
      </c>
      <c r="L15" s="11">
        <v>0.50993965613175207</v>
      </c>
      <c r="M15" s="11">
        <v>0.17011120302390703</v>
      </c>
      <c r="N15" s="11">
        <v>0.36132961946078451</v>
      </c>
      <c r="O15" s="11">
        <v>8.6626852383192413E-2</v>
      </c>
      <c r="P15" s="11">
        <v>2.307705919472942E-3</v>
      </c>
      <c r="Q15" s="11">
        <v>0.22292147818398997</v>
      </c>
      <c r="R15" s="11">
        <v>8.7342516880168058E-2</v>
      </c>
      <c r="S15" s="11">
        <v>0.59054177693666365</v>
      </c>
      <c r="T15" s="11" t="s">
        <v>88</v>
      </c>
      <c r="U15" s="11">
        <v>4.4046285927584916E-2</v>
      </c>
      <c r="V15" s="11">
        <v>0.37587194949218583</v>
      </c>
      <c r="W15" s="28">
        <v>1.9499999999999997</v>
      </c>
      <c r="X15" s="11">
        <v>1.0633333333333332</v>
      </c>
      <c r="Y15" s="11">
        <v>0.33889999999999998</v>
      </c>
      <c r="Z15" s="11">
        <v>1.6236702408437651</v>
      </c>
      <c r="AA15" s="11">
        <v>0</v>
      </c>
      <c r="AB15" s="11">
        <v>0</v>
      </c>
      <c r="AC15" s="11">
        <v>0</v>
      </c>
      <c r="AD15" s="11">
        <v>0</v>
      </c>
      <c r="AE15" s="11">
        <v>0.37553494577521296</v>
      </c>
      <c r="AF15" s="11">
        <v>0.62671906880040962</v>
      </c>
      <c r="AG15" s="11" t="s">
        <v>88</v>
      </c>
      <c r="AH15" s="11" t="s">
        <v>88</v>
      </c>
      <c r="AI15" s="11">
        <v>1.0475200203783375</v>
      </c>
      <c r="AJ15" s="11">
        <v>0.62267792367936592</v>
      </c>
      <c r="AK15" s="11">
        <f>AVERAGE([1]Eosauropterygia!CG104:CG109)</f>
        <v>0.34437287165392755</v>
      </c>
      <c r="AL15" s="11">
        <f>AVERAGE([1]Eosauropterygia!CH104:CH109)</f>
        <v>0.49437814643998579</v>
      </c>
      <c r="AM15" s="11">
        <f>AVERAGE([1]Eosauropterygia!CI104:CI109)</f>
        <v>0.16508142378402871</v>
      </c>
      <c r="AN15" s="11">
        <f>AVERAGE([1]Eosauropterygia!CJ104:CJ109)</f>
        <v>0.48655431155224321</v>
      </c>
      <c r="AO15" s="11">
        <f>AVERAGE([1]Eosauropterygia!CK104:CK109)</f>
        <v>0.17574514162303534</v>
      </c>
      <c r="AP15" s="11">
        <f>AVERAGE([1]Eosauropterygia!CL104:CL109)</f>
        <v>0.15747843862168887</v>
      </c>
    </row>
    <row r="16" spans="1:42">
      <c r="A16" s="16" t="s">
        <v>382</v>
      </c>
      <c r="B16" s="37" t="s">
        <v>86</v>
      </c>
      <c r="C16" s="11" t="s">
        <v>378</v>
      </c>
      <c r="D16" s="37" t="s">
        <v>86</v>
      </c>
      <c r="E16" s="11">
        <v>239.1</v>
      </c>
      <c r="F16" s="11">
        <v>237</v>
      </c>
      <c r="G16" s="11" t="s">
        <v>379</v>
      </c>
      <c r="H16" s="11">
        <v>0.48565461141035504</v>
      </c>
      <c r="I16" s="11">
        <v>0.29240408926019568</v>
      </c>
      <c r="J16" s="11">
        <v>3.5392860754373548E-2</v>
      </c>
      <c r="K16" s="11" t="s">
        <v>88</v>
      </c>
      <c r="L16" s="11">
        <v>0.55789260794822526</v>
      </c>
      <c r="M16" s="11">
        <v>0.17063673843334862</v>
      </c>
      <c r="N16" s="11">
        <v>0.43618266978922721</v>
      </c>
      <c r="O16" s="11">
        <v>9.9175446633073761E-2</v>
      </c>
      <c r="P16" s="11">
        <v>2.7667677891604641E-4</v>
      </c>
      <c r="Q16" s="11">
        <v>0.26986918764427797</v>
      </c>
      <c r="R16" s="11">
        <v>0.10508958997471694</v>
      </c>
      <c r="S16" s="11">
        <v>0.69016960736497757</v>
      </c>
      <c r="T16" s="11">
        <v>9.5855776629658135E-2</v>
      </c>
      <c r="U16" s="11">
        <v>2.891062987798175E-2</v>
      </c>
      <c r="V16" s="11">
        <v>0.238869957128724</v>
      </c>
      <c r="W16" s="28">
        <v>1.02</v>
      </c>
      <c r="X16" s="11">
        <v>1.4</v>
      </c>
      <c r="Y16" s="11" t="s">
        <v>88</v>
      </c>
      <c r="Z16" s="11" t="s">
        <v>88</v>
      </c>
      <c r="AA16" s="11">
        <v>0</v>
      </c>
      <c r="AB16" s="11">
        <v>0</v>
      </c>
      <c r="AC16" s="11">
        <v>0</v>
      </c>
      <c r="AD16" s="11">
        <v>1</v>
      </c>
      <c r="AE16" s="11">
        <v>0.35359530875674899</v>
      </c>
      <c r="AF16" s="11">
        <v>0.4138448886187292</v>
      </c>
      <c r="AG16" s="11" t="s">
        <v>88</v>
      </c>
      <c r="AH16" s="11" t="s">
        <v>88</v>
      </c>
      <c r="AI16" s="11">
        <v>0.91367814020544202</v>
      </c>
      <c r="AJ16" s="11">
        <v>0.60998131252061127</v>
      </c>
      <c r="AK16" s="11">
        <v>0.36094674556213019</v>
      </c>
      <c r="AL16" s="26">
        <v>0.60876536599999997</v>
      </c>
      <c r="AM16" s="11">
        <v>0.27122003964678321</v>
      </c>
      <c r="AN16" s="11">
        <v>0.52711487088156728</v>
      </c>
      <c r="AO16" s="11">
        <v>0.17574514162303534</v>
      </c>
      <c r="AP16" s="11">
        <v>0.15747843862168887</v>
      </c>
    </row>
    <row r="17" spans="1:42">
      <c r="A17" s="16" t="s">
        <v>219</v>
      </c>
      <c r="B17" s="37" t="s">
        <v>86</v>
      </c>
      <c r="C17" s="11" t="s">
        <v>378</v>
      </c>
      <c r="D17" s="37" t="s">
        <v>86</v>
      </c>
      <c r="E17" s="11">
        <v>244</v>
      </c>
      <c r="F17" s="11">
        <v>241.5</v>
      </c>
      <c r="G17" s="11" t="s">
        <v>379</v>
      </c>
      <c r="H17" s="11">
        <v>0.48777987598718903</v>
      </c>
      <c r="I17" s="11">
        <v>0.41609746609240766</v>
      </c>
      <c r="J17" s="11">
        <v>4.0128610027197281E-2</v>
      </c>
      <c r="K17" s="11">
        <v>4.8754258549696859E-2</v>
      </c>
      <c r="L17" s="11">
        <v>0.53347054029770691</v>
      </c>
      <c r="M17" s="11">
        <v>0.11742157621200414</v>
      </c>
      <c r="N17" s="11">
        <v>0.33586006731619938</v>
      </c>
      <c r="O17" s="11">
        <v>0.11844745070998212</v>
      </c>
      <c r="P17" s="11">
        <v>1.9329517524662063E-3</v>
      </c>
      <c r="Q17" s="11">
        <v>0.24689038333340818</v>
      </c>
      <c r="R17" s="11">
        <v>0.10754058886851035</v>
      </c>
      <c r="S17" s="11">
        <v>0.66346277677215748</v>
      </c>
      <c r="T17" s="11">
        <v>9.5430505430698101E-2</v>
      </c>
      <c r="U17" s="11">
        <v>3.2146619855640664E-2</v>
      </c>
      <c r="V17" s="11">
        <v>0.25686200276972609</v>
      </c>
      <c r="W17" s="28">
        <v>1.8739999999999999</v>
      </c>
      <c r="X17" s="11">
        <v>0.95900000000000007</v>
      </c>
      <c r="Y17" s="11">
        <v>0.34117999999999993</v>
      </c>
      <c r="Z17" s="11">
        <v>1.2652881284779183</v>
      </c>
      <c r="AA17" s="11">
        <v>0</v>
      </c>
      <c r="AB17" s="11">
        <v>0</v>
      </c>
      <c r="AC17" s="11">
        <v>0</v>
      </c>
      <c r="AD17" s="11">
        <v>0</v>
      </c>
      <c r="AE17" s="11">
        <v>0.40081458353586502</v>
      </c>
      <c r="AF17" s="11">
        <v>0.51644641704718852</v>
      </c>
      <c r="AG17" s="11">
        <v>0.28034992660517444</v>
      </c>
      <c r="AH17" s="11">
        <v>0.46524533301954651</v>
      </c>
      <c r="AI17" s="11">
        <v>1.0300930541661082</v>
      </c>
      <c r="AJ17" s="11">
        <v>0.57960771836359148</v>
      </c>
      <c r="AK17" s="11">
        <f>AVERAGE([1]Eosauropterygia!CG111:CG121)</f>
        <v>0.34462483463749877</v>
      </c>
      <c r="AL17" s="11">
        <f>AVERAGE([1]Eosauropterygia!CH111:CH121)</f>
        <v>0.55639357552687296</v>
      </c>
      <c r="AM17" s="11">
        <f>AVERAGE([1]Eosauropterygia!CI111:CI121)</f>
        <v>0.16390513156161005</v>
      </c>
      <c r="AN17" s="11">
        <f>AVERAGE([1]Eosauropterygia!CJ111:CJ121)</f>
        <v>0.53443627606404165</v>
      </c>
      <c r="AO17" s="11">
        <f>AVERAGE([1]Eosauropterygia!CK111:CK121)</f>
        <v>0.17579900239570198</v>
      </c>
      <c r="AP17" s="11">
        <f>AVERAGE([1]Eosauropterygia!CL111:CL121)</f>
        <v>0.14794206585739347</v>
      </c>
    </row>
    <row r="18" spans="1:42">
      <c r="A18" s="16" t="s">
        <v>233</v>
      </c>
      <c r="B18" s="37" t="s">
        <v>86</v>
      </c>
      <c r="C18" s="11" t="s">
        <v>378</v>
      </c>
      <c r="D18" s="37" t="s">
        <v>86</v>
      </c>
      <c r="E18" s="11">
        <v>244.9</v>
      </c>
      <c r="F18" s="11">
        <v>244</v>
      </c>
      <c r="G18" s="11" t="s">
        <v>379</v>
      </c>
      <c r="H18" s="11">
        <v>0.62032186334542061</v>
      </c>
      <c r="I18" s="11" t="s">
        <v>88</v>
      </c>
      <c r="J18" s="11">
        <v>3.76277105953969E-2</v>
      </c>
      <c r="K18" s="11" t="s">
        <v>88</v>
      </c>
      <c r="L18" s="11">
        <v>0.64623325500460349</v>
      </c>
      <c r="M18" s="11">
        <v>8.5891256632368879E-2</v>
      </c>
      <c r="N18" s="11">
        <v>0.28209487978206016</v>
      </c>
      <c r="O18" s="11">
        <v>8.7107957376953066E-2</v>
      </c>
      <c r="P18" s="11">
        <v>4.2886846415389236E-3</v>
      </c>
      <c r="Q18" s="11">
        <v>0.37698068547883323</v>
      </c>
      <c r="R18" s="11">
        <v>0.13223265677067556</v>
      </c>
      <c r="S18" s="11">
        <v>0.60118437697278893</v>
      </c>
      <c r="T18" s="11">
        <v>9.8984819854415512E-2</v>
      </c>
      <c r="U18" s="11">
        <v>3.067885117493473E-2</v>
      </c>
      <c r="V18" s="11">
        <v>0.16048347165943069</v>
      </c>
      <c r="W18" s="28">
        <v>1.375</v>
      </c>
      <c r="X18" s="11">
        <v>0.73499999999999999</v>
      </c>
      <c r="Y18" s="11" t="s">
        <v>88</v>
      </c>
      <c r="Z18" s="11">
        <v>1.1417910447761193</v>
      </c>
      <c r="AA18" s="11">
        <v>0</v>
      </c>
      <c r="AB18" s="11">
        <v>0</v>
      </c>
      <c r="AC18" s="11">
        <v>0</v>
      </c>
      <c r="AD18" s="11">
        <v>1</v>
      </c>
      <c r="AE18" s="11">
        <v>0.2572096893151371</v>
      </c>
      <c r="AF18" s="11">
        <v>0.47945624064884634</v>
      </c>
      <c r="AG18" s="11">
        <v>0.31653754907518217</v>
      </c>
      <c r="AH18" s="11">
        <v>0.44652642186811109</v>
      </c>
      <c r="AI18" s="11">
        <v>0.94849935967248733</v>
      </c>
      <c r="AJ18" s="11">
        <v>0.70649126707696952</v>
      </c>
      <c r="AK18" s="11">
        <f>AVERAGE([1]Eosauropterygia!CG122:CG125)</f>
        <v>0.32412333390938086</v>
      </c>
      <c r="AL18" s="11">
        <f>AVERAGE([1]Eosauropterygia!CH122:CH125)</f>
        <v>0.55445553069844267</v>
      </c>
      <c r="AM18" s="11">
        <f>AVERAGE([1]Eosauropterygia!CI122:CI125)</f>
        <v>0.19033648234224032</v>
      </c>
      <c r="AN18" s="11">
        <f>AVERAGE([1]Eosauropterygia!CJ122:CJ125)</f>
        <v>0.50018362420363516</v>
      </c>
      <c r="AO18" s="11">
        <f>AVERAGE([1]Eosauropterygia!CK122:CK125)</f>
        <v>0.14755524522975502</v>
      </c>
      <c r="AP18" s="11">
        <f>AVERAGE([1]Eosauropterygia!CL122:CL125)</f>
        <v>0.13095590325184905</v>
      </c>
    </row>
    <row r="19" spans="1:42">
      <c r="A19" s="16" t="s">
        <v>239</v>
      </c>
      <c r="B19" s="37" t="s">
        <v>238</v>
      </c>
      <c r="C19" s="11" t="s">
        <v>378</v>
      </c>
      <c r="D19" s="37" t="s">
        <v>238</v>
      </c>
      <c r="E19" s="11">
        <v>239.1</v>
      </c>
      <c r="F19" s="11">
        <v>237</v>
      </c>
      <c r="G19" s="11" t="s">
        <v>379</v>
      </c>
      <c r="H19" s="11">
        <v>0.31172242189659938</v>
      </c>
      <c r="I19" s="11">
        <v>0.34213436549626763</v>
      </c>
      <c r="J19" s="11" t="s">
        <v>88</v>
      </c>
      <c r="K19" s="11" t="s">
        <v>88</v>
      </c>
      <c r="L19" s="11">
        <v>0.55877034358047017</v>
      </c>
      <c r="M19" s="11" t="s">
        <v>88</v>
      </c>
      <c r="N19" s="11" t="s">
        <v>88</v>
      </c>
      <c r="O19" s="11">
        <v>0.11596100683835296</v>
      </c>
      <c r="P19" s="11">
        <v>1.3237951311079854E-2</v>
      </c>
      <c r="Q19" s="11">
        <v>0.13270666298037045</v>
      </c>
      <c r="R19" s="11">
        <v>9.7318219518938348E-2</v>
      </c>
      <c r="S19" s="11">
        <v>0.52135498764646748</v>
      </c>
      <c r="T19" s="11" t="s">
        <v>88</v>
      </c>
      <c r="U19" s="11">
        <v>2.1288360519767763E-2</v>
      </c>
      <c r="V19" s="11">
        <v>0.50082941664362723</v>
      </c>
      <c r="W19" s="28">
        <v>2.27</v>
      </c>
      <c r="X19" s="11">
        <v>2.4300000000000002</v>
      </c>
      <c r="Y19" s="11" t="s">
        <v>88</v>
      </c>
      <c r="Z19" s="11">
        <v>1.7381974248927037</v>
      </c>
      <c r="AA19" s="11">
        <v>0</v>
      </c>
      <c r="AB19" s="11">
        <v>0</v>
      </c>
      <c r="AC19" s="11">
        <v>1</v>
      </c>
      <c r="AD19" s="11">
        <v>1</v>
      </c>
      <c r="AE19" s="11">
        <v>0.50920810313075515</v>
      </c>
      <c r="AF19" s="11">
        <v>1.0599842146803473</v>
      </c>
      <c r="AG19" s="11">
        <v>0.28456988844800479</v>
      </c>
      <c r="AH19" s="11">
        <v>0.32497941154450849</v>
      </c>
      <c r="AI19" s="11">
        <v>1.0336000000000001</v>
      </c>
      <c r="AJ19" s="11">
        <v>0.69118053635609622</v>
      </c>
      <c r="AK19" s="11">
        <v>0.24729102167182662</v>
      </c>
      <c r="AL19" s="11">
        <v>0.49729102167182659</v>
      </c>
      <c r="AM19" s="11">
        <v>0.1404</v>
      </c>
      <c r="AN19" s="11">
        <v>0.47399999999999998</v>
      </c>
      <c r="AO19" s="11">
        <v>0.23322743412446273</v>
      </c>
      <c r="AP19" s="11">
        <v>0.18796992481203009</v>
      </c>
    </row>
    <row r="20" spans="1:42" ht="17">
      <c r="A20" s="44" t="s">
        <v>241</v>
      </c>
      <c r="B20" s="37" t="s">
        <v>238</v>
      </c>
      <c r="C20" s="11" t="s">
        <v>378</v>
      </c>
      <c r="D20" s="37" t="s">
        <v>238</v>
      </c>
      <c r="E20" s="11">
        <v>241.5</v>
      </c>
      <c r="F20" s="11">
        <v>239.1</v>
      </c>
      <c r="G20" s="11" t="s">
        <v>379</v>
      </c>
      <c r="H20" s="11">
        <v>0.33527110680892724</v>
      </c>
      <c r="I20" s="11">
        <v>0.30480836356252089</v>
      </c>
      <c r="J20" s="11">
        <v>6.1869879518072282E-2</v>
      </c>
      <c r="K20" s="11">
        <v>0.12893482195349262</v>
      </c>
      <c r="L20" s="11">
        <v>0.5713547420309627</v>
      </c>
      <c r="M20" s="11">
        <v>0.14113911404373861</v>
      </c>
      <c r="N20" s="11">
        <v>0.39148111346618703</v>
      </c>
      <c r="O20" s="11">
        <v>0.14246959690435393</v>
      </c>
      <c r="P20" s="11">
        <v>1.8825972753977641E-2</v>
      </c>
      <c r="Q20" s="11">
        <v>0.19657875113680379</v>
      </c>
      <c r="R20" s="11">
        <v>0.10887654252691326</v>
      </c>
      <c r="S20" s="11">
        <v>0.45643422221440111</v>
      </c>
      <c r="T20" s="11" t="s">
        <v>88</v>
      </c>
      <c r="U20" s="11">
        <v>2.9639418538795547E-2</v>
      </c>
      <c r="V20" s="11">
        <v>0.50201647309901642</v>
      </c>
      <c r="W20" s="28">
        <v>2.3139999999999996</v>
      </c>
      <c r="X20" s="11">
        <v>2.8480000000000003</v>
      </c>
      <c r="Y20" s="11" t="s">
        <v>88</v>
      </c>
      <c r="Z20" s="11">
        <v>2.1932108585077108</v>
      </c>
      <c r="AA20" s="11">
        <v>0</v>
      </c>
      <c r="AB20" s="11">
        <v>0</v>
      </c>
      <c r="AC20" s="11">
        <v>1</v>
      </c>
      <c r="AD20" s="11">
        <v>1</v>
      </c>
      <c r="AE20" s="11">
        <v>0.39789264562632853</v>
      </c>
      <c r="AF20" s="11">
        <v>0.68886826896393105</v>
      </c>
      <c r="AG20" s="11">
        <v>0.29838281032455982</v>
      </c>
      <c r="AH20" s="11">
        <v>0.38639645397546057</v>
      </c>
      <c r="AI20" s="11">
        <v>1.2403866712698035</v>
      </c>
      <c r="AJ20" s="11">
        <v>0.51090526935803993</v>
      </c>
      <c r="AK20" s="11">
        <f>AVERAGE([1]Eosauropterygia!CG127:CG133)</f>
        <v>0.24756028854495873</v>
      </c>
      <c r="AL20" s="11">
        <f>AVERAGE([1]Eosauropterygia!CH127:CH133)</f>
        <v>0.4872092006480277</v>
      </c>
      <c r="AM20" s="11">
        <f>AVERAGE([1]Eosauropterygia!CI127:CI133)</f>
        <v>0.18593183766393762</v>
      </c>
      <c r="AN20" s="11">
        <f>AVERAGE([1]Eosauropterygia!CJ127:CJ133)</f>
        <v>0.51888938612686819</v>
      </c>
      <c r="AO20" s="11">
        <f>AVERAGE([1]Eosauropterygia!CK127:CK133)</f>
        <v>0.18834264541349438</v>
      </c>
      <c r="AP20" s="11">
        <f>AVERAGE([1]Eosauropterygia!CL127:CL133)</f>
        <v>0.14827597760049327</v>
      </c>
    </row>
    <row r="21" spans="1:42" ht="17">
      <c r="A21" s="44" t="s">
        <v>249</v>
      </c>
      <c r="B21" s="37" t="s">
        <v>238</v>
      </c>
      <c r="C21" s="11" t="s">
        <v>378</v>
      </c>
      <c r="D21" s="37" t="s">
        <v>238</v>
      </c>
      <c r="E21" s="11">
        <v>239.1</v>
      </c>
      <c r="F21" s="11">
        <v>237</v>
      </c>
      <c r="G21" s="11" t="s">
        <v>379</v>
      </c>
      <c r="H21" s="11">
        <v>0.30737051792828685</v>
      </c>
      <c r="I21" s="11">
        <v>0.3386454183266932</v>
      </c>
      <c r="J21" s="11">
        <v>3.6300777873811585E-2</v>
      </c>
      <c r="K21" s="11" t="s">
        <v>88</v>
      </c>
      <c r="L21" s="11">
        <v>0.54105445116681072</v>
      </c>
      <c r="M21" s="11">
        <v>0.15400410677618068</v>
      </c>
      <c r="N21" s="11">
        <v>0.42134831460674155</v>
      </c>
      <c r="O21" s="11">
        <v>0.15195071868583163</v>
      </c>
      <c r="P21" s="11">
        <v>1.0312336312122028E-2</v>
      </c>
      <c r="Q21" s="11">
        <v>0.15727091633466134</v>
      </c>
      <c r="R21" s="11">
        <v>4.7011952191235051E-2</v>
      </c>
      <c r="S21" s="11">
        <v>0.43650615057348219</v>
      </c>
      <c r="T21" s="11" t="s">
        <v>88</v>
      </c>
      <c r="U21" s="11">
        <v>2.4900398406374501E-2</v>
      </c>
      <c r="V21" s="11">
        <v>0.5239043824701195</v>
      </c>
      <c r="W21" s="28">
        <v>2.25</v>
      </c>
      <c r="X21" s="11">
        <v>2.63</v>
      </c>
      <c r="Y21" s="11" t="s">
        <v>88</v>
      </c>
      <c r="Z21" s="11">
        <v>1.9174311926605503</v>
      </c>
      <c r="AA21" s="11">
        <v>0</v>
      </c>
      <c r="AB21" s="11">
        <v>0</v>
      </c>
      <c r="AC21" s="11">
        <v>1</v>
      </c>
      <c r="AD21" s="11" t="s">
        <v>88</v>
      </c>
      <c r="AE21" s="11">
        <v>0.41593270302333102</v>
      </c>
      <c r="AF21" s="11">
        <v>0.66236474098572806</v>
      </c>
      <c r="AG21" s="11" t="s">
        <v>88</v>
      </c>
      <c r="AH21" s="11" t="s">
        <v>88</v>
      </c>
      <c r="AI21" s="11">
        <v>0.82690217391304355</v>
      </c>
      <c r="AJ21" s="11">
        <v>0.73306772908366524</v>
      </c>
      <c r="AK21" s="11">
        <v>0.29526782780151167</v>
      </c>
      <c r="AL21" s="11">
        <v>0.49811041735129807</v>
      </c>
      <c r="AM21" s="11">
        <v>0.1391304347826087</v>
      </c>
      <c r="AN21" s="11">
        <v>0.45216032608695661</v>
      </c>
      <c r="AO21" s="11">
        <v>0.20858895705521471</v>
      </c>
      <c r="AP21" s="11">
        <v>0.13766388557806913</v>
      </c>
    </row>
    <row r="22" spans="1:42" ht="17">
      <c r="A22" s="44" t="s">
        <v>250</v>
      </c>
      <c r="B22" s="37" t="s">
        <v>238</v>
      </c>
      <c r="C22" s="11" t="s">
        <v>378</v>
      </c>
      <c r="D22" s="37" t="s">
        <v>238</v>
      </c>
      <c r="E22" s="11">
        <v>244</v>
      </c>
      <c r="F22" s="11">
        <v>241.5</v>
      </c>
      <c r="G22" s="11" t="s">
        <v>379</v>
      </c>
      <c r="H22" s="11">
        <v>0.32695264981982597</v>
      </c>
      <c r="I22" s="11">
        <v>0.35908558837705706</v>
      </c>
      <c r="J22" s="11" t="s">
        <v>88</v>
      </c>
      <c r="K22" s="11">
        <v>0.14363709894850363</v>
      </c>
      <c r="L22" s="11" t="s">
        <v>88</v>
      </c>
      <c r="M22" s="11" t="s">
        <v>88</v>
      </c>
      <c r="N22" s="11" t="s">
        <v>88</v>
      </c>
      <c r="O22" s="11">
        <v>0.12445341405987219</v>
      </c>
      <c r="P22" s="11">
        <v>1.7226368131782917E-2</v>
      </c>
      <c r="Q22" s="11">
        <v>0.17846404553696435</v>
      </c>
      <c r="R22" s="11">
        <v>6.3806835135073098E-2</v>
      </c>
      <c r="S22" s="11">
        <v>0.54133688739299435</v>
      </c>
      <c r="T22" s="11" t="s">
        <v>88</v>
      </c>
      <c r="U22" s="11">
        <v>2.9149165691202458E-2</v>
      </c>
      <c r="V22" s="11">
        <v>0.43209621519887992</v>
      </c>
      <c r="W22" s="28">
        <v>1.53</v>
      </c>
      <c r="X22" s="11">
        <v>2.2799999999999998</v>
      </c>
      <c r="Y22" s="11">
        <v>0.30309999999999998</v>
      </c>
      <c r="Z22" s="11">
        <v>1.4928909952606635</v>
      </c>
      <c r="AA22" s="11">
        <v>1</v>
      </c>
      <c r="AB22" s="11">
        <v>0</v>
      </c>
      <c r="AC22" s="11">
        <v>1</v>
      </c>
      <c r="AD22" s="11">
        <v>1</v>
      </c>
      <c r="AE22" s="11" t="s">
        <v>88</v>
      </c>
      <c r="AF22" s="11" t="s">
        <v>88</v>
      </c>
      <c r="AG22" s="11" t="s">
        <v>88</v>
      </c>
      <c r="AH22" s="11" t="s">
        <v>88</v>
      </c>
      <c r="AI22" s="11">
        <v>0.7276175355032195</v>
      </c>
      <c r="AJ22" s="11">
        <v>0.39031191902499485</v>
      </c>
      <c r="AK22" s="11" t="s">
        <v>88</v>
      </c>
      <c r="AL22" s="11" t="s">
        <v>88</v>
      </c>
      <c r="AM22" s="11" t="s">
        <v>88</v>
      </c>
      <c r="AN22" s="11" t="s">
        <v>88</v>
      </c>
      <c r="AO22" s="11" t="s">
        <v>88</v>
      </c>
      <c r="AP22" s="11" t="s">
        <v>88</v>
      </c>
    </row>
    <row r="23" spans="1:42" ht="17">
      <c r="A23" s="44" t="s">
        <v>252</v>
      </c>
      <c r="B23" s="37" t="s">
        <v>238</v>
      </c>
      <c r="C23" s="11" t="s">
        <v>378</v>
      </c>
      <c r="D23" s="37" t="s">
        <v>238</v>
      </c>
      <c r="E23" s="11">
        <v>244.9</v>
      </c>
      <c r="F23" s="11">
        <v>244</v>
      </c>
      <c r="G23" s="11" t="s">
        <v>379</v>
      </c>
      <c r="H23" s="11">
        <v>0.35233996772458309</v>
      </c>
      <c r="I23" s="11">
        <v>0.30866057019903176</v>
      </c>
      <c r="J23" s="11">
        <v>4.7302291204730229E-2</v>
      </c>
      <c r="K23" s="11">
        <v>0.10716925351071693</v>
      </c>
      <c r="L23" s="11" t="s">
        <v>88</v>
      </c>
      <c r="M23" s="11">
        <v>0.12704741379310344</v>
      </c>
      <c r="N23" s="11" t="s">
        <v>88</v>
      </c>
      <c r="O23" s="11">
        <v>0.14278017241379312</v>
      </c>
      <c r="P23" s="11">
        <v>1.6919054793842727E-2</v>
      </c>
      <c r="Q23" s="11">
        <v>0.18278644432490584</v>
      </c>
      <c r="R23" s="11">
        <v>7.5094136632598174E-2</v>
      </c>
      <c r="S23" s="11">
        <v>0.54635659220310917</v>
      </c>
      <c r="T23" s="11">
        <v>9.6611081226465848E-2</v>
      </c>
      <c r="U23" s="11">
        <v>4.8413125336202255E-2</v>
      </c>
      <c r="V23" s="11">
        <v>0.39591178052716508</v>
      </c>
      <c r="W23" s="28">
        <v>2.1</v>
      </c>
      <c r="X23" s="11">
        <v>1.84</v>
      </c>
      <c r="Y23" s="11" t="s">
        <v>88</v>
      </c>
      <c r="Z23" s="11" t="s">
        <v>88</v>
      </c>
      <c r="AA23" s="11">
        <v>1</v>
      </c>
      <c r="AB23" s="11">
        <v>0</v>
      </c>
      <c r="AC23" s="11">
        <v>1</v>
      </c>
      <c r="AD23" s="11">
        <v>1</v>
      </c>
      <c r="AE23" s="11" t="s">
        <v>88</v>
      </c>
      <c r="AF23" s="11" t="s">
        <v>88</v>
      </c>
      <c r="AG23" s="11" t="s">
        <v>88</v>
      </c>
      <c r="AH23" s="11" t="s">
        <v>88</v>
      </c>
      <c r="AI23" s="11">
        <v>0.72874109263657949</v>
      </c>
      <c r="AJ23" s="11">
        <v>0.45293168370091447</v>
      </c>
      <c r="AK23" s="11">
        <v>0.29986962190352018</v>
      </c>
      <c r="AL23" s="11">
        <v>0.60951760104302477</v>
      </c>
      <c r="AM23" s="11">
        <v>0.24465558194774348</v>
      </c>
      <c r="AN23" s="11" t="s">
        <v>88</v>
      </c>
      <c r="AO23" s="11" t="s">
        <v>88</v>
      </c>
      <c r="AP23" s="11">
        <v>0.17741935483870969</v>
      </c>
    </row>
    <row r="24" spans="1:42">
      <c r="A24" s="16" t="s">
        <v>383</v>
      </c>
      <c r="B24" s="37" t="s">
        <v>238</v>
      </c>
      <c r="C24" s="11" t="s">
        <v>378</v>
      </c>
      <c r="D24" s="37" t="s">
        <v>238</v>
      </c>
      <c r="E24" s="11">
        <v>239.1</v>
      </c>
      <c r="F24" s="11">
        <v>237</v>
      </c>
      <c r="G24" s="11" t="s">
        <v>379</v>
      </c>
      <c r="H24" s="11">
        <v>0.34622085887559795</v>
      </c>
      <c r="I24" s="11">
        <v>0.26071547236681802</v>
      </c>
      <c r="J24" s="11">
        <v>4.6242649537179159E-2</v>
      </c>
      <c r="K24" s="11">
        <v>0.12384322574129616</v>
      </c>
      <c r="L24" s="11">
        <v>0.53888566453859554</v>
      </c>
      <c r="M24" s="11">
        <v>0.16707273613260354</v>
      </c>
      <c r="N24" s="11">
        <v>0.40911648846370285</v>
      </c>
      <c r="O24" s="11">
        <v>0.15980861003993169</v>
      </c>
      <c r="P24" s="11">
        <v>1.7405762939528585E-2</v>
      </c>
      <c r="Q24" s="11">
        <v>0.17827926648996784</v>
      </c>
      <c r="R24" s="11">
        <v>7.2607799105427778E-2</v>
      </c>
      <c r="S24" s="11">
        <v>0.4470108802088455</v>
      </c>
      <c r="T24" s="11">
        <v>6.2857760017280481E-2</v>
      </c>
      <c r="U24" s="11">
        <v>2.5458731451192339E-2</v>
      </c>
      <c r="V24" s="11">
        <v>0.49250999805489287</v>
      </c>
      <c r="W24" s="28">
        <v>2.11</v>
      </c>
      <c r="X24" s="11">
        <v>2.0699999999999998</v>
      </c>
      <c r="Y24" s="11" t="s">
        <v>88</v>
      </c>
      <c r="Z24" s="11">
        <v>2.0597014925373136</v>
      </c>
      <c r="AA24" s="11">
        <v>1</v>
      </c>
      <c r="AB24" s="11">
        <v>0</v>
      </c>
      <c r="AC24" s="11">
        <v>1</v>
      </c>
      <c r="AD24" s="11">
        <v>1</v>
      </c>
      <c r="AE24" s="11" t="s">
        <v>88</v>
      </c>
      <c r="AF24" s="11" t="s">
        <v>88</v>
      </c>
      <c r="AG24" s="11" t="s">
        <v>88</v>
      </c>
      <c r="AH24" s="11" t="s">
        <v>88</v>
      </c>
      <c r="AI24" s="11">
        <v>0.74080499653018739</v>
      </c>
      <c r="AJ24" s="11">
        <v>0.63838741831875068</v>
      </c>
      <c r="AK24" s="11">
        <f>AVERAGE([1]Eosauropterygia!CG137:CG138)</f>
        <v>0.28084109821117142</v>
      </c>
      <c r="AL24" s="11">
        <f>AVERAGE([1]Eosauropterygia!CH137:CH138)</f>
        <v>0.52839468539421341</v>
      </c>
      <c r="AM24" s="11">
        <f>AVERAGE([1]Eosauropterygia!CI137:CI138)</f>
        <v>0.1722805552704334</v>
      </c>
      <c r="AN24" s="11">
        <f>AVERAGE([1]Eosauropterygia!CJ137:CJ138)</f>
        <v>0.46668979875086741</v>
      </c>
      <c r="AO24" s="11">
        <f>AVERAGE([1]Eosauropterygia!CK137:CK138)</f>
        <v>0.22272727272727272</v>
      </c>
      <c r="AP24" s="11" t="s">
        <v>88</v>
      </c>
    </row>
    <row r="25" spans="1:42">
      <c r="A25" s="16" t="s">
        <v>257</v>
      </c>
      <c r="B25" s="37" t="s">
        <v>238</v>
      </c>
      <c r="C25" s="11" t="s">
        <v>378</v>
      </c>
      <c r="D25" s="37" t="s">
        <v>238</v>
      </c>
      <c r="E25" s="11">
        <v>246.4</v>
      </c>
      <c r="F25" s="11">
        <v>244.9</v>
      </c>
      <c r="G25" s="11" t="s">
        <v>379</v>
      </c>
      <c r="H25" s="11">
        <v>0.30130041877892882</v>
      </c>
      <c r="I25" s="11">
        <v>0.31121886709279262</v>
      </c>
      <c r="J25" s="11" t="s">
        <v>88</v>
      </c>
      <c r="K25" s="11" t="s">
        <v>88</v>
      </c>
      <c r="L25" s="11" t="s">
        <v>88</v>
      </c>
      <c r="M25" s="11" t="s">
        <v>88</v>
      </c>
      <c r="N25" s="11" t="s">
        <v>88</v>
      </c>
      <c r="O25" s="11">
        <v>0.18836314240434684</v>
      </c>
      <c r="P25" s="11">
        <v>1.6775228815612473E-2</v>
      </c>
      <c r="Q25" s="11">
        <v>0.1520828741459114</v>
      </c>
      <c r="R25" s="11">
        <v>6.8106678421864672E-2</v>
      </c>
      <c r="S25" s="11">
        <v>0.55256577861244327</v>
      </c>
      <c r="T25" s="11" t="s">
        <v>88</v>
      </c>
      <c r="U25" s="11">
        <v>2.5126735728454926E-2</v>
      </c>
      <c r="V25" s="11">
        <v>0.50672250385717432</v>
      </c>
      <c r="W25" s="28">
        <v>2.4300000000000002</v>
      </c>
      <c r="X25" s="11">
        <v>0.69</v>
      </c>
      <c r="Y25" s="11" t="s">
        <v>88</v>
      </c>
      <c r="Z25" s="11" t="s">
        <v>88</v>
      </c>
      <c r="AA25" s="11">
        <v>1</v>
      </c>
      <c r="AB25" s="11">
        <v>0</v>
      </c>
      <c r="AC25" s="11">
        <v>1</v>
      </c>
      <c r="AD25" s="11">
        <v>1</v>
      </c>
      <c r="AE25" s="11" t="s">
        <v>88</v>
      </c>
      <c r="AF25" s="11" t="s">
        <v>88</v>
      </c>
      <c r="AG25" s="11" t="s">
        <v>88</v>
      </c>
      <c r="AH25" s="11" t="s">
        <v>88</v>
      </c>
      <c r="AI25" s="11" t="s">
        <v>88</v>
      </c>
      <c r="AJ25" s="11" t="s">
        <v>88</v>
      </c>
      <c r="AK25" s="11" t="s">
        <v>88</v>
      </c>
      <c r="AL25" s="11" t="s">
        <v>88</v>
      </c>
      <c r="AM25" s="11" t="s">
        <v>88</v>
      </c>
      <c r="AN25" s="11" t="s">
        <v>88</v>
      </c>
      <c r="AO25" s="11" t="s">
        <v>88</v>
      </c>
      <c r="AP25" s="11" t="s">
        <v>88</v>
      </c>
    </row>
    <row r="26" spans="1:42">
      <c r="A26" s="47" t="s">
        <v>384</v>
      </c>
      <c r="B26" s="37" t="s">
        <v>238</v>
      </c>
      <c r="C26" s="11" t="s">
        <v>378</v>
      </c>
      <c r="D26" s="37" t="s">
        <v>238</v>
      </c>
      <c r="E26" s="11">
        <v>246.4</v>
      </c>
      <c r="F26" s="11">
        <v>244.9</v>
      </c>
      <c r="G26" s="11" t="s">
        <v>379</v>
      </c>
      <c r="H26" s="11">
        <v>0.32185746935383336</v>
      </c>
      <c r="I26" s="11" t="s">
        <v>88</v>
      </c>
      <c r="J26" s="11" t="s">
        <v>88</v>
      </c>
      <c r="K26" s="11" t="s">
        <v>88</v>
      </c>
      <c r="L26" s="11" t="s">
        <v>88</v>
      </c>
      <c r="M26" s="11" t="s">
        <v>88</v>
      </c>
      <c r="N26" s="11" t="s">
        <v>88</v>
      </c>
      <c r="O26" s="11" t="s">
        <v>88</v>
      </c>
      <c r="P26" s="11" t="s">
        <v>88</v>
      </c>
      <c r="Q26" s="11">
        <v>0.14689382921254934</v>
      </c>
      <c r="R26" s="11">
        <v>7.4174111780594215E-2</v>
      </c>
      <c r="S26" s="11">
        <v>0.46546223172135498</v>
      </c>
      <c r="T26" s="11">
        <v>8.4147101599833782E-2</v>
      </c>
      <c r="U26" s="11">
        <v>3.7190941200914186E-2</v>
      </c>
      <c r="V26" s="11">
        <v>0.51215458134219816</v>
      </c>
      <c r="W26" s="28" t="s">
        <v>88</v>
      </c>
      <c r="X26" s="11">
        <v>1.1000000000000001</v>
      </c>
      <c r="Y26" s="11">
        <v>0.21249999999999999</v>
      </c>
      <c r="Z26" s="11">
        <v>1.8422445738485971</v>
      </c>
      <c r="AA26" s="11">
        <v>1</v>
      </c>
      <c r="AB26" s="11">
        <v>0</v>
      </c>
      <c r="AC26" s="11">
        <v>1</v>
      </c>
      <c r="AD26" s="11">
        <v>1</v>
      </c>
      <c r="AE26" s="11" t="s">
        <v>88</v>
      </c>
      <c r="AF26" s="11" t="s">
        <v>88</v>
      </c>
      <c r="AG26" s="11" t="s">
        <v>88</v>
      </c>
      <c r="AH26" s="11" t="s">
        <v>88</v>
      </c>
      <c r="AI26" s="11" t="s">
        <v>88</v>
      </c>
      <c r="AJ26" s="11" t="s">
        <v>88</v>
      </c>
      <c r="AK26" s="11" t="s">
        <v>88</v>
      </c>
      <c r="AL26" s="11" t="s">
        <v>88</v>
      </c>
      <c r="AM26" s="11" t="s">
        <v>88</v>
      </c>
      <c r="AN26" s="11" t="s">
        <v>88</v>
      </c>
      <c r="AO26" s="11" t="s">
        <v>88</v>
      </c>
      <c r="AP26" s="11" t="s">
        <v>88</v>
      </c>
    </row>
    <row r="27" spans="1:42">
      <c r="A27" s="16" t="s">
        <v>261</v>
      </c>
      <c r="B27" s="37" t="s">
        <v>238</v>
      </c>
      <c r="C27" s="11" t="s">
        <v>378</v>
      </c>
      <c r="D27" s="37" t="s">
        <v>238</v>
      </c>
      <c r="E27" s="11">
        <v>239.1</v>
      </c>
      <c r="F27" s="11">
        <v>237</v>
      </c>
      <c r="G27" s="11" t="s">
        <v>379</v>
      </c>
      <c r="H27" s="11">
        <v>0.35007033870793208</v>
      </c>
      <c r="I27" s="11">
        <v>0.26106481982469432</v>
      </c>
      <c r="J27" s="11" t="s">
        <v>88</v>
      </c>
      <c r="K27" s="11">
        <v>0.15612030776404756</v>
      </c>
      <c r="L27" s="11" t="s">
        <v>88</v>
      </c>
      <c r="M27" s="11">
        <v>0.14495985727029437</v>
      </c>
      <c r="N27" s="11" t="s">
        <v>88</v>
      </c>
      <c r="O27" s="11">
        <v>0.15900981266726136</v>
      </c>
      <c r="P27" s="11">
        <v>1.6162685498412977E-2</v>
      </c>
      <c r="Q27" s="11">
        <v>0.1827183205280814</v>
      </c>
      <c r="R27" s="11">
        <v>6.4549291202250836E-2</v>
      </c>
      <c r="S27" s="11">
        <v>0.45104513073804331</v>
      </c>
      <c r="T27" s="11" t="s">
        <v>88</v>
      </c>
      <c r="U27" s="11">
        <v>3.5277567362839518E-2</v>
      </c>
      <c r="V27" s="11">
        <v>0.41218482848176607</v>
      </c>
      <c r="W27" s="28">
        <v>1.84</v>
      </c>
      <c r="X27" s="11">
        <v>5.14</v>
      </c>
      <c r="Y27" s="11">
        <v>0.45600000000000002</v>
      </c>
      <c r="Z27" s="11">
        <v>1.6420454545454546</v>
      </c>
      <c r="AA27" s="11">
        <v>1</v>
      </c>
      <c r="AB27" s="11">
        <v>0</v>
      </c>
      <c r="AC27" s="11">
        <v>1</v>
      </c>
      <c r="AD27" s="11">
        <v>1</v>
      </c>
      <c r="AE27" s="11">
        <v>0.40072876763524246</v>
      </c>
      <c r="AF27" s="11">
        <v>0.5737269924320284</v>
      </c>
      <c r="AG27" s="11" t="s">
        <v>88</v>
      </c>
      <c r="AH27" s="11" t="s">
        <v>88</v>
      </c>
      <c r="AI27" s="11">
        <v>0.77907845579078461</v>
      </c>
      <c r="AJ27" s="11">
        <v>0.65171518233957371</v>
      </c>
      <c r="AK27" s="11">
        <v>0.3225703324808184</v>
      </c>
      <c r="AL27" s="11">
        <v>0.64684569479965903</v>
      </c>
      <c r="AM27" s="11">
        <v>0.13682025736820258</v>
      </c>
      <c r="AN27" s="11">
        <v>0.49149024491490245</v>
      </c>
      <c r="AO27" s="11">
        <v>0.2489943521189712</v>
      </c>
      <c r="AP27" s="11">
        <v>0.18872956497644777</v>
      </c>
    </row>
    <row r="28" spans="1:42">
      <c r="A28" s="16" t="s">
        <v>263</v>
      </c>
      <c r="B28" s="37" t="s">
        <v>238</v>
      </c>
      <c r="C28" s="11" t="s">
        <v>378</v>
      </c>
      <c r="D28" s="37" t="s">
        <v>238</v>
      </c>
      <c r="E28" s="11">
        <v>239.1</v>
      </c>
      <c r="F28" s="11">
        <v>237</v>
      </c>
      <c r="G28" s="11" t="s">
        <v>379</v>
      </c>
      <c r="H28" s="11">
        <v>0.34823529411764709</v>
      </c>
      <c r="I28" s="11">
        <v>0.1919327731092437</v>
      </c>
      <c r="J28" s="11" t="s">
        <v>88</v>
      </c>
      <c r="K28" s="11" t="s">
        <v>88</v>
      </c>
      <c r="L28" s="11" t="s">
        <v>88</v>
      </c>
      <c r="M28" s="11" t="s">
        <v>88</v>
      </c>
      <c r="N28" s="11" t="s">
        <v>88</v>
      </c>
      <c r="O28" s="11" t="s">
        <v>88</v>
      </c>
      <c r="P28" s="11">
        <v>1.493196056006809E-2</v>
      </c>
      <c r="Q28" s="11">
        <v>0.23244990303813834</v>
      </c>
      <c r="R28" s="11">
        <v>6.3374272786037494E-2</v>
      </c>
      <c r="S28" s="11">
        <v>0.25138833522164217</v>
      </c>
      <c r="T28" s="11" t="s">
        <v>88</v>
      </c>
      <c r="U28" s="11">
        <v>2.3891402714932126E-2</v>
      </c>
      <c r="V28" s="11">
        <v>0.57538461538461538</v>
      </c>
      <c r="W28" s="28">
        <v>2.42</v>
      </c>
      <c r="X28" s="11">
        <v>5.13</v>
      </c>
      <c r="Y28" s="11">
        <v>0.25750000000000001</v>
      </c>
      <c r="Z28" s="11">
        <v>1.1913043478260872</v>
      </c>
      <c r="AA28" s="11">
        <v>1</v>
      </c>
      <c r="AB28" s="11">
        <v>0</v>
      </c>
      <c r="AC28" s="11">
        <v>1</v>
      </c>
      <c r="AD28" s="11">
        <v>1</v>
      </c>
      <c r="AE28" s="11" t="s">
        <v>88</v>
      </c>
      <c r="AF28" s="11" t="s">
        <v>88</v>
      </c>
      <c r="AG28" s="11" t="s">
        <v>88</v>
      </c>
      <c r="AH28" s="11" t="s">
        <v>88</v>
      </c>
      <c r="AI28" s="11" t="s">
        <v>88</v>
      </c>
      <c r="AJ28" s="11" t="s">
        <v>88</v>
      </c>
      <c r="AK28" s="11" t="s">
        <v>88</v>
      </c>
      <c r="AL28" s="11" t="s">
        <v>88</v>
      </c>
      <c r="AM28" s="11" t="s">
        <v>88</v>
      </c>
      <c r="AN28" s="11" t="s">
        <v>88</v>
      </c>
      <c r="AO28" s="11" t="s">
        <v>88</v>
      </c>
      <c r="AP28" s="11" t="s">
        <v>88</v>
      </c>
    </row>
    <row r="29" spans="1:42">
      <c r="A29" s="16" t="s">
        <v>265</v>
      </c>
      <c r="B29" s="37" t="s">
        <v>238</v>
      </c>
      <c r="C29" s="11" t="s">
        <v>378</v>
      </c>
      <c r="D29" s="37" t="s">
        <v>238</v>
      </c>
      <c r="E29" s="11">
        <v>244.9</v>
      </c>
      <c r="F29" s="11">
        <v>244</v>
      </c>
      <c r="G29" s="11" t="s">
        <v>379</v>
      </c>
      <c r="H29" s="11">
        <v>0.28940290478752018</v>
      </c>
      <c r="I29" s="11">
        <v>0.31959386767079073</v>
      </c>
      <c r="J29" s="11" t="s">
        <v>88</v>
      </c>
      <c r="K29" s="11" t="s">
        <v>88</v>
      </c>
      <c r="L29" s="11" t="s">
        <v>88</v>
      </c>
      <c r="M29" s="11">
        <v>0.21552143403043145</v>
      </c>
      <c r="N29" s="11" t="s">
        <v>88</v>
      </c>
      <c r="O29" s="11">
        <v>0.15493642743000069</v>
      </c>
      <c r="P29" s="11">
        <v>1.636494789606471E-2</v>
      </c>
      <c r="Q29" s="11">
        <v>0.15586336740182893</v>
      </c>
      <c r="R29" s="11">
        <v>7.0064550833781603E-2</v>
      </c>
      <c r="S29" s="11">
        <v>0.49092666265079882</v>
      </c>
      <c r="T29" s="11" t="s">
        <v>88</v>
      </c>
      <c r="U29" s="11">
        <v>2.0172135556750941E-2</v>
      </c>
      <c r="V29" s="11">
        <v>0.54706831629908548</v>
      </c>
      <c r="W29" s="28">
        <v>2.5</v>
      </c>
      <c r="X29" s="11">
        <v>2.54</v>
      </c>
      <c r="Y29" s="11" t="s">
        <v>88</v>
      </c>
      <c r="Z29" s="11" t="s">
        <v>88</v>
      </c>
      <c r="AA29" s="11">
        <v>1</v>
      </c>
      <c r="AB29" s="11">
        <v>0</v>
      </c>
      <c r="AC29" s="11">
        <v>1</v>
      </c>
      <c r="AD29" s="11">
        <v>1</v>
      </c>
      <c r="AE29" s="11" t="s">
        <v>88</v>
      </c>
      <c r="AF29" s="11" t="s">
        <v>88</v>
      </c>
      <c r="AG29" s="11" t="s">
        <v>88</v>
      </c>
      <c r="AH29" s="11" t="s">
        <v>88</v>
      </c>
      <c r="AI29" s="11">
        <v>0.89063108687183479</v>
      </c>
      <c r="AJ29" s="11">
        <v>0.69042495965572892</v>
      </c>
      <c r="AK29" s="11">
        <v>0.27741935483870966</v>
      </c>
      <c r="AL29" s="11">
        <v>0.52345544013121925</v>
      </c>
      <c r="AM29" s="11">
        <v>0.16906895208414491</v>
      </c>
      <c r="AN29" s="11">
        <v>0.48140825866770542</v>
      </c>
      <c r="AO29" s="11">
        <v>0.18362334744212783</v>
      </c>
      <c r="AP29" s="11">
        <v>0.17237720500464213</v>
      </c>
    </row>
    <row r="30" spans="1:42">
      <c r="A30" s="16" t="s">
        <v>267</v>
      </c>
      <c r="B30" s="37" t="s">
        <v>238</v>
      </c>
      <c r="C30" s="11" t="s">
        <v>378</v>
      </c>
      <c r="D30" s="37" t="s">
        <v>238</v>
      </c>
      <c r="E30" s="11">
        <v>244</v>
      </c>
      <c r="F30" s="11">
        <v>233.5</v>
      </c>
      <c r="G30" s="11" t="s">
        <v>6937</v>
      </c>
      <c r="H30" s="11">
        <v>0.30800996793849189</v>
      </c>
      <c r="I30" s="11">
        <v>0.23165446523350966</v>
      </c>
      <c r="J30" s="11">
        <v>4.293276144461447E-2</v>
      </c>
      <c r="K30" s="11">
        <v>0.1270276298996946</v>
      </c>
      <c r="L30" s="11">
        <v>0.49275321479049211</v>
      </c>
      <c r="M30" s="11">
        <v>0.18773392712067136</v>
      </c>
      <c r="N30" s="11">
        <v>0.46015233128075672</v>
      </c>
      <c r="O30" s="11">
        <v>0.16552233071162958</v>
      </c>
      <c r="P30" s="11">
        <v>1.5541096871178255E-2</v>
      </c>
      <c r="Q30" s="11">
        <v>0.16568373628850291</v>
      </c>
      <c r="R30" s="11">
        <v>9.2774358173830312E-2</v>
      </c>
      <c r="S30" s="11">
        <v>0.28578343334704798</v>
      </c>
      <c r="T30" s="11" t="s">
        <v>88</v>
      </c>
      <c r="U30" s="11">
        <v>3.3363428253636224E-2</v>
      </c>
      <c r="V30" s="11">
        <v>0.58432459842156415</v>
      </c>
      <c r="W30" s="28">
        <v>1.81</v>
      </c>
      <c r="X30" s="11">
        <v>7.42</v>
      </c>
      <c r="Y30" s="11">
        <v>5.3199999999999997E-2</v>
      </c>
      <c r="Z30" s="11">
        <v>1.0536585365853661</v>
      </c>
      <c r="AA30" s="11">
        <v>1</v>
      </c>
      <c r="AB30" s="11">
        <v>0</v>
      </c>
      <c r="AC30" s="11">
        <v>1</v>
      </c>
      <c r="AD30" s="11">
        <v>1</v>
      </c>
      <c r="AE30" s="11">
        <v>0.50419084461637653</v>
      </c>
      <c r="AF30" s="11">
        <v>0.61272297442510204</v>
      </c>
      <c r="AG30" s="11">
        <v>0.31235734808410087</v>
      </c>
      <c r="AH30" s="11">
        <v>0.3784619102601971</v>
      </c>
      <c r="AI30" s="11">
        <v>0.93791786055396376</v>
      </c>
      <c r="AJ30" s="11">
        <v>0.5198609731876862</v>
      </c>
      <c r="AK30" s="11">
        <f>AVERAGE([1]Eosauropterygia!CG144:CG151)</f>
        <v>0.27351599685272782</v>
      </c>
      <c r="AL30" s="11">
        <f>AVERAGE([1]Eosauropterygia!CH144:CH151)</f>
        <v>0.4779633401221996</v>
      </c>
      <c r="AM30" s="11">
        <f>AVERAGE([1]Eosauropterygia!CI144:CI151)</f>
        <v>0.20328557784145176</v>
      </c>
      <c r="AN30" s="11">
        <f>AVERAGE([1]Eosauropterygia!CJ144:CJ151)</f>
        <v>0.48583763132760271</v>
      </c>
      <c r="AO30" s="11" t="s">
        <v>88</v>
      </c>
      <c r="AP30" s="11" t="s">
        <v>88</v>
      </c>
    </row>
    <row r="31" spans="1:42">
      <c r="A31" s="16" t="s">
        <v>276</v>
      </c>
      <c r="B31" s="37" t="s">
        <v>238</v>
      </c>
      <c r="C31" s="11" t="s">
        <v>378</v>
      </c>
      <c r="D31" s="37" t="s">
        <v>238</v>
      </c>
      <c r="E31" s="11">
        <v>241.5</v>
      </c>
      <c r="F31" s="11">
        <v>239.1</v>
      </c>
      <c r="G31" s="11" t="s">
        <v>379</v>
      </c>
      <c r="H31" s="11">
        <v>0.347261464898935</v>
      </c>
      <c r="I31" s="11">
        <v>0.20631384481634427</v>
      </c>
      <c r="J31" s="11" t="s">
        <v>88</v>
      </c>
      <c r="K31" s="11" t="s">
        <v>88</v>
      </c>
      <c r="L31" s="11" t="s">
        <v>88</v>
      </c>
      <c r="M31" s="11" t="s">
        <v>88</v>
      </c>
      <c r="N31" s="11" t="s">
        <v>88</v>
      </c>
      <c r="O31" s="11" t="s">
        <v>88</v>
      </c>
      <c r="P31" s="11">
        <v>1.8509602700640428E-2</v>
      </c>
      <c r="Q31" s="11">
        <v>0.22027820039121931</v>
      </c>
      <c r="R31" s="11">
        <v>6.3192784177352759E-2</v>
      </c>
      <c r="S31" s="11">
        <v>0.34191534911651578</v>
      </c>
      <c r="T31" s="11" t="s">
        <v>88</v>
      </c>
      <c r="U31" s="11">
        <v>2.4396870245598785E-2</v>
      </c>
      <c r="V31" s="11">
        <v>0.52738535101064987</v>
      </c>
      <c r="W31" s="28">
        <v>1.9</v>
      </c>
      <c r="X31" s="11">
        <v>3.24</v>
      </c>
      <c r="Y31" s="11" t="s">
        <v>88</v>
      </c>
      <c r="Z31" s="11">
        <v>2.005235602094241</v>
      </c>
      <c r="AA31" s="11">
        <v>1</v>
      </c>
      <c r="AB31" s="11">
        <v>0</v>
      </c>
      <c r="AC31" s="11">
        <v>1</v>
      </c>
      <c r="AD31" s="11">
        <v>1</v>
      </c>
      <c r="AE31" s="11" t="s">
        <v>88</v>
      </c>
      <c r="AF31" s="11" t="s">
        <v>88</v>
      </c>
      <c r="AG31" s="11" t="s">
        <v>88</v>
      </c>
      <c r="AH31" s="11" t="s">
        <v>88</v>
      </c>
      <c r="AI31" s="11" t="s">
        <v>88</v>
      </c>
      <c r="AJ31" s="11" t="s">
        <v>88</v>
      </c>
      <c r="AK31" s="11" t="s">
        <v>88</v>
      </c>
      <c r="AL31" s="11" t="s">
        <v>88</v>
      </c>
      <c r="AM31" s="11" t="s">
        <v>88</v>
      </c>
      <c r="AN31" s="11" t="s">
        <v>88</v>
      </c>
      <c r="AO31" s="11" t="s">
        <v>88</v>
      </c>
      <c r="AP31" s="11" t="s">
        <v>88</v>
      </c>
    </row>
    <row r="32" spans="1:42">
      <c r="A32" s="16" t="s">
        <v>278</v>
      </c>
      <c r="B32" s="37" t="s">
        <v>238</v>
      </c>
      <c r="C32" s="11" t="s">
        <v>378</v>
      </c>
      <c r="D32" s="37" t="s">
        <v>238</v>
      </c>
      <c r="E32" s="11">
        <v>246.4</v>
      </c>
      <c r="F32" s="11">
        <v>241.5</v>
      </c>
      <c r="G32" s="11" t="s">
        <v>379</v>
      </c>
      <c r="H32" s="11">
        <v>0.30515720611613212</v>
      </c>
      <c r="I32" s="11">
        <v>0.26611146154511855</v>
      </c>
      <c r="J32" s="11" t="s">
        <v>88</v>
      </c>
      <c r="K32" s="11">
        <v>0.11765781135754325</v>
      </c>
      <c r="L32" s="11">
        <v>0.54240799415062146</v>
      </c>
      <c r="M32" s="11">
        <v>0.15757969525679019</v>
      </c>
      <c r="N32" s="11" t="s">
        <v>88</v>
      </c>
      <c r="O32" s="11">
        <v>0.14972137676700545</v>
      </c>
      <c r="P32" s="11">
        <v>2.0938236504254609E-2</v>
      </c>
      <c r="Q32" s="11">
        <v>0.15173373885566657</v>
      </c>
      <c r="R32" s="11">
        <v>8.1708365412818854E-2</v>
      </c>
      <c r="S32" s="11">
        <v>0.44570733148608938</v>
      </c>
      <c r="T32" s="11" t="s">
        <v>88</v>
      </c>
      <c r="U32" s="11">
        <v>3.2645173188187833E-2</v>
      </c>
      <c r="V32" s="11">
        <v>0.52868749196062681</v>
      </c>
      <c r="W32" s="28">
        <v>2.1669999999999998</v>
      </c>
      <c r="X32" s="11">
        <v>1.9933333333333334</v>
      </c>
      <c r="Y32" s="11">
        <v>0.32900000000000001</v>
      </c>
      <c r="Z32" s="11">
        <v>1.3781296437726824</v>
      </c>
      <c r="AA32" s="11">
        <f>AVERAGE([2]Eosauropt_measurements_traits!BQ157:BQ163)</f>
        <v>0</v>
      </c>
      <c r="AB32" s="11">
        <v>0</v>
      </c>
      <c r="AC32" s="11">
        <v>1</v>
      </c>
      <c r="AD32" s="11">
        <v>1</v>
      </c>
      <c r="AE32" s="11" t="s">
        <v>88</v>
      </c>
      <c r="AF32" s="11" t="s">
        <v>88</v>
      </c>
      <c r="AG32" s="11" t="s">
        <v>88</v>
      </c>
      <c r="AH32" s="11" t="s">
        <v>88</v>
      </c>
      <c r="AI32" s="11">
        <v>0.82136945299999997</v>
      </c>
      <c r="AJ32" s="11">
        <v>0.60030575200000003</v>
      </c>
      <c r="AK32" s="11">
        <f>AVERAGE([1]Eosauropterygia!CG153:CG159)</f>
        <v>0.27579621725826231</v>
      </c>
      <c r="AL32" s="11">
        <f>AVERAGE([1]Eosauropterygia!CH153:CH159)</f>
        <v>0.50157772720069682</v>
      </c>
      <c r="AM32" s="11">
        <f>AVERAGE([1]Eosauropterygia!CI153:CI159)</f>
        <v>0.17428535048067739</v>
      </c>
      <c r="AN32" s="11">
        <f>AVERAGE([1]Eosauropterygia!CJ153:CJ159)</f>
        <v>0.45314191124976122</v>
      </c>
      <c r="AO32" s="11" t="s">
        <v>88</v>
      </c>
      <c r="AP32" s="11" t="s">
        <v>88</v>
      </c>
    </row>
    <row r="33" spans="1:43">
      <c r="A33" s="16" t="s">
        <v>286</v>
      </c>
      <c r="B33" s="37" t="s">
        <v>238</v>
      </c>
      <c r="C33" s="11" t="s">
        <v>378</v>
      </c>
      <c r="D33" s="37" t="s">
        <v>238</v>
      </c>
      <c r="E33" s="11">
        <v>244</v>
      </c>
      <c r="F33" s="11">
        <v>239.1</v>
      </c>
      <c r="G33" s="11" t="s">
        <v>379</v>
      </c>
      <c r="H33" s="11">
        <v>0.3414117033922312</v>
      </c>
      <c r="I33" s="11">
        <v>0.1781786041213077</v>
      </c>
      <c r="J33" s="11" t="s">
        <v>88</v>
      </c>
      <c r="K33" s="11" t="s">
        <v>88</v>
      </c>
      <c r="L33" s="11" t="s">
        <v>88</v>
      </c>
      <c r="M33" s="11" t="s">
        <v>88</v>
      </c>
      <c r="N33" s="11" t="s">
        <v>88</v>
      </c>
      <c r="O33" s="11" t="s">
        <v>88</v>
      </c>
      <c r="P33" s="11">
        <v>1.9993734943632328E-2</v>
      </c>
      <c r="Q33" s="11">
        <v>0.21434112591011187</v>
      </c>
      <c r="R33" s="11">
        <v>6.463249822162323E-2</v>
      </c>
      <c r="S33" s="11">
        <v>0.28604338857024009</v>
      </c>
      <c r="T33" s="11">
        <v>4.8095018197463459E-2</v>
      </c>
      <c r="U33" s="11">
        <v>2.008911641016187E-2</v>
      </c>
      <c r="V33" s="11">
        <v>0.55995796962674438</v>
      </c>
      <c r="W33" s="28">
        <v>2.085</v>
      </c>
      <c r="X33" s="11">
        <v>5.82</v>
      </c>
      <c r="Y33" s="11" t="s">
        <v>88</v>
      </c>
      <c r="Z33" s="11">
        <v>2.0606270810210878</v>
      </c>
      <c r="AA33" s="11">
        <f>AVERAGE([2]Eosauropt_measurements_traits!BQ164:BQ169)</f>
        <v>0</v>
      </c>
      <c r="AB33" s="11">
        <v>0</v>
      </c>
      <c r="AC33" s="11">
        <v>1</v>
      </c>
      <c r="AD33" s="11">
        <v>1</v>
      </c>
      <c r="AE33" s="11" t="s">
        <v>88</v>
      </c>
      <c r="AF33" s="11" t="s">
        <v>88</v>
      </c>
      <c r="AG33" s="11" t="s">
        <v>88</v>
      </c>
      <c r="AH33" s="11" t="s">
        <v>88</v>
      </c>
      <c r="AI33" s="11" t="s">
        <v>88</v>
      </c>
      <c r="AJ33" s="11" t="s">
        <v>88</v>
      </c>
      <c r="AK33" s="11">
        <f>AVERAGE([1]Eosauropterygia!CG160:CG165)</f>
        <v>0.29110525053943898</v>
      </c>
      <c r="AL33" s="11" t="s">
        <v>88</v>
      </c>
      <c r="AM33" s="11" t="s">
        <v>88</v>
      </c>
      <c r="AN33" s="11" t="s">
        <v>88</v>
      </c>
      <c r="AO33" s="11" t="s">
        <v>88</v>
      </c>
      <c r="AP33" s="11" t="s">
        <v>88</v>
      </c>
    </row>
    <row r="34" spans="1:43">
      <c r="A34" s="16" t="s">
        <v>293</v>
      </c>
      <c r="B34" s="37" t="s">
        <v>238</v>
      </c>
      <c r="C34" s="11" t="s">
        <v>378</v>
      </c>
      <c r="D34" s="37" t="s">
        <v>238</v>
      </c>
      <c r="E34" s="11">
        <v>241.5</v>
      </c>
      <c r="F34" s="11">
        <v>237</v>
      </c>
      <c r="G34" s="11" t="s">
        <v>379</v>
      </c>
      <c r="H34" s="11">
        <v>0.3155196177941893</v>
      </c>
      <c r="I34" s="11">
        <v>0.41494748816934879</v>
      </c>
      <c r="J34" s="11">
        <v>7.1982124417765928E-2</v>
      </c>
      <c r="K34" s="11">
        <v>0.1050426675726448</v>
      </c>
      <c r="L34" s="11">
        <v>0.59424978813513807</v>
      </c>
      <c r="M34" s="11">
        <v>0.1448907304059209</v>
      </c>
      <c r="N34" s="11">
        <v>0.40325726173328352</v>
      </c>
      <c r="O34" s="11">
        <v>8.2785923839021197E-2</v>
      </c>
      <c r="P34" s="11">
        <v>2.6430175909587066E-2</v>
      </c>
      <c r="Q34" s="11">
        <v>0.15846859771661276</v>
      </c>
      <c r="R34" s="11">
        <v>9.212670283632296E-2</v>
      </c>
      <c r="S34" s="11">
        <v>0.44045591014480678</v>
      </c>
      <c r="T34" s="11">
        <v>0.10802303531085515</v>
      </c>
      <c r="U34" s="11">
        <v>2.769281406434031E-2</v>
      </c>
      <c r="V34" s="11">
        <v>0.5731730094312445</v>
      </c>
      <c r="W34" s="28">
        <v>1.3028571428571429</v>
      </c>
      <c r="X34" s="11">
        <v>10.04142857142857</v>
      </c>
      <c r="Y34" s="11">
        <v>9.0074999999999988E-2</v>
      </c>
      <c r="Z34" s="11">
        <v>1.5491339225695191</v>
      </c>
      <c r="AA34" s="11">
        <f>AVERAGE([2]Eosauropt_measurements_traits!BQ170:BQ181)</f>
        <v>1</v>
      </c>
      <c r="AB34" s="11">
        <v>1</v>
      </c>
      <c r="AC34" s="11">
        <v>0</v>
      </c>
      <c r="AD34" s="11">
        <v>1</v>
      </c>
      <c r="AE34" s="11" t="s">
        <v>88</v>
      </c>
      <c r="AF34" s="11" t="s">
        <v>88</v>
      </c>
      <c r="AG34" s="11" t="s">
        <v>88</v>
      </c>
      <c r="AH34" s="11" t="s">
        <v>88</v>
      </c>
      <c r="AI34" s="11" t="s">
        <v>88</v>
      </c>
      <c r="AJ34" s="11" t="s">
        <v>88</v>
      </c>
      <c r="AK34" s="11">
        <f>AVERAGE([1]Eosauropterygia!CG166:CG177)</f>
        <v>0.23255483007010805</v>
      </c>
      <c r="AL34" s="11" t="s">
        <v>88</v>
      </c>
      <c r="AM34" s="11">
        <f>AVERAGE([1]Eosauropterygia!CI166:CI177)</f>
        <v>0.1918229154349182</v>
      </c>
      <c r="AN34" s="11" t="s">
        <v>88</v>
      </c>
      <c r="AO34" s="11" t="s">
        <v>88</v>
      </c>
      <c r="AP34" s="11" t="s">
        <v>88</v>
      </c>
    </row>
    <row r="35" spans="1:43" ht="17">
      <c r="A35" s="44" t="s">
        <v>307</v>
      </c>
      <c r="B35" s="39" t="s">
        <v>306</v>
      </c>
      <c r="C35" s="11" t="s">
        <v>378</v>
      </c>
      <c r="D35" s="37" t="s">
        <v>306</v>
      </c>
      <c r="E35" s="11">
        <v>244</v>
      </c>
      <c r="F35" s="11">
        <v>241.5</v>
      </c>
      <c r="G35" s="11" t="s">
        <v>379</v>
      </c>
      <c r="H35" s="11">
        <v>0.46558021053923798</v>
      </c>
      <c r="I35" s="11">
        <v>0.33937943099162143</v>
      </c>
      <c r="J35" s="11">
        <v>7.5946554070946415E-2</v>
      </c>
      <c r="K35" s="11">
        <v>0.24359009972499235</v>
      </c>
      <c r="L35" s="11" t="s">
        <v>88</v>
      </c>
      <c r="M35" s="11" t="s">
        <v>88</v>
      </c>
      <c r="N35" s="11" t="s">
        <v>88</v>
      </c>
      <c r="O35" s="11">
        <v>0.11694276392892212</v>
      </c>
      <c r="P35" s="11">
        <v>2.1731832476398486E-2</v>
      </c>
      <c r="Q35" s="11">
        <v>0.33729245311972506</v>
      </c>
      <c r="R35" s="11">
        <v>3.2010557652763713E-2</v>
      </c>
      <c r="S35" s="11">
        <v>0.42221508854524464</v>
      </c>
      <c r="T35" s="11">
        <v>4.1923702544271559E-2</v>
      </c>
      <c r="U35" s="11">
        <v>4.1893011693214258E-2</v>
      </c>
      <c r="V35" s="11">
        <v>0.40518061565847224</v>
      </c>
      <c r="W35" s="28">
        <v>2.34</v>
      </c>
      <c r="X35" s="11">
        <v>11.78</v>
      </c>
      <c r="Y35" s="11" t="s">
        <v>88</v>
      </c>
      <c r="Z35" s="11">
        <v>1.2297297297297296</v>
      </c>
      <c r="AA35" s="11">
        <v>0</v>
      </c>
      <c r="AB35" s="11">
        <v>0</v>
      </c>
      <c r="AC35" s="11">
        <v>1</v>
      </c>
      <c r="AD35" s="11">
        <v>1</v>
      </c>
      <c r="AE35" s="11" t="s">
        <v>88</v>
      </c>
      <c r="AF35" s="11" t="s">
        <v>88</v>
      </c>
      <c r="AG35" s="11" t="s">
        <v>88</v>
      </c>
      <c r="AH35" s="11" t="s">
        <v>88</v>
      </c>
      <c r="AI35" s="11" t="s">
        <v>88</v>
      </c>
      <c r="AJ35" s="11" t="s">
        <v>88</v>
      </c>
      <c r="AK35" s="11" t="s">
        <v>88</v>
      </c>
      <c r="AL35" s="11" t="s">
        <v>88</v>
      </c>
      <c r="AM35" s="11" t="s">
        <v>88</v>
      </c>
      <c r="AN35" s="11" t="s">
        <v>88</v>
      </c>
      <c r="AO35" s="11" t="s">
        <v>88</v>
      </c>
      <c r="AP35" s="11" t="s">
        <v>88</v>
      </c>
    </row>
    <row r="36" spans="1:43" ht="17">
      <c r="A36" s="44" t="s">
        <v>309</v>
      </c>
      <c r="B36" s="39" t="s">
        <v>306</v>
      </c>
      <c r="C36" s="11" t="s">
        <v>378</v>
      </c>
      <c r="D36" s="37" t="s">
        <v>306</v>
      </c>
      <c r="E36" s="11">
        <v>239.1</v>
      </c>
      <c r="F36" s="11">
        <v>237</v>
      </c>
      <c r="G36" s="11" t="s">
        <v>379</v>
      </c>
      <c r="H36" s="11">
        <v>0.26181558765828428</v>
      </c>
      <c r="I36" s="11">
        <v>0.19754324950954164</v>
      </c>
      <c r="J36" s="11" t="s">
        <v>88</v>
      </c>
      <c r="K36" s="11">
        <v>8.8024820694657099E-2</v>
      </c>
      <c r="L36" s="11" t="s">
        <v>88</v>
      </c>
      <c r="M36" s="11" t="s">
        <v>88</v>
      </c>
      <c r="N36" s="11">
        <v>0.43237724842002917</v>
      </c>
      <c r="O36" s="11" t="s">
        <v>88</v>
      </c>
      <c r="P36" s="11">
        <v>2.5330716458054278E-2</v>
      </c>
      <c r="Q36" s="11">
        <v>0.15119493490280006</v>
      </c>
      <c r="R36" s="11">
        <v>6.0014267879436423E-2</v>
      </c>
      <c r="S36" s="11">
        <v>0.36734558293379854</v>
      </c>
      <c r="T36" s="11">
        <v>6.919921526663099E-2</v>
      </c>
      <c r="U36" s="11">
        <v>3.3975387907972179E-2</v>
      </c>
      <c r="V36" s="11">
        <v>0.60781166399143927</v>
      </c>
      <c r="W36" s="28">
        <v>2.2999999999999998</v>
      </c>
      <c r="X36" s="11">
        <v>4.34</v>
      </c>
      <c r="Y36" s="11" t="s">
        <v>88</v>
      </c>
      <c r="Z36" s="11">
        <v>1.1305841924398625</v>
      </c>
      <c r="AA36" s="11">
        <v>0</v>
      </c>
      <c r="AB36" s="11">
        <v>0</v>
      </c>
      <c r="AC36" s="11">
        <v>1</v>
      </c>
      <c r="AD36" s="11" t="s">
        <v>88</v>
      </c>
      <c r="AE36" s="11">
        <v>0.36465419709369812</v>
      </c>
      <c r="AF36" s="11">
        <v>1.3231167075625561</v>
      </c>
      <c r="AG36" s="11" t="s">
        <v>88</v>
      </c>
      <c r="AH36" s="11" t="s">
        <v>88</v>
      </c>
      <c r="AI36" s="11">
        <v>0.95297130551190257</v>
      </c>
      <c r="AJ36" s="11">
        <v>0.7660513643659711</v>
      </c>
      <c r="AK36" s="11">
        <v>0.42997007268063281</v>
      </c>
      <c r="AL36" s="11">
        <v>0.51021193399999998</v>
      </c>
      <c r="AM36" s="11">
        <v>0.13305395495023573</v>
      </c>
      <c r="AN36" s="11" t="s">
        <v>88</v>
      </c>
      <c r="AO36" s="11" t="s">
        <v>88</v>
      </c>
      <c r="AP36" s="11">
        <v>0.18039375979290143</v>
      </c>
    </row>
    <row r="37" spans="1:43" ht="17">
      <c r="A37" s="44" t="s">
        <v>311</v>
      </c>
      <c r="B37" s="39" t="s">
        <v>306</v>
      </c>
      <c r="C37" s="11" t="s">
        <v>378</v>
      </c>
      <c r="D37" s="37" t="s">
        <v>306</v>
      </c>
      <c r="E37" s="11">
        <v>239.1</v>
      </c>
      <c r="F37" s="11">
        <v>237</v>
      </c>
      <c r="G37" s="11" t="s">
        <v>379</v>
      </c>
      <c r="H37" s="11">
        <v>0.40899358265891744</v>
      </c>
      <c r="I37" s="11">
        <v>0.28499527093703969</v>
      </c>
      <c r="J37" s="11">
        <v>6.8150815910834148E-2</v>
      </c>
      <c r="K37" s="11">
        <v>0.24267554150798221</v>
      </c>
      <c r="L37" s="11">
        <v>0.57711921775103425</v>
      </c>
      <c r="M37" s="11">
        <v>0.12747924217492987</v>
      </c>
      <c r="N37" s="11">
        <v>0.38492779799999999</v>
      </c>
      <c r="O37" s="11">
        <v>0.12007777334151519</v>
      </c>
      <c r="P37" s="11">
        <v>2.5346804348529123E-2</v>
      </c>
      <c r="Q37" s="11">
        <v>0.30008810061470936</v>
      </c>
      <c r="R37" s="11">
        <v>4.0070692332140355E-2</v>
      </c>
      <c r="S37" s="11">
        <v>0.45788474020882136</v>
      </c>
      <c r="T37" s="11" t="s">
        <v>88</v>
      </c>
      <c r="U37" s="11">
        <v>4.5649359848327055E-2</v>
      </c>
      <c r="V37" s="11">
        <v>0.42197374362932721</v>
      </c>
      <c r="W37" s="28">
        <v>2.5366666666666666</v>
      </c>
      <c r="X37" s="11">
        <v>8.17</v>
      </c>
      <c r="Y37" s="11">
        <v>0.24195</v>
      </c>
      <c r="Z37" s="11">
        <v>2.0190340190159435</v>
      </c>
      <c r="AA37" s="11">
        <v>0</v>
      </c>
      <c r="AB37" s="11">
        <v>0</v>
      </c>
      <c r="AC37" s="11">
        <v>1</v>
      </c>
      <c r="AD37" s="11">
        <v>1</v>
      </c>
      <c r="AE37" s="11">
        <v>0.22355450236966823</v>
      </c>
      <c r="AF37" s="11">
        <v>1.2273222748815165</v>
      </c>
      <c r="AG37" s="11">
        <v>0.25731707317073171</v>
      </c>
      <c r="AH37" s="11">
        <v>0.38597560975609757</v>
      </c>
      <c r="AI37" s="11">
        <v>1.1662787489999999</v>
      </c>
      <c r="AJ37" s="11">
        <f>AVERAGE([1]Eosauropterygia!CF180,[1]Eosauropterygia!CF182)</f>
        <v>0.71695215827470404</v>
      </c>
      <c r="AK37" s="11">
        <v>0.30512868900000001</v>
      </c>
      <c r="AL37" s="11">
        <v>0.57747713773922882</v>
      </c>
      <c r="AM37" s="11">
        <v>0.33638519700000002</v>
      </c>
      <c r="AN37" s="11">
        <v>0.60964094599999996</v>
      </c>
      <c r="AO37" s="11">
        <v>0.18942716600000001</v>
      </c>
      <c r="AP37" s="11">
        <f>AVERAGE([1]Eosauropterygia!CL180,[1]Eosauropterygia!CL182)</f>
        <v>0.17293591912881251</v>
      </c>
    </row>
    <row r="38" spans="1:43" s="40" customFormat="1" ht="17">
      <c r="A38" s="44" t="s">
        <v>392</v>
      </c>
      <c r="B38" s="37" t="s">
        <v>6922</v>
      </c>
      <c r="C38" s="13" t="s">
        <v>386</v>
      </c>
      <c r="D38" s="39" t="s">
        <v>6934</v>
      </c>
      <c r="E38" s="11">
        <v>201.3</v>
      </c>
      <c r="F38" s="11">
        <v>190.8</v>
      </c>
      <c r="G38" s="11" t="s">
        <v>387</v>
      </c>
      <c r="H38" s="11">
        <v>0.37909985935302393</v>
      </c>
      <c r="I38" s="11">
        <v>0.31654008438818565</v>
      </c>
      <c r="J38" s="11">
        <v>7.2237565561101683E-2</v>
      </c>
      <c r="K38" s="11">
        <v>0.12681480730737071</v>
      </c>
      <c r="L38" s="11" t="s">
        <v>88</v>
      </c>
      <c r="M38" s="11">
        <v>0.14760330578512396</v>
      </c>
      <c r="N38" s="11" t="s">
        <v>88</v>
      </c>
      <c r="O38" s="11">
        <v>9.4077134986225885E-2</v>
      </c>
      <c r="P38" s="11">
        <v>2.7278665772539616E-2</v>
      </c>
      <c r="Q38" s="11">
        <v>0.26962025316455696</v>
      </c>
      <c r="R38" s="11">
        <v>4.2812939521800285E-2</v>
      </c>
      <c r="S38" s="11">
        <v>0.41675811404583579</v>
      </c>
      <c r="T38" s="11">
        <v>8.3403656821378333E-2</v>
      </c>
      <c r="U38" s="11">
        <v>4.4219409282700427E-2</v>
      </c>
      <c r="V38" s="11">
        <v>0.43462728551336144</v>
      </c>
      <c r="W38" s="11">
        <v>2.4809999999999999</v>
      </c>
      <c r="X38" s="11">
        <v>12.41</v>
      </c>
      <c r="Y38" s="11" t="s">
        <v>88</v>
      </c>
      <c r="Z38" s="11">
        <v>1.1163636363636362</v>
      </c>
      <c r="AA38" s="11">
        <v>1</v>
      </c>
      <c r="AB38" s="11">
        <v>0</v>
      </c>
      <c r="AC38" s="11">
        <v>1</v>
      </c>
      <c r="AD38" s="11">
        <v>0</v>
      </c>
      <c r="AE38" s="11" t="s">
        <v>88</v>
      </c>
      <c r="AF38" s="11" t="s">
        <v>88</v>
      </c>
      <c r="AG38" s="11" t="s">
        <v>88</v>
      </c>
      <c r="AH38" s="11" t="s">
        <v>88</v>
      </c>
      <c r="AI38" s="11" t="s">
        <v>88</v>
      </c>
      <c r="AJ38" s="11" t="s">
        <v>88</v>
      </c>
      <c r="AK38" s="11" t="s">
        <v>88</v>
      </c>
      <c r="AL38" s="11" t="s">
        <v>88</v>
      </c>
      <c r="AM38" s="11" t="s">
        <v>88</v>
      </c>
      <c r="AN38" s="11" t="s">
        <v>88</v>
      </c>
      <c r="AO38" s="11" t="s">
        <v>88</v>
      </c>
      <c r="AP38" s="11" t="s">
        <v>88</v>
      </c>
    </row>
    <row r="39" spans="1:43" ht="16" customHeight="1">
      <c r="A39" s="44" t="s">
        <v>318</v>
      </c>
      <c r="B39" s="37" t="s">
        <v>6922</v>
      </c>
      <c r="C39" s="13" t="s">
        <v>386</v>
      </c>
      <c r="D39" s="39" t="s">
        <v>6934</v>
      </c>
      <c r="E39" s="11">
        <v>201.3</v>
      </c>
      <c r="F39" s="11">
        <v>199.3</v>
      </c>
      <c r="G39" s="11" t="s">
        <v>387</v>
      </c>
      <c r="H39" s="11">
        <v>0.41084067914368838</v>
      </c>
      <c r="I39" s="11" t="s">
        <v>88</v>
      </c>
      <c r="J39" s="11" t="s">
        <v>88</v>
      </c>
      <c r="K39" s="11">
        <f>AVERAGE([1]Eosauropterygia!BF187:BF188)</f>
        <v>0.11845502426933803</v>
      </c>
      <c r="L39" s="11" t="s">
        <v>88</v>
      </c>
      <c r="M39" s="11">
        <v>9.1684811392926502E-2</v>
      </c>
      <c r="N39" s="11" t="s">
        <v>88</v>
      </c>
      <c r="O39" s="11">
        <v>0.11392926499146706</v>
      </c>
      <c r="P39" s="11" t="e">
        <f>AVERAGE([1]Eosauropterygia!BK187:BK188)</f>
        <v>#DIV/0!</v>
      </c>
      <c r="Q39" s="11">
        <f>AVERAGE([1]Eosauropterygia!BL187:BL188)</f>
        <v>0.31666402911853142</v>
      </c>
      <c r="R39" s="11">
        <f>AVERAGE([1]Eosauropterygia!BM187:BM188)</f>
        <v>2.7852508308276628E-2</v>
      </c>
      <c r="S39" s="11">
        <f>AVERAGE([1]Eosauropterygia!BN187:BN188)</f>
        <v>0.57439257990938553</v>
      </c>
      <c r="T39" s="11">
        <f>AVERAGE([1]Eosauropterygia!BO187:BO188)</f>
        <v>0.10059608587856729</v>
      </c>
      <c r="U39" s="11" t="e">
        <f>AVERAGE([1]Eosauropterygia!BP187:BP188)</f>
        <v>#DIV/0!</v>
      </c>
      <c r="V39" s="11">
        <f>AVERAGE([1]Eosauropterygia!BQ187:BQ188)</f>
        <v>0.41905364772907105</v>
      </c>
      <c r="W39" s="14">
        <v>3.5</v>
      </c>
      <c r="X39" s="14">
        <v>15.72</v>
      </c>
      <c r="Y39" s="11">
        <v>0.30499999999999999</v>
      </c>
      <c r="Z39" s="11" t="s">
        <v>88</v>
      </c>
      <c r="AA39" s="11">
        <v>0</v>
      </c>
      <c r="AB39" s="11">
        <v>0</v>
      </c>
      <c r="AC39" s="11">
        <v>1</v>
      </c>
      <c r="AD39" s="11">
        <v>1</v>
      </c>
      <c r="AE39" s="11" t="s">
        <v>88</v>
      </c>
      <c r="AF39" s="11" t="s">
        <v>88</v>
      </c>
      <c r="AG39" s="11" t="s">
        <v>88</v>
      </c>
      <c r="AH39" s="11" t="s">
        <v>88</v>
      </c>
      <c r="AI39" s="11" t="s">
        <v>88</v>
      </c>
      <c r="AJ39" s="11" t="s">
        <v>88</v>
      </c>
      <c r="AK39" s="11" t="s">
        <v>88</v>
      </c>
      <c r="AL39" s="11" t="s">
        <v>88</v>
      </c>
      <c r="AM39" s="11" t="s">
        <v>88</v>
      </c>
      <c r="AN39" s="11" t="s">
        <v>88</v>
      </c>
      <c r="AO39" s="11" t="s">
        <v>88</v>
      </c>
      <c r="AP39" s="11" t="s">
        <v>88</v>
      </c>
      <c r="AQ39" s="11"/>
    </row>
    <row r="40" spans="1:43" ht="17">
      <c r="A40" s="44" t="s">
        <v>321</v>
      </c>
      <c r="B40" s="39" t="s">
        <v>389</v>
      </c>
      <c r="C40" s="13" t="s">
        <v>386</v>
      </c>
      <c r="D40" s="39" t="s">
        <v>389</v>
      </c>
      <c r="E40" s="11">
        <v>199.3</v>
      </c>
      <c r="F40" s="11">
        <v>190.8</v>
      </c>
      <c r="G40" s="11" t="s">
        <v>387</v>
      </c>
      <c r="H40" s="11">
        <f>AVERAGE([1]Eosauropterygia!BC188:BC192)</f>
        <v>0.39564111399197932</v>
      </c>
      <c r="I40" s="11">
        <f>AVERAGE([1]Eosauropterygia!BD188:BD192)</f>
        <v>0.41401425178147272</v>
      </c>
      <c r="J40" s="11">
        <f>AVERAGE([1]Eosauropterygia!BE188:BE192)</f>
        <v>8.4460923580680886E-2</v>
      </c>
      <c r="K40" s="11">
        <f>AVERAGE([1]Eosauropterygia!BF188:BF192)</f>
        <v>0.13221818181818182</v>
      </c>
      <c r="L40" s="11">
        <f>AVERAGE([1]Eosauropterygia!BG188:BG192)</f>
        <v>0.58583445939142964</v>
      </c>
      <c r="M40" s="11">
        <f>AVERAGE([1]Eosauropterygia!BH188:BH192)</f>
        <v>0.10056338028169015</v>
      </c>
      <c r="N40" s="11">
        <f>AVERAGE([1]Eosauropterygia!BI188:BI192)</f>
        <v>0.34506089309878218</v>
      </c>
      <c r="O40" s="11">
        <f>AVERAGE([1]Eosauropterygia!BJ188:BJ192)</f>
        <v>0.13223240188841881</v>
      </c>
      <c r="P40" s="11">
        <f>AVERAGE([1]Eosauropterygia!BK188:BK192)</f>
        <v>2.4356666911154869E-2</v>
      </c>
      <c r="Q40" s="11">
        <f>AVERAGE([1]Eosauropterygia!BL188:BL192)</f>
        <v>0.27634204275534441</v>
      </c>
      <c r="R40" s="11">
        <f>AVERAGE([1]Eosauropterygia!BM188:BM192)</f>
        <v>3.6722090261282661E-2</v>
      </c>
      <c r="S40" s="11">
        <f>AVERAGE([1]Eosauropterygia!BN188:BN192)</f>
        <v>0.45717262214294224</v>
      </c>
      <c r="T40" s="11">
        <f>AVERAGE([1]Eosauropterygia!BO188:BO192)</f>
        <v>0.10419194704908991</v>
      </c>
      <c r="U40" s="11">
        <f>AVERAGE([1]Eosauropterygia!BP188:BP192)</f>
        <v>6.2422802850356299E-2</v>
      </c>
      <c r="V40" s="11">
        <f>AVERAGE([1]Eosauropterygia!BQ188:BQ192)</f>
        <v>0.45016627078384802</v>
      </c>
      <c r="W40" s="11">
        <f>AVERAGE([1]Eosauropterygia!BR188:BR192)</f>
        <v>3.38</v>
      </c>
      <c r="X40" s="11">
        <f>AVERAGE([1]Eosauropterygia!AK188:AK192)</f>
        <v>10.780000000000001</v>
      </c>
      <c r="Y40" s="11" t="s">
        <v>88</v>
      </c>
      <c r="Z40" s="11">
        <f>AVERAGE([1]Eosauropterygia!BT188:BT192)</f>
        <v>1.2694201540086141</v>
      </c>
      <c r="AA40" s="11">
        <v>0</v>
      </c>
      <c r="AB40" s="11">
        <v>0</v>
      </c>
      <c r="AC40" s="11">
        <v>1</v>
      </c>
      <c r="AD40" s="11">
        <v>1</v>
      </c>
      <c r="AE40" s="11">
        <f>AVERAGE([1]Eosauropterygia!BZ188:BZ192)</f>
        <v>0.28199794794481992</v>
      </c>
      <c r="AF40" s="11">
        <f>AVERAGE([1]Eosauropterygia!CB188:CB192)</f>
        <v>1.6174579748819573</v>
      </c>
      <c r="AG40" s="11">
        <f>AVERAGE([1]Eosauropterygia!CC188:CC192)</f>
        <v>0.25809655172413792</v>
      </c>
      <c r="AH40" s="11">
        <f>AVERAGE([1]Eosauropterygia!CD188:CD192)</f>
        <v>0.27945172413793101</v>
      </c>
      <c r="AI40" s="11">
        <f>AVERAGE([1]Eosauropterygia!CE188:CE192)</f>
        <v>1.0787893204044203</v>
      </c>
      <c r="AJ40" s="11" t="s">
        <v>88</v>
      </c>
      <c r="AK40" s="11">
        <f>AVERAGE([1]Eosauropterygia!CG188:CG192)</f>
        <v>0.46945801990758279</v>
      </c>
      <c r="AL40" s="11">
        <f>AVERAGE([1]Eosauropterygia!CH188:CH192)</f>
        <v>0.42761892670520313</v>
      </c>
      <c r="AM40" s="11">
        <f>AVERAGE([1]Eosauropterygia!CI188:CI192)</f>
        <v>0.46578471990564241</v>
      </c>
      <c r="AN40" s="11">
        <f>AVERAGE([1]Eosauropterygia!CJ188:CJ192)</f>
        <v>0.40340401785714292</v>
      </c>
      <c r="AO40" s="11">
        <f>AVERAGE([1]Eosauropterygia!CK188:CK192)</f>
        <v>0.16746087470996854</v>
      </c>
      <c r="AP40" s="11">
        <f>AVERAGE([1]Eosauropterygia!CL188:CL192)</f>
        <v>0.16367262067084809</v>
      </c>
    </row>
    <row r="41" spans="1:43" ht="17">
      <c r="A41" s="16" t="s">
        <v>329</v>
      </c>
      <c r="B41" s="37" t="s">
        <v>328</v>
      </c>
      <c r="C41" s="13" t="s">
        <v>386</v>
      </c>
      <c r="D41" s="39" t="s">
        <v>389</v>
      </c>
      <c r="E41" s="11">
        <v>182.7</v>
      </c>
      <c r="F41" s="11">
        <v>178.2</v>
      </c>
      <c r="G41" s="11" t="s">
        <v>390</v>
      </c>
      <c r="H41" s="11">
        <f>AVERAGE([1]Eosauropterygia!BC194:BC195)</f>
        <v>0.3639821482909017</v>
      </c>
      <c r="I41" s="11">
        <f>AVERAGE([1]Eosauropterygia!BD194:BD195)</f>
        <v>0.33172735571558981</v>
      </c>
      <c r="J41" s="11" t="s">
        <v>88</v>
      </c>
      <c r="K41" s="11" t="s">
        <v>88</v>
      </c>
      <c r="L41" s="11" t="s">
        <v>88</v>
      </c>
      <c r="M41" s="11" t="s">
        <v>88</v>
      </c>
      <c r="N41" s="11" t="s">
        <v>88</v>
      </c>
      <c r="O41" s="11" t="s">
        <v>88</v>
      </c>
      <c r="P41" s="11">
        <f>AVERAGE([1]Eosauropterygia!BK194:BK195)</f>
        <v>2.6235448786197584E-2</v>
      </c>
      <c r="Q41" s="11">
        <f>AVERAGE([1]Eosauropterygia!BL194:BL195)</f>
        <v>0.29531392636169995</v>
      </c>
      <c r="R41" s="11">
        <f>AVERAGE([1]Eosauropterygia!BM194:BM195)</f>
        <v>5.5228725022821785E-2</v>
      </c>
      <c r="S41" s="11">
        <f>AVERAGE([1]Eosauropterygia!BN194:BN195)</f>
        <v>0.50681642311944064</v>
      </c>
      <c r="T41" s="11" t="s">
        <v>88</v>
      </c>
      <c r="U41" s="11">
        <f>AVERAGE([1]Eosauropterygia!BP194:BP195)</f>
        <v>4.4122121919058725E-2</v>
      </c>
      <c r="V41" s="11">
        <f>AVERAGE([1]Eosauropterygia!BQ194:BQ195)</f>
        <v>0.51409879298103256</v>
      </c>
      <c r="W41" s="11">
        <f>AVERAGE([1]Eosauropterygia!BR194:BR195)</f>
        <v>3.77</v>
      </c>
      <c r="X41" s="11">
        <v>13.62</v>
      </c>
      <c r="Y41" s="11">
        <f>AVERAGE([1]Eosauropterygia!BS194:BS195)</f>
        <v>0.38</v>
      </c>
      <c r="Z41" s="11">
        <f>AVERAGE([1]Eosauropterygia!BT194:BT195)</f>
        <v>1.4325153374233131</v>
      </c>
      <c r="AA41" s="11">
        <v>0</v>
      </c>
      <c r="AB41" s="11">
        <v>0</v>
      </c>
      <c r="AC41" s="11">
        <v>1</v>
      </c>
      <c r="AD41" s="11">
        <v>1</v>
      </c>
      <c r="AE41" s="11" t="s">
        <v>88</v>
      </c>
      <c r="AF41" s="11">
        <f>AVERAGE([1]Eosauropterygia!CB194:CB195)</f>
        <v>1.8609994879990071</v>
      </c>
      <c r="AG41" s="11">
        <f>AVERAGE([1]Eosauropterygia!CC194:CC195)</f>
        <v>0.21483975267078881</v>
      </c>
      <c r="AH41" s="11">
        <f>AVERAGE([1]Eosauropterygia!CD194:CD195)</f>
        <v>0.31622806286561889</v>
      </c>
      <c r="AI41" s="11">
        <f>AVERAGE([1]Eosauropterygia!CE194:CE195)</f>
        <v>1.0579344082907816</v>
      </c>
      <c r="AJ41" s="11">
        <f>AVERAGE([1]Eosauropterygia!CF194:CF195)</f>
        <v>0.99883355309869148</v>
      </c>
      <c r="AK41" s="11">
        <f>AVERAGE([1]Eosauropterygia!CG194:CG195)</f>
        <v>0.45182718388500742</v>
      </c>
      <c r="AL41" s="11">
        <f>AVERAGE([1]Eosauropterygia!CH194:CH195)</f>
        <v>0.36128429965658415</v>
      </c>
      <c r="AM41" s="11">
        <f>AVERAGE([1]Eosauropterygia!CI194:CI195)</f>
        <v>0.49742688379587796</v>
      </c>
      <c r="AN41" s="11">
        <f>AVERAGE([1]Eosauropterygia!CJ194:CJ195)</f>
        <v>0.37565582110126161</v>
      </c>
      <c r="AO41" s="11">
        <f>AVERAGE([1]Eosauropterygia!CK194:CK195)</f>
        <v>0.19705754905819717</v>
      </c>
      <c r="AP41" s="11">
        <f>AVERAGE([1]Eosauropterygia!CL194:CL195)</f>
        <v>0.21218696460026704</v>
      </c>
    </row>
    <row r="42" spans="1:43" ht="17">
      <c r="A42" s="16" t="s">
        <v>391</v>
      </c>
      <c r="B42" s="37" t="s">
        <v>328</v>
      </c>
      <c r="C42" s="13" t="s">
        <v>386</v>
      </c>
      <c r="D42" s="39" t="s">
        <v>389</v>
      </c>
      <c r="E42" s="11">
        <v>182.7</v>
      </c>
      <c r="F42" s="11">
        <v>178.2</v>
      </c>
      <c r="G42" s="11" t="s">
        <v>390</v>
      </c>
      <c r="H42" s="11">
        <v>0.39172839506172841</v>
      </c>
      <c r="I42" s="11">
        <v>0.31810699588477365</v>
      </c>
      <c r="J42" s="11" t="s">
        <v>88</v>
      </c>
      <c r="K42" s="11" t="s">
        <v>88</v>
      </c>
      <c r="L42" s="11" t="s">
        <v>88</v>
      </c>
      <c r="M42" s="11" t="s">
        <v>88</v>
      </c>
      <c r="N42" s="11" t="s">
        <v>88</v>
      </c>
      <c r="O42" s="11" t="s">
        <v>88</v>
      </c>
      <c r="P42" s="11">
        <v>2.3898071940253014E-2</v>
      </c>
      <c r="Q42" s="11">
        <v>0.24325102880658436</v>
      </c>
      <c r="R42" s="11">
        <v>4.9382716049382713E-2</v>
      </c>
      <c r="S42" s="11">
        <v>0.48778720502034117</v>
      </c>
      <c r="T42" s="11">
        <v>0.15572016460905352</v>
      </c>
      <c r="U42" s="11">
        <v>5.1810699588477366E-2</v>
      </c>
      <c r="V42" s="11">
        <v>0.46814814814814815</v>
      </c>
      <c r="W42" s="11" t="s">
        <v>88</v>
      </c>
      <c r="X42" s="11" t="s">
        <v>88</v>
      </c>
      <c r="Y42" s="11" t="s">
        <v>88</v>
      </c>
      <c r="Z42" s="11" t="s">
        <v>88</v>
      </c>
      <c r="AA42" s="11">
        <v>0</v>
      </c>
      <c r="AB42" s="11">
        <v>0</v>
      </c>
      <c r="AC42" s="11">
        <v>1</v>
      </c>
      <c r="AD42" s="11" t="s">
        <v>88</v>
      </c>
      <c r="AE42" s="11" t="s">
        <v>88</v>
      </c>
      <c r="AF42" s="11" t="s">
        <v>88</v>
      </c>
      <c r="AG42" s="11" t="s">
        <v>88</v>
      </c>
      <c r="AH42" s="11" t="s">
        <v>88</v>
      </c>
      <c r="AI42" s="11" t="s">
        <v>88</v>
      </c>
      <c r="AJ42" s="11" t="s">
        <v>88</v>
      </c>
      <c r="AK42" s="11" t="s">
        <v>88</v>
      </c>
      <c r="AL42" s="11" t="s">
        <v>88</v>
      </c>
      <c r="AM42" s="11" t="s">
        <v>88</v>
      </c>
      <c r="AN42" s="11" t="s">
        <v>88</v>
      </c>
      <c r="AO42" s="11" t="s">
        <v>88</v>
      </c>
      <c r="AP42" s="11" t="s">
        <v>88</v>
      </c>
    </row>
    <row r="43" spans="1:43" ht="17">
      <c r="A43" s="16" t="s">
        <v>334</v>
      </c>
      <c r="B43" s="37" t="s">
        <v>328</v>
      </c>
      <c r="C43" s="13" t="s">
        <v>386</v>
      </c>
      <c r="D43" s="39" t="s">
        <v>389</v>
      </c>
      <c r="E43" s="11">
        <v>182.7</v>
      </c>
      <c r="F43" s="11">
        <v>178.2</v>
      </c>
      <c r="G43" s="11" t="s">
        <v>390</v>
      </c>
      <c r="H43" s="11">
        <v>0.36984304932735429</v>
      </c>
      <c r="I43" s="11">
        <v>0.39063901299999998</v>
      </c>
      <c r="J43" s="11">
        <v>9.1999999999999998E-2</v>
      </c>
      <c r="K43" s="11">
        <v>0.17361904761904762</v>
      </c>
      <c r="L43" s="11">
        <v>0.59598571428571423</v>
      </c>
      <c r="M43" s="11">
        <v>0.14981607401627467</v>
      </c>
      <c r="N43" s="11">
        <v>0.43345400598256828</v>
      </c>
      <c r="O43" s="11">
        <v>0.16982499163972803</v>
      </c>
      <c r="P43" s="11">
        <v>2.0064298497858395E-2</v>
      </c>
      <c r="Q43" s="11">
        <v>0.27449551569506725</v>
      </c>
      <c r="R43" s="11">
        <v>4.809417040358744E-2</v>
      </c>
      <c r="S43" s="11">
        <v>0.50364097500000005</v>
      </c>
      <c r="T43" s="11">
        <v>8.9865470852017931E-2</v>
      </c>
      <c r="U43" s="11">
        <v>4.6580717488789239E-2</v>
      </c>
      <c r="V43" s="11">
        <v>0.5571188340807175</v>
      </c>
      <c r="W43" s="12">
        <v>3.14</v>
      </c>
      <c r="X43" s="12">
        <v>9</v>
      </c>
      <c r="Y43" s="11" t="s">
        <v>88</v>
      </c>
      <c r="Z43" s="11">
        <v>1.3536668951336532</v>
      </c>
      <c r="AA43" s="11">
        <v>0</v>
      </c>
      <c r="AB43" s="11">
        <v>0</v>
      </c>
      <c r="AC43" s="11">
        <v>1</v>
      </c>
      <c r="AD43" s="11">
        <v>0</v>
      </c>
      <c r="AE43" s="11" t="s">
        <v>88</v>
      </c>
      <c r="AF43" s="11" t="s">
        <v>88</v>
      </c>
      <c r="AG43" s="11" t="s">
        <v>88</v>
      </c>
      <c r="AH43" s="11" t="s">
        <v>88</v>
      </c>
      <c r="AI43" s="11" t="s">
        <v>88</v>
      </c>
      <c r="AJ43" s="11" t="s">
        <v>88</v>
      </c>
      <c r="AK43" s="11">
        <v>0.4716333659354478</v>
      </c>
      <c r="AL43" s="11" t="s">
        <v>88</v>
      </c>
      <c r="AM43" s="11" t="s">
        <v>88</v>
      </c>
      <c r="AN43" s="11" t="s">
        <v>88</v>
      </c>
      <c r="AO43" s="11" t="s">
        <v>88</v>
      </c>
      <c r="AP43" s="11" t="s">
        <v>88</v>
      </c>
    </row>
    <row r="44" spans="1:43" ht="17">
      <c r="A44" s="16" t="s">
        <v>336</v>
      </c>
      <c r="B44" s="37" t="s">
        <v>328</v>
      </c>
      <c r="C44" s="13" t="s">
        <v>386</v>
      </c>
      <c r="D44" s="39" t="s">
        <v>389</v>
      </c>
      <c r="E44" s="11">
        <v>182.7</v>
      </c>
      <c r="F44" s="11">
        <v>178.2</v>
      </c>
      <c r="G44" s="11" t="s">
        <v>390</v>
      </c>
      <c r="H44" s="11">
        <f>AVERAGE([1]Eosauropterygia!BC199:BC200)</f>
        <v>0.37960636515912899</v>
      </c>
      <c r="I44" s="11" t="s">
        <v>88</v>
      </c>
      <c r="J44" s="11">
        <f>AVERAGE([1]Eosauropterygia!BE199:BE200)</f>
        <v>5.6224511956757796E-2</v>
      </c>
      <c r="K44" s="11" t="s">
        <v>88</v>
      </c>
      <c r="L44" s="11" t="s">
        <v>88</v>
      </c>
      <c r="M44" s="11">
        <f>AVERAGE([1]Eosauropterygia!BH199:BH200)</f>
        <v>0.12052798615118293</v>
      </c>
      <c r="N44" s="11" t="s">
        <v>88</v>
      </c>
      <c r="O44" s="11">
        <f>AVERAGE([1]Eosauropterygia!BJ199:BJ200)</f>
        <v>0.15890075014425853</v>
      </c>
      <c r="P44" s="11" t="s">
        <v>88</v>
      </c>
      <c r="Q44" s="11" t="s">
        <v>88</v>
      </c>
      <c r="R44" s="11" t="s">
        <v>88</v>
      </c>
      <c r="S44" s="11">
        <v>0.51033339623326646</v>
      </c>
      <c r="T44" s="11">
        <f>AVERAGE([1]Eosauropterygia!BO199:BO200)</f>
        <v>8.863763260748185E-2</v>
      </c>
      <c r="U44" s="11" t="s">
        <v>88</v>
      </c>
      <c r="V44" s="11">
        <f>AVERAGE([1]Eosauropterygia!BQ199:BQ200)</f>
        <v>0.4231574539363484</v>
      </c>
      <c r="W44" s="11">
        <v>4.0999999999999996</v>
      </c>
      <c r="X44" s="11">
        <v>13.2</v>
      </c>
      <c r="Y44" s="11">
        <v>0.26700000000000002</v>
      </c>
      <c r="Z44" s="11">
        <f>AVERAGE([1]Eosauropterygia!BT199:BT200)</f>
        <v>1.8900343642611683</v>
      </c>
      <c r="AA44" s="11">
        <v>0</v>
      </c>
      <c r="AB44" s="11">
        <v>0</v>
      </c>
      <c r="AC44" s="11">
        <v>1</v>
      </c>
      <c r="AD44" s="11">
        <v>0</v>
      </c>
      <c r="AE44" s="11">
        <f>AVERAGE([1]Eosauropterygia!BZ199:BZ200)</f>
        <v>0.24920321839633419</v>
      </c>
      <c r="AF44" s="11">
        <f>AVERAGE([1]Eosauropterygia!CB199:CB200)</f>
        <v>1.5681263304749418</v>
      </c>
      <c r="AG44" s="11">
        <f>AVERAGE([1]Eosauropterygia!CC199:CC200)</f>
        <v>0.22003473313375566</v>
      </c>
      <c r="AH44" s="11">
        <f>AVERAGE([1]Eosauropterygia!CD199:CD200)</f>
        <v>0.36764525892724237</v>
      </c>
      <c r="AI44" s="11">
        <f>AVERAGE([1]Eosauropterygia!CE199:CE200)</f>
        <v>1.0668710242463355</v>
      </c>
      <c r="AJ44" s="11">
        <f>AVERAGE([1]Eosauropterygia!CF199:CF200)</f>
        <v>1.5140982691233946</v>
      </c>
      <c r="AK44" s="11">
        <f>AVERAGE([1]Eosauropterygia!CG199:CG200)</f>
        <v>0.46710477992801808</v>
      </c>
      <c r="AL44" s="11">
        <f>AVERAGE([1]Eosauropterygia!CH199:CH200)</f>
        <v>0.41028399590402986</v>
      </c>
      <c r="AM44" s="11">
        <f>AVERAGE([1]Eosauropterygia!CI199:CI200)</f>
        <v>0.49497556928182906</v>
      </c>
      <c r="AN44" s="11">
        <f>AVERAGE([1]Eosauropterygia!CJ199:CJ200)</f>
        <v>0.39349589748317504</v>
      </c>
      <c r="AO44" s="11">
        <f>AVERAGE([1]Eosauropterygia!CK199:CK200)</f>
        <v>0.19933517077250543</v>
      </c>
      <c r="AP44" s="11" t="s">
        <v>88</v>
      </c>
    </row>
    <row r="45" spans="1:43" ht="17">
      <c r="A45" s="16" t="s">
        <v>342</v>
      </c>
      <c r="B45" s="37" t="s">
        <v>338</v>
      </c>
      <c r="C45" s="13" t="s">
        <v>386</v>
      </c>
      <c r="D45" s="39" t="s">
        <v>338</v>
      </c>
      <c r="E45" s="11">
        <v>201.3</v>
      </c>
      <c r="F45" s="11">
        <v>199.3</v>
      </c>
      <c r="G45" s="11" t="s">
        <v>387</v>
      </c>
      <c r="H45" s="11" t="s">
        <v>88</v>
      </c>
      <c r="I45" s="11" t="s">
        <v>88</v>
      </c>
      <c r="J45" s="11" t="s">
        <v>88</v>
      </c>
      <c r="K45" s="11" t="s">
        <v>88</v>
      </c>
      <c r="L45" s="11" t="s">
        <v>88</v>
      </c>
      <c r="M45" s="11" t="s">
        <v>88</v>
      </c>
      <c r="N45" s="11" t="s">
        <v>88</v>
      </c>
      <c r="O45" s="11" t="s">
        <v>88</v>
      </c>
      <c r="P45" s="11" t="s">
        <v>88</v>
      </c>
      <c r="Q45" s="11" t="s">
        <v>88</v>
      </c>
      <c r="R45" s="11" t="s">
        <v>88</v>
      </c>
      <c r="S45" s="11" t="s">
        <v>88</v>
      </c>
      <c r="T45" s="11" t="s">
        <v>88</v>
      </c>
      <c r="U45" s="11" t="s">
        <v>88</v>
      </c>
      <c r="V45" s="11" t="s">
        <v>88</v>
      </c>
      <c r="W45" s="11" t="s">
        <v>88</v>
      </c>
      <c r="X45" s="11" t="s">
        <v>88</v>
      </c>
      <c r="Y45" s="11" t="s">
        <v>88</v>
      </c>
      <c r="Z45" s="11" t="s">
        <v>88</v>
      </c>
      <c r="AA45" s="11" t="s">
        <v>88</v>
      </c>
      <c r="AB45" s="11" t="s">
        <v>88</v>
      </c>
      <c r="AC45" s="11" t="s">
        <v>88</v>
      </c>
      <c r="AD45" s="11" t="s">
        <v>88</v>
      </c>
      <c r="AE45" s="11" t="s">
        <v>88</v>
      </c>
      <c r="AF45" s="11">
        <v>1.0192815898012699</v>
      </c>
      <c r="AG45" s="11" t="s">
        <v>88</v>
      </c>
      <c r="AH45" s="11" t="s">
        <v>88</v>
      </c>
      <c r="AI45" s="11" t="s">
        <v>88</v>
      </c>
      <c r="AJ45" s="11" t="s">
        <v>88</v>
      </c>
      <c r="AK45" s="11" t="s">
        <v>88</v>
      </c>
      <c r="AL45" s="11" t="s">
        <v>88</v>
      </c>
      <c r="AM45" s="11">
        <v>0.42654143753953966</v>
      </c>
      <c r="AN45" s="11">
        <v>0.36940970363521336</v>
      </c>
      <c r="AO45" s="11" t="s">
        <v>88</v>
      </c>
      <c r="AP45" s="11" t="s">
        <v>88</v>
      </c>
    </row>
    <row r="46" spans="1:43" ht="17">
      <c r="A46" s="16" t="s">
        <v>339</v>
      </c>
      <c r="B46" s="37" t="s">
        <v>338</v>
      </c>
      <c r="C46" s="13" t="s">
        <v>386</v>
      </c>
      <c r="D46" s="39" t="s">
        <v>338</v>
      </c>
      <c r="E46" s="11">
        <v>199.6</v>
      </c>
      <c r="F46" s="11">
        <v>190.3</v>
      </c>
      <c r="G46" s="11" t="s">
        <v>387</v>
      </c>
      <c r="H46" s="11">
        <f>AVERAGE([1]Eosauropterygia!BC201:BC202)</f>
        <v>0.50869804379963557</v>
      </c>
      <c r="I46" s="11">
        <f>AVERAGE([1]Eosauropterygia!BD201:BD202)</f>
        <v>0.24033073194210472</v>
      </c>
      <c r="J46" s="11">
        <f>AVERAGE([1]Eosauropterygia!BE201:BE202)</f>
        <v>5.5225806451612909E-2</v>
      </c>
      <c r="K46" s="11" t="s">
        <v>88</v>
      </c>
      <c r="L46" s="11" t="s">
        <v>88</v>
      </c>
      <c r="M46" s="11">
        <f>AVERAGE([1]Eosauropterygia!BH201:BH202)</f>
        <v>0.11044458855742903</v>
      </c>
      <c r="N46" s="11" t="s">
        <v>88</v>
      </c>
      <c r="O46" s="11" t="s">
        <v>88</v>
      </c>
      <c r="P46" s="11">
        <f>AVERAGE([1]Eosauropterygia!BK201:BK202)</f>
        <v>1.2366186827113308E-2</v>
      </c>
      <c r="Q46" s="11" t="s">
        <v>88</v>
      </c>
      <c r="R46" s="11" t="s">
        <v>88</v>
      </c>
      <c r="S46" s="11">
        <f>AVERAGE([1]Eosauropterygia!BN201:BN202)</f>
        <v>0.30241893045179702</v>
      </c>
      <c r="T46" s="11" t="s">
        <v>88</v>
      </c>
      <c r="U46" s="11" t="s">
        <v>88</v>
      </c>
      <c r="V46" s="11">
        <f>AVERAGE([1]Eosauropterygia!BQ201:BQ202)</f>
        <v>0.37179839790971908</v>
      </c>
      <c r="W46" s="11">
        <f>AVERAGE([1]Eosauropterygia!BR201:BR202)</f>
        <v>3.4095</v>
      </c>
      <c r="X46" s="11">
        <f>AVERAGE([1]Eosauropterygia!AK201:AK202)</f>
        <v>33.349000000000004</v>
      </c>
      <c r="Y46" s="11">
        <v>0.24199999999999999</v>
      </c>
      <c r="Z46" s="11">
        <f>AVERAGE([1]Eosauropterygia!BT201:BT202)</f>
        <v>1.4992025518341308</v>
      </c>
      <c r="AA46" s="11">
        <v>1</v>
      </c>
      <c r="AB46" s="11">
        <v>0</v>
      </c>
      <c r="AC46" s="11">
        <v>1</v>
      </c>
      <c r="AD46" s="11">
        <v>1</v>
      </c>
      <c r="AE46" s="11">
        <f>AVERAGE([1]Eosauropterygia!BZ201:BZ202)</f>
        <v>0.62952470884482215</v>
      </c>
      <c r="AF46" s="11">
        <f>AVERAGE([1]Eosauropterygia!CB201:CB202)</f>
        <v>0.88284748240884581</v>
      </c>
      <c r="AG46" s="11">
        <f>AVERAGE([1]Eosauropterygia!CC201:CC202)</f>
        <v>0.2771081286401621</v>
      </c>
      <c r="AH46" s="11">
        <f>AVERAGE([1]Eosauropterygia!CD201:CD202)</f>
        <v>0.31909906868124138</v>
      </c>
      <c r="AI46" s="11">
        <f>AVERAGE([1]Eosauropterygia!CE201:CE202)</f>
        <v>0.89821656543773454</v>
      </c>
      <c r="AJ46" s="11">
        <f>AVERAGE([1]Eosauropterygia!CF201:CF202)</f>
        <v>0.4443393956062846</v>
      </c>
      <c r="AK46" s="11">
        <f>AVERAGE([1]Eosauropterygia!CG201:CG202)</f>
        <v>0.42891721939874233</v>
      </c>
      <c r="AL46" s="11">
        <f>AVERAGE([1]Eosauropterygia!CH201:CH202)</f>
        <v>0.33680764923766043</v>
      </c>
      <c r="AM46" s="11">
        <f>AVERAGE([1]Eosauropterygia!CI201:CI202)</f>
        <v>0.45228055243916587</v>
      </c>
      <c r="AN46" s="11">
        <f>AVERAGE([1]Eosauropterygia!CJ201:CJ202)</f>
        <v>0.31838755851290185</v>
      </c>
      <c r="AO46" s="11">
        <f>AVERAGE([1]Eosauropterygia!CK201:CK202)</f>
        <v>0.20079484015993693</v>
      </c>
      <c r="AP46" s="11">
        <f>AVERAGE([1]Eosauropterygia!CL201:CL202)</f>
        <v>0.17280307454133112</v>
      </c>
    </row>
    <row r="47" spans="1:43" ht="17">
      <c r="A47" s="16" t="s">
        <v>348</v>
      </c>
      <c r="B47" s="37" t="s">
        <v>338</v>
      </c>
      <c r="C47" s="13" t="s">
        <v>386</v>
      </c>
      <c r="D47" s="39" t="s">
        <v>338</v>
      </c>
      <c r="E47" s="11">
        <v>182.7</v>
      </c>
      <c r="F47" s="11">
        <v>178.2</v>
      </c>
      <c r="G47" s="11" t="s">
        <v>390</v>
      </c>
      <c r="H47" s="11" t="s">
        <v>88</v>
      </c>
      <c r="I47" s="11">
        <v>0.42047797427185873</v>
      </c>
      <c r="J47" s="11">
        <v>9.0458992129140672E-2</v>
      </c>
      <c r="K47" s="11">
        <v>0.16477925361743462</v>
      </c>
      <c r="L47" s="11" t="s">
        <v>88</v>
      </c>
      <c r="M47" s="11">
        <v>0.16366640831785678</v>
      </c>
      <c r="N47" s="11" t="s">
        <v>88</v>
      </c>
      <c r="O47" s="11">
        <v>0.1692233449834023</v>
      </c>
      <c r="P47" s="11" t="s">
        <v>88</v>
      </c>
      <c r="Q47" s="11">
        <v>0.25762459511043884</v>
      </c>
      <c r="R47" s="11">
        <v>5.1334848616841823E-2</v>
      </c>
      <c r="S47" s="11" t="s">
        <v>88</v>
      </c>
      <c r="T47" s="11" t="s">
        <v>88</v>
      </c>
      <c r="U47" s="11" t="s">
        <v>88</v>
      </c>
      <c r="V47" s="11" t="s">
        <v>88</v>
      </c>
      <c r="W47" s="12">
        <v>3.0289999999999999</v>
      </c>
      <c r="X47" s="11">
        <v>15.97</v>
      </c>
      <c r="Y47" s="11" t="s">
        <v>88</v>
      </c>
      <c r="Z47" s="11">
        <v>1.717391304</v>
      </c>
      <c r="AA47" s="11">
        <v>1</v>
      </c>
      <c r="AB47" s="11">
        <v>0</v>
      </c>
      <c r="AC47" s="11">
        <v>1</v>
      </c>
      <c r="AD47" s="11">
        <v>1</v>
      </c>
      <c r="AE47" s="11">
        <v>0.36343597716810461</v>
      </c>
      <c r="AF47" s="11">
        <v>0.73791107103876996</v>
      </c>
      <c r="AG47" s="11">
        <v>0.33133974609278682</v>
      </c>
      <c r="AH47" s="11">
        <v>0.32552132438819337</v>
      </c>
      <c r="AI47" s="11">
        <v>1.0497746825071692</v>
      </c>
      <c r="AJ47" s="11">
        <v>1.0310263537896607</v>
      </c>
      <c r="AK47" s="11">
        <v>0.47804878048780486</v>
      </c>
      <c r="AL47" s="11">
        <v>0.34024390243902441</v>
      </c>
      <c r="AM47" s="11">
        <v>0.42247029905776323</v>
      </c>
      <c r="AN47" s="11">
        <v>0.30469070100000001</v>
      </c>
      <c r="AO47" s="11">
        <v>0.23209866113010841</v>
      </c>
      <c r="AP47" s="11">
        <v>0.21760237592095494</v>
      </c>
    </row>
    <row r="48" spans="1:43" ht="17">
      <c r="A48" s="16" t="s">
        <v>350</v>
      </c>
      <c r="B48" s="37" t="s">
        <v>338</v>
      </c>
      <c r="C48" s="13" t="s">
        <v>386</v>
      </c>
      <c r="D48" s="39" t="s">
        <v>338</v>
      </c>
      <c r="E48" s="11">
        <v>182.7</v>
      </c>
      <c r="F48" s="11">
        <v>178.2</v>
      </c>
      <c r="G48" s="11" t="s">
        <v>390</v>
      </c>
      <c r="H48" s="11">
        <f>AVERAGE([1]Eosauropterygia!BC210:BC211)</f>
        <v>0.37199190754277001</v>
      </c>
      <c r="I48" s="11">
        <f>AVERAGE([1]Eosauropterygia!BD210:BD211)</f>
        <v>0.317069625730522</v>
      </c>
      <c r="J48" s="11" t="s">
        <v>88</v>
      </c>
      <c r="K48" s="11">
        <f>AVERAGE([1]Eosauropterygia!BF210:BF211)</f>
        <v>0.12573079064587975</v>
      </c>
      <c r="L48" s="11">
        <f>AVERAGE([1]Eosauropterygia!BG210:BG211)</f>
        <v>0.56046080998862535</v>
      </c>
      <c r="M48" s="11">
        <f>AVERAGE([1]Eosauropterygia!BH210:BH211)</f>
        <v>0.15927650671525947</v>
      </c>
      <c r="N48" s="11">
        <f>AVERAGE([1]Eosauropterygia!BI210:BI211)</f>
        <v>0.40736914006149988</v>
      </c>
      <c r="O48" s="11">
        <f>AVERAGE([1]Eosauropterygia!BJ210:BJ211)</f>
        <v>0.10018415140909571</v>
      </c>
      <c r="P48" s="11">
        <f>AVERAGE([1]Eosauropterygia!BK210:BK211)</f>
        <v>2.8981300372482734E-2</v>
      </c>
      <c r="Q48" s="11">
        <f>AVERAGE([1]Eosauropterygia!BL210:BL211)</f>
        <v>0.28654763630944524</v>
      </c>
      <c r="R48" s="11">
        <f>AVERAGE([1]Eosauropterygia!BM210:BM211)</f>
        <v>4.206063577742572E-2</v>
      </c>
      <c r="S48" s="11">
        <f>AVERAGE([1]Eosauropterygia!BN210:BN211)</f>
        <v>0.38030158864962876</v>
      </c>
      <c r="T48" s="11">
        <f>AVERAGE([1]Eosauropterygia!BO210:BO211)</f>
        <v>7.5477749061480123E-2</v>
      </c>
      <c r="U48" s="11">
        <v>2.427153260540163E-2</v>
      </c>
      <c r="V48" s="11">
        <f>AVERAGE([1]Eosauropterygia!BQ210:BQ211)</f>
        <v>0.4940266915624254</v>
      </c>
      <c r="W48" s="11" t="s">
        <v>88</v>
      </c>
      <c r="X48" s="11" t="s">
        <v>88</v>
      </c>
      <c r="Y48" s="11" t="s">
        <v>88</v>
      </c>
      <c r="Z48" s="11" t="s">
        <v>88</v>
      </c>
      <c r="AA48" s="11">
        <v>1</v>
      </c>
      <c r="AB48" s="11">
        <v>0</v>
      </c>
      <c r="AC48" s="11" t="s">
        <v>88</v>
      </c>
      <c r="AD48" s="11" t="s">
        <v>88</v>
      </c>
      <c r="AE48" s="11">
        <f>AVERAGE([1]Eosauropterygia!BZ210:BZ211)</f>
        <v>0.52554531425949869</v>
      </c>
      <c r="AF48" s="11">
        <f>AVERAGE([1]Eosauropterygia!CB210:CB211)</f>
        <v>0.80070715917569157</v>
      </c>
      <c r="AG48" s="11">
        <f>AVERAGE([1]Eosauropterygia!CC210:CC211)</f>
        <v>0.32309323144137492</v>
      </c>
      <c r="AH48" s="11">
        <f>AVERAGE([1]Eosauropterygia!CD210:CD211)</f>
        <v>0.28670139257999361</v>
      </c>
      <c r="AI48" s="11">
        <f>AVERAGE([1]Eosauropterygia!CE210:CE211)</f>
        <v>0.96533659148206441</v>
      </c>
      <c r="AJ48" s="11">
        <f>AVERAGE([1]Eosauropterygia!CF210:CF211)</f>
        <v>0.49146673871161967</v>
      </c>
      <c r="AK48" s="11">
        <v>0.47425661056541635</v>
      </c>
      <c r="AL48" s="11">
        <f>AVERAGE([1]Eosauropterygia!CH210:CH211)</f>
        <v>0.33657176781088982</v>
      </c>
      <c r="AM48" s="11">
        <f>AVERAGE([1]Eosauropterygia!CI210:CI211)</f>
        <v>0.46569034559881117</v>
      </c>
      <c r="AN48" s="11">
        <v>0.33833784796265348</v>
      </c>
      <c r="AO48" s="11">
        <f>AVERAGE([1]Eosauropterygia!CK210:CK211)</f>
        <v>0.17508168710990898</v>
      </c>
      <c r="AP48" s="11">
        <f>AVERAGE([1]Eosauropterygia!CL210:CL211)</f>
        <v>0.18448950315163748</v>
      </c>
    </row>
    <row r="49" spans="1:42" ht="17">
      <c r="A49" s="16" t="s">
        <v>353</v>
      </c>
      <c r="B49" s="37" t="s">
        <v>338</v>
      </c>
      <c r="C49" s="13" t="s">
        <v>386</v>
      </c>
      <c r="D49" s="39" t="s">
        <v>338</v>
      </c>
      <c r="E49" s="11">
        <v>201.3</v>
      </c>
      <c r="F49" s="11">
        <v>190.8</v>
      </c>
      <c r="G49" s="11" t="s">
        <v>387</v>
      </c>
      <c r="H49" s="11">
        <f>AVERAGE([1]Eosauropterygia!BC212:BC213)</f>
        <v>0.44222311750339627</v>
      </c>
      <c r="I49" s="11">
        <f>AVERAGE([1]Eosauropterygia!BD212:BD213)</f>
        <v>0.30873024399980847</v>
      </c>
      <c r="J49" s="11" t="s">
        <v>88</v>
      </c>
      <c r="K49" s="11">
        <f>AVERAGE([1]Eosauropterygia!BF212:BF213)</f>
        <v>0.12803611600704884</v>
      </c>
      <c r="L49" s="11" t="s">
        <v>88</v>
      </c>
      <c r="M49" s="11" t="s">
        <v>88</v>
      </c>
      <c r="N49" s="11" t="s">
        <v>88</v>
      </c>
      <c r="O49" s="11" t="s">
        <v>88</v>
      </c>
      <c r="P49" s="11">
        <f>AVERAGE([1]Eosauropterygia!BK212:BK213)</f>
        <v>1.6485469067179195E-2</v>
      </c>
      <c r="Q49" s="11">
        <f>AVERAGE([1]Eosauropterygia!BL212:BL213)</f>
        <v>0.35532776149333467</v>
      </c>
      <c r="R49" s="11">
        <f>AVERAGE([1]Eosauropterygia!BM212:BM213)</f>
        <v>3.9657820437811422E-2</v>
      </c>
      <c r="S49" s="11">
        <f>AVERAGE([1]Eosauropterygia!BN212:BN213)</f>
        <v>0.43658509086914504</v>
      </c>
      <c r="T49" s="11" t="s">
        <v>88</v>
      </c>
      <c r="U49" s="11">
        <f>AVERAGE([1]Eosauropterygia!BP212:BP213)</f>
        <v>3.1892978269061678E-2</v>
      </c>
      <c r="V49" s="11">
        <f>AVERAGE([1]Eosauropterygia!BQ212:BQ213)</f>
        <v>0.43993216932546164</v>
      </c>
      <c r="W49" s="11" t="s">
        <v>88</v>
      </c>
      <c r="X49" s="11" t="s">
        <v>88</v>
      </c>
      <c r="Y49" s="11" t="s">
        <v>88</v>
      </c>
      <c r="Z49" s="11" t="s">
        <v>88</v>
      </c>
      <c r="AA49" s="11">
        <v>1</v>
      </c>
      <c r="AB49" s="11">
        <v>0</v>
      </c>
      <c r="AC49" s="11">
        <v>1</v>
      </c>
      <c r="AD49" s="11" t="s">
        <v>88</v>
      </c>
      <c r="AE49" s="11">
        <f>AVERAGE([1]Eosauropterygia!BZ212:BZ213)</f>
        <v>0.65175289575289574</v>
      </c>
      <c r="AF49" s="11">
        <f>AVERAGE([1]Eosauropterygia!CB212:CB213)</f>
        <v>1.0656370656370657</v>
      </c>
      <c r="AG49" s="11">
        <f>AVERAGE([1]Eosauropterygia!CC212:CC213)</f>
        <v>0.25096899224806202</v>
      </c>
      <c r="AH49" s="11">
        <f>AVERAGE([1]Eosauropterygia!CD212:CD213)</f>
        <v>0.31253875968992251</v>
      </c>
      <c r="AI49" s="11">
        <f>AVERAGE([1]Eosauropterygia!CE212:CE213)</f>
        <v>0.88749999999999996</v>
      </c>
      <c r="AJ49" s="11">
        <f>AVERAGE([1]Eosauropterygia!CF212:CF213)</f>
        <v>0.50244944102499689</v>
      </c>
      <c r="AK49" s="11">
        <f>AVERAGE([1]Eosauropterygia!CG212:CG213)</f>
        <v>0.46197183098591549</v>
      </c>
      <c r="AL49" s="11">
        <f>AVERAGE([1]Eosauropterygia!CH212:CH213)</f>
        <v>0.46405633802816904</v>
      </c>
      <c r="AM49" s="24">
        <f>AVERAGE([1]Eosauropterygia!CI212:CI213)</f>
        <v>0.46</v>
      </c>
      <c r="AN49" s="11">
        <f>AVERAGE([1]Eosauropterygia!CJ212:CJ213)</f>
        <v>0.36659999999999998</v>
      </c>
      <c r="AO49" s="11" t="s">
        <v>88</v>
      </c>
      <c r="AP49" s="11" t="s">
        <v>88</v>
      </c>
    </row>
    <row r="50" spans="1:42" ht="16" customHeight="1">
      <c r="A50" s="16" t="s">
        <v>356</v>
      </c>
      <c r="B50" s="37" t="s">
        <v>338</v>
      </c>
      <c r="C50" s="13" t="s">
        <v>386</v>
      </c>
      <c r="D50" s="39" t="s">
        <v>338</v>
      </c>
      <c r="E50" s="11">
        <v>182.7</v>
      </c>
      <c r="F50" s="11">
        <v>178.2</v>
      </c>
      <c r="G50" s="11" t="s">
        <v>390</v>
      </c>
      <c r="H50" s="11">
        <v>0.44533465573618064</v>
      </c>
      <c r="I50" s="11">
        <v>0.27465170698445662</v>
      </c>
      <c r="J50" s="11" t="s">
        <v>88</v>
      </c>
      <c r="K50" s="11" t="s">
        <v>88</v>
      </c>
      <c r="L50" s="11" t="s">
        <v>88</v>
      </c>
      <c r="M50" s="11" t="s">
        <v>88</v>
      </c>
      <c r="N50" s="11" t="s">
        <v>88</v>
      </c>
      <c r="O50" s="11">
        <v>8.8303565671545556E-2</v>
      </c>
      <c r="P50" s="11">
        <v>2.8089388734707663E-2</v>
      </c>
      <c r="Q50" s="11">
        <v>0.37116645229276762</v>
      </c>
      <c r="R50" s="11">
        <v>5.4161694741898997E-2</v>
      </c>
      <c r="S50" s="11">
        <v>0.41698679784277742</v>
      </c>
      <c r="T50" s="11" t="s">
        <v>88</v>
      </c>
      <c r="U50" s="11">
        <v>4.8489826279657207E-2</v>
      </c>
      <c r="V50" s="11">
        <v>0.44781416107486566</v>
      </c>
      <c r="W50" s="12">
        <v>3.39</v>
      </c>
      <c r="X50" s="12">
        <v>33</v>
      </c>
      <c r="Y50" s="11" t="s">
        <v>88</v>
      </c>
      <c r="Z50" s="11" t="s">
        <v>88</v>
      </c>
      <c r="AA50" s="11">
        <v>1</v>
      </c>
      <c r="AB50" s="11">
        <v>0</v>
      </c>
      <c r="AC50" s="11" t="s">
        <v>88</v>
      </c>
      <c r="AD50" s="11" t="s">
        <v>88</v>
      </c>
      <c r="AE50" s="11">
        <v>0.57694791752918761</v>
      </c>
      <c r="AF50" s="11">
        <v>1.0623499213380807</v>
      </c>
      <c r="AG50" s="11">
        <v>0.33125401561358575</v>
      </c>
      <c r="AH50" s="11">
        <v>0.30214356753711968</v>
      </c>
      <c r="AI50" s="11">
        <v>0.94424569321371565</v>
      </c>
      <c r="AJ50" s="11">
        <v>0.56312665623208169</v>
      </c>
      <c r="AK50" s="11">
        <v>0.44480065283282816</v>
      </c>
      <c r="AL50" s="11">
        <v>0.33505479132664956</v>
      </c>
      <c r="AM50" s="11">
        <v>0.45098794650228408</v>
      </c>
      <c r="AN50" s="11" t="s">
        <v>88</v>
      </c>
      <c r="AO50" s="11">
        <v>0.19107054538914617</v>
      </c>
      <c r="AP50" s="11" t="s">
        <v>88</v>
      </c>
    </row>
    <row r="51" spans="1:42" ht="17">
      <c r="A51" s="16" t="s">
        <v>363</v>
      </c>
      <c r="B51" s="37" t="s">
        <v>358</v>
      </c>
      <c r="C51" s="13" t="s">
        <v>386</v>
      </c>
      <c r="D51" s="39" t="s">
        <v>358</v>
      </c>
      <c r="E51" s="11">
        <v>182.7</v>
      </c>
      <c r="F51" s="11">
        <v>178.2</v>
      </c>
      <c r="G51" s="11" t="s">
        <v>390</v>
      </c>
      <c r="H51" s="11">
        <v>0.55609120700000003</v>
      </c>
      <c r="I51" s="11">
        <v>0.211000839</v>
      </c>
      <c r="J51" s="11">
        <v>5.0559246000000002E-2</v>
      </c>
      <c r="K51" s="11" t="s">
        <v>88</v>
      </c>
      <c r="L51" s="11">
        <v>0.59929202000000004</v>
      </c>
      <c r="M51" s="11">
        <v>7.3147006000000001E-2</v>
      </c>
      <c r="N51" s="11">
        <v>0.23340146869558631</v>
      </c>
      <c r="O51" s="11">
        <v>0.10921989180981304</v>
      </c>
      <c r="P51" s="11" t="s">
        <v>88</v>
      </c>
      <c r="Q51" s="11">
        <v>0.41719008570938537</v>
      </c>
      <c r="R51" s="11" t="s">
        <v>88</v>
      </c>
      <c r="S51" s="11" t="s">
        <v>88</v>
      </c>
      <c r="T51" s="11" t="s">
        <v>88</v>
      </c>
      <c r="U51" s="11" t="s">
        <v>88</v>
      </c>
      <c r="V51" s="11" t="s">
        <v>88</v>
      </c>
      <c r="W51" s="12">
        <v>3.2050000000000001</v>
      </c>
      <c r="X51" s="12">
        <v>16.274999999999999</v>
      </c>
      <c r="Y51" s="11">
        <v>0.39</v>
      </c>
      <c r="Z51" s="11">
        <v>1.4018779342723007</v>
      </c>
      <c r="AA51" s="11">
        <v>0</v>
      </c>
      <c r="AB51" s="11">
        <v>0</v>
      </c>
      <c r="AC51" s="11">
        <v>1</v>
      </c>
      <c r="AD51" s="11">
        <v>1</v>
      </c>
      <c r="AE51" s="11">
        <v>0.48034625380484797</v>
      </c>
      <c r="AF51" s="11">
        <v>1.0270814161618818</v>
      </c>
      <c r="AG51" s="11">
        <v>0.29084411764705881</v>
      </c>
      <c r="AH51" s="11">
        <v>0.3061382352941176</v>
      </c>
      <c r="AI51" s="11">
        <v>0.9327289646684479</v>
      </c>
      <c r="AJ51" s="11">
        <v>0.77641821656644761</v>
      </c>
      <c r="AK51" s="11">
        <v>0.40084320288362507</v>
      </c>
      <c r="AL51" s="11">
        <v>0.30879891864057668</v>
      </c>
      <c r="AM51" s="11">
        <v>0.37570918260138686</v>
      </c>
      <c r="AN51" s="11">
        <v>0.2896166661663615</v>
      </c>
      <c r="AO51" s="11">
        <v>0.16687966968147858</v>
      </c>
      <c r="AP51" s="11">
        <v>0.19431645569620251</v>
      </c>
    </row>
    <row r="52" spans="1:42" ht="17">
      <c r="A52" s="16" t="s">
        <v>364</v>
      </c>
      <c r="B52" s="37" t="s">
        <v>358</v>
      </c>
      <c r="C52" s="13" t="s">
        <v>386</v>
      </c>
      <c r="D52" s="39" t="s">
        <v>358</v>
      </c>
      <c r="E52" s="11">
        <v>201.3</v>
      </c>
      <c r="F52" s="11">
        <v>199.3</v>
      </c>
      <c r="G52" s="11" t="s">
        <v>387</v>
      </c>
      <c r="H52" s="11">
        <f>AVERAGE( [1]Eosauropterygia!BC219,[1]Eosauropterygia!BC221, [1]Eosauropterygia!BC222,[1]Eosauropterygia!BC223)</f>
        <v>0.38332662245850402</v>
      </c>
      <c r="I52" s="11" t="s">
        <v>88</v>
      </c>
      <c r="J52" s="11">
        <f>AVERAGE( [1]Eosauropterygia!BE219,[1]Eosauropterygia!BE221, [1]Eosauropterygia!BE222,[1]Eosauropterygia!BE223)</f>
        <v>7.0703517587939704E-2</v>
      </c>
      <c r="K52" s="11">
        <f>AVERAGE( [1]Eosauropterygia!BF219,[1]Eosauropterygia!BF221, [1]Eosauropterygia!BF222,[1]Eosauropterygia!BF223)</f>
        <v>0.16832222835890337</v>
      </c>
      <c r="L52" s="11">
        <f>AVERAGE( [1]Eosauropterygia!BG219,[1]Eosauropterygia!BG221, [1]Eosauropterygia!BG222,[1]Eosauropterygia!BG223)</f>
        <v>0.61793969849246233</v>
      </c>
      <c r="M52" s="11">
        <f>AVERAGE( [1]Eosauropterygia!BH219,[1]Eosauropterygia!BH221, [1]Eosauropterygia!BH222,[1]Eosauropterygia!BH223)</f>
        <v>0.13094741572917959</v>
      </c>
      <c r="N52" s="11">
        <f>AVERAGE( [1]Eosauropterygia!BI219,[1]Eosauropterygia!BI221, [1]Eosauropterygia!BI222,[1]Eosauropterygia!BI223)</f>
        <v>0.42366802329274533</v>
      </c>
      <c r="O52" s="11">
        <f>AVERAGE( [1]Eosauropterygia!BJ219,[1]Eosauropterygia!BJ221, [1]Eosauropterygia!BJ222,[1]Eosauropterygia!BJ223)</f>
        <v>0.13173283186959706</v>
      </c>
      <c r="P52" s="11">
        <f>AVERAGE( [1]Eosauropterygia!BK219,[1]Eosauropterygia!BK221, [1]Eosauropterygia!BK222,[1]Eosauropterygia!BK223)</f>
        <v>9.0098126680180184E-3</v>
      </c>
      <c r="Q52" s="11">
        <f>AVERAGE( [1]Eosauropterygia!BL219,[1]Eosauropterygia!BL221, [1]Eosauropterygia!BL222,[1]Eosauropterygia!BL223)</f>
        <v>0.26865458838721701</v>
      </c>
      <c r="R52" s="11">
        <f>AVERAGE( [1]Eosauropterygia!BM219,[1]Eosauropterygia!BM221, [1]Eosauropterygia!BM222,[1]Eosauropterygia!BM223)</f>
        <v>5.0186338045390994E-2</v>
      </c>
      <c r="S52" s="11">
        <f>AVERAGE( [1]Eosauropterygia!BN219,[1]Eosauropterygia!BN221, [1]Eosauropterygia!BN222,[1]Eosauropterygia!BN223)</f>
        <v>0.48135082757452979</v>
      </c>
      <c r="T52" s="11">
        <f>AVERAGE( [1]Eosauropterygia!BO219,[1]Eosauropterygia!BO221, [1]Eosauropterygia!BO222,[1]Eosauropterygia!BO223)</f>
        <v>9.8453170843799342E-2</v>
      </c>
      <c r="U52" s="11">
        <f>AVERAGE( [1]Eosauropterygia!BP219,[1]Eosauropterygia!BP221, [1]Eosauropterygia!BP222,[1]Eosauropterygia!BP223)</f>
        <v>3.6928251786190747E-2</v>
      </c>
      <c r="V52" s="11">
        <f>AVERAGE( [1]Eosauropterygia!BQ219,[1]Eosauropterygia!BQ221, [1]Eosauropterygia!BQ222,[1]Eosauropterygia!BQ223)</f>
        <v>0.45584700595673527</v>
      </c>
      <c r="W52" s="11">
        <f>AVERAGE( [1]Eosauropterygia!BR219,[1]Eosauropterygia!BR221, [1]Eosauropterygia!BR222,[1]Eosauropterygia!BR223)</f>
        <v>3.0135000000000001</v>
      </c>
      <c r="X52" s="12">
        <v>7.39</v>
      </c>
      <c r="Y52" s="11" t="s">
        <v>88</v>
      </c>
      <c r="Z52" s="11">
        <v>1.577157178660938</v>
      </c>
      <c r="AA52" s="11">
        <v>0</v>
      </c>
      <c r="AB52" s="11">
        <v>0</v>
      </c>
      <c r="AC52" s="11">
        <v>1</v>
      </c>
      <c r="AD52" s="11">
        <v>1</v>
      </c>
      <c r="AE52" s="11">
        <v>0.39832475004960188</v>
      </c>
      <c r="AF52" s="11">
        <v>1.4475125730010439</v>
      </c>
      <c r="AG52" s="11">
        <v>0.23671764922096752</v>
      </c>
      <c r="AH52" s="11">
        <v>0.34350942394478368</v>
      </c>
      <c r="AI52" s="11">
        <v>0.97514600027162845</v>
      </c>
      <c r="AJ52" s="11">
        <v>0.97730289354924338</v>
      </c>
      <c r="AK52" s="11">
        <v>0.4415041782729805</v>
      </c>
      <c r="AL52" s="11">
        <f>AVERAGE([1]Eosauropterygia!CH219:CH223)</f>
        <v>0.3497292868359817</v>
      </c>
      <c r="AM52" s="11">
        <f>AVERAGE([1]Eosauropterygia!CI219:CI223)</f>
        <v>0.43359224217840125</v>
      </c>
      <c r="AN52" s="11">
        <f>AVERAGE([1]Eosauropterygia!CJ219:CJ223)</f>
        <v>0.34235449698112241</v>
      </c>
      <c r="AO52" s="11">
        <f>AVERAGE([1]Eosauropterygia!CK219:CK223)</f>
        <v>0.17936774587660353</v>
      </c>
      <c r="AP52" s="11">
        <f>AVERAGE([1]Eosauropterygia!CL219:CL223)</f>
        <v>0.17943213296398894</v>
      </c>
    </row>
    <row r="53" spans="1:42" ht="17">
      <c r="A53" s="16" t="s">
        <v>359</v>
      </c>
      <c r="B53" s="37" t="s">
        <v>358</v>
      </c>
      <c r="C53" s="13" t="s">
        <v>386</v>
      </c>
      <c r="D53" s="39" t="s">
        <v>358</v>
      </c>
      <c r="E53" s="11">
        <v>196.5</v>
      </c>
      <c r="F53" s="11">
        <v>190.8</v>
      </c>
      <c r="G53" s="11" t="s">
        <v>387</v>
      </c>
      <c r="H53" s="11">
        <f>AVERAGE([1]Eosauropterygia!BC215:BC216)</f>
        <v>0.53836152757182287</v>
      </c>
      <c r="I53" s="11" t="s">
        <v>88</v>
      </c>
      <c r="J53" s="11">
        <f>AVERAGE([1]Eosauropterygia!BE215:BE216)</f>
        <v>9.4040252165476831E-2</v>
      </c>
      <c r="K53" s="11">
        <f>AVERAGE([1]Eosauropterygia!BF215:BF216)</f>
        <v>0.15511037071108039</v>
      </c>
      <c r="L53" s="11" t="s">
        <v>88</v>
      </c>
      <c r="M53" s="11">
        <f>AVERAGE([1]Eosauropterygia!BH215:BH216)</f>
        <v>0.12557813098472118</v>
      </c>
      <c r="N53" s="11" t="s">
        <v>88</v>
      </c>
      <c r="O53" s="11">
        <f>AVERAGE([1]Eosauropterygia!BJ215:BJ216)</f>
        <v>0.12641790152566801</v>
      </c>
      <c r="P53" s="11" t="s">
        <v>88</v>
      </c>
      <c r="Q53" s="11">
        <f>AVERAGE([1]Eosauropterygia!BL215:BL216)</f>
        <v>0.27846973967763217</v>
      </c>
      <c r="R53" s="11">
        <f>AVERAGE([1]Eosauropterygia!BM215:BM216)</f>
        <v>6.4208930019197571E-2</v>
      </c>
      <c r="S53" s="11">
        <f>AVERAGE([1]Eosauropterygia!BN215:BN216)</f>
        <v>0.46099527705928212</v>
      </c>
      <c r="T53" s="11">
        <f>AVERAGE([1]Eosauropterygia!BO215:BO216)</f>
        <v>6.1904801912195287E-2</v>
      </c>
      <c r="U53" s="11" t="s">
        <v>88</v>
      </c>
      <c r="V53" s="11">
        <f>AVERAGE([1]Eosauropterygia!BQ215:BQ216)</f>
        <v>0.32476234084292865</v>
      </c>
      <c r="W53" s="11">
        <v>3.1</v>
      </c>
      <c r="X53" s="11">
        <v>30.05</v>
      </c>
      <c r="Y53" s="11" t="s">
        <v>88</v>
      </c>
      <c r="Z53" s="11" t="s">
        <v>88</v>
      </c>
      <c r="AA53" s="11">
        <v>0</v>
      </c>
      <c r="AB53" s="11">
        <v>0</v>
      </c>
      <c r="AC53" s="11">
        <v>1</v>
      </c>
      <c r="AD53" s="11" t="s">
        <v>88</v>
      </c>
      <c r="AE53" s="11">
        <f>AVERAGE([1]Eosauropterygia!BZ215:BZ216)</f>
        <v>0.41659242918589695</v>
      </c>
      <c r="AF53" s="11">
        <f>AVERAGE([1]Eosauropterygia!CB215:CB216)</f>
        <v>1.4810450837956903</v>
      </c>
      <c r="AG53" s="11" t="s">
        <v>88</v>
      </c>
      <c r="AH53" s="11" t="s">
        <v>88</v>
      </c>
      <c r="AI53" s="11">
        <f>AVERAGE([1]Eosauropterygia!CE215:CE216)</f>
        <v>1.0524046181807019</v>
      </c>
      <c r="AJ53" s="11">
        <f>AVERAGE([1]Eosauropterygia!CF215:CF216)</f>
        <v>0.79392651154584526</v>
      </c>
      <c r="AK53" s="11">
        <f>AVERAGE([1]Eosauropterygia!CG215:CG216)</f>
        <v>0.45299875449485355</v>
      </c>
      <c r="AL53" s="11">
        <f>AVERAGE([1]Eosauropterygia!CH215:CH216)</f>
        <v>0.33468203008180142</v>
      </c>
      <c r="AM53" s="11">
        <f>AVERAGE([1]Eosauropterygia!CI215:CI216)</f>
        <v>0.41839731209820369</v>
      </c>
      <c r="AN53" s="11" t="s">
        <v>88</v>
      </c>
      <c r="AO53" s="11">
        <f>AVERAGE([1]Eosauropterygia!CK215:CK216)</f>
        <v>0.1856961602184532</v>
      </c>
      <c r="AP53" s="11" t="s">
        <v>88</v>
      </c>
    </row>
    <row r="54" spans="1:42">
      <c r="J54" s="11"/>
    </row>
  </sheetData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4B774C-0B77-7040-8F79-A00448F5DF84}">
  <dimension ref="A1:D53"/>
  <sheetViews>
    <sheetView workbookViewId="0">
      <selection activeCell="B2" sqref="B2"/>
    </sheetView>
  </sheetViews>
  <sheetFormatPr baseColWidth="10" defaultRowHeight="16"/>
  <cols>
    <col min="1" max="1" width="33.83203125" style="11" bestFit="1" customWidth="1"/>
    <col min="2" max="2" width="37.33203125" style="11" customWidth="1"/>
    <col min="3" max="3" width="33.6640625" style="11" customWidth="1"/>
    <col min="4" max="4" width="28.33203125" style="11" customWidth="1"/>
    <col min="5" max="16384" width="10.83203125" style="11"/>
  </cols>
  <sheetData>
    <row r="1" spans="1:4" ht="17">
      <c r="A1" s="41" t="s">
        <v>1</v>
      </c>
      <c r="B1" s="41" t="s">
        <v>372</v>
      </c>
      <c r="C1" s="42" t="s">
        <v>393</v>
      </c>
      <c r="D1" s="42" t="s">
        <v>394</v>
      </c>
    </row>
    <row r="2" spans="1:4" ht="17">
      <c r="A2" s="44" t="s">
        <v>87</v>
      </c>
      <c r="B2" s="37" t="s">
        <v>86</v>
      </c>
      <c r="C2" s="11">
        <f>AVERAGE([1]Eosauropterygia!F3:F13)</f>
        <v>33.402000000000001</v>
      </c>
      <c r="D2" s="11">
        <f>AVERAGE([1]Eosauropterygia!AQ3:AQ13)</f>
        <v>19.806666666666668</v>
      </c>
    </row>
    <row r="3" spans="1:4" ht="17">
      <c r="A3" s="45" t="s">
        <v>101</v>
      </c>
      <c r="B3" s="37" t="s">
        <v>86</v>
      </c>
      <c r="C3" s="11">
        <f>[1]Eosauropterygia!F14</f>
        <v>44.95</v>
      </c>
      <c r="D3" s="11">
        <f>[1]Eosauropterygia!AQ14</f>
        <v>26.62</v>
      </c>
    </row>
    <row r="4" spans="1:4" ht="17">
      <c r="A4" s="44" t="s">
        <v>103</v>
      </c>
      <c r="B4" s="37" t="s">
        <v>86</v>
      </c>
      <c r="C4" s="11">
        <f>AVERAGE([1]Eosauropterygia!F15:F16)</f>
        <v>26.157</v>
      </c>
      <c r="D4" s="11">
        <f>AVERAGE([1]Eosauropterygia!AQ15:AQ16)</f>
        <v>17.66</v>
      </c>
    </row>
    <row r="5" spans="1:4">
      <c r="A5" s="16" t="s">
        <v>107</v>
      </c>
      <c r="B5" s="37" t="s">
        <v>86</v>
      </c>
      <c r="C5" s="11">
        <f>AVERAGE([1]Eosauropterygia!F17:F18)</f>
        <v>20.695</v>
      </c>
      <c r="D5" s="11">
        <f>AVERAGE([1]Eosauropterygia!AQ17:AQ18)</f>
        <v>15.419999999999998</v>
      </c>
    </row>
    <row r="6" spans="1:4">
      <c r="A6" s="16" t="s">
        <v>380</v>
      </c>
      <c r="B6" s="37" t="s">
        <v>86</v>
      </c>
      <c r="C6" s="11">
        <f>[1]Eosauropterygia!F19</f>
        <v>23.82</v>
      </c>
      <c r="D6" s="11">
        <f>[1]Eosauropterygia!AQ19</f>
        <v>9.31</v>
      </c>
    </row>
    <row r="7" spans="1:4">
      <c r="A7" s="16" t="s">
        <v>112</v>
      </c>
      <c r="B7" s="37" t="s">
        <v>86</v>
      </c>
      <c r="C7" s="11">
        <f>[1]Eosauropterygia!F20</f>
        <v>34.137</v>
      </c>
      <c r="D7" s="11">
        <f>[1]Eosauropterygia!AQ20</f>
        <v>15.54</v>
      </c>
    </row>
    <row r="8" spans="1:4">
      <c r="A8" s="46" t="s">
        <v>122</v>
      </c>
      <c r="B8" s="37" t="s">
        <v>86</v>
      </c>
      <c r="C8" s="11">
        <f>[1]Eosauropterygia!F26</f>
        <v>42.24</v>
      </c>
      <c r="D8" s="11">
        <f>[1]Eosauropterygia!AQ26</f>
        <v>19.850000000000001</v>
      </c>
    </row>
    <row r="9" spans="1:4">
      <c r="A9" s="16" t="s">
        <v>114</v>
      </c>
      <c r="B9" s="37" t="s">
        <v>86</v>
      </c>
      <c r="C9" s="11">
        <f>AVERAGE([1]Eosauropterygia!F21:F25)</f>
        <v>19.866</v>
      </c>
      <c r="D9" s="11">
        <f>AVERAGE([1]Eosauropterygia!AQ21:AQ25)</f>
        <v>13.085000000000001</v>
      </c>
    </row>
    <row r="10" spans="1:4">
      <c r="A10" s="16" t="s">
        <v>124</v>
      </c>
      <c r="B10" s="37" t="s">
        <v>86</v>
      </c>
      <c r="C10" s="11">
        <f>AVERAGE([1]Eosauropterygia!F27:F38)</f>
        <v>39.151111111111121</v>
      </c>
      <c r="D10" s="11">
        <f>AVERAGE([1]Eosauropterygia!AQ27:AQ38)</f>
        <v>39.765454545454546</v>
      </c>
    </row>
    <row r="11" spans="1:4">
      <c r="A11" s="16" t="s">
        <v>139</v>
      </c>
      <c r="B11" s="37" t="s">
        <v>86</v>
      </c>
      <c r="C11" s="11">
        <f>AVERAGE([1]Eosauropterygia!F39:F62)</f>
        <v>25.356363636363632</v>
      </c>
      <c r="D11" s="11">
        <f>AVERAGE([1]Eosauropterygia!AQ39:AQ62)</f>
        <v>18.506956521739131</v>
      </c>
    </row>
    <row r="12" spans="1:4">
      <c r="A12" s="16" t="s">
        <v>164</v>
      </c>
      <c r="B12" s="37" t="s">
        <v>86</v>
      </c>
      <c r="C12" s="11">
        <f>AVERAGE([1]Eosauropterygia!F63:F101)</f>
        <v>25.336666666666666</v>
      </c>
      <c r="D12" s="11">
        <f>AVERAGE([1]Eosauropterygia!AQ63:AQ101)</f>
        <v>17.331538461538464</v>
      </c>
    </row>
    <row r="13" spans="1:4">
      <c r="A13" s="16" t="s">
        <v>381</v>
      </c>
      <c r="B13" s="37" t="s">
        <v>86</v>
      </c>
      <c r="C13" s="11">
        <f>[1]Eosauropterygia!F102</f>
        <v>46.16</v>
      </c>
      <c r="D13" s="11">
        <f>[1]Eosauropterygia!AQ102</f>
        <v>46.63</v>
      </c>
    </row>
    <row r="14" spans="1:4">
      <c r="A14" s="16" t="s">
        <v>208</v>
      </c>
      <c r="B14" s="37" t="s">
        <v>86</v>
      </c>
      <c r="C14" s="11">
        <f>[1]Eosauropterygia!F103</f>
        <v>21.1</v>
      </c>
      <c r="D14" s="11">
        <f>[1]Eosauropterygia!AQ103</f>
        <v>29.62</v>
      </c>
    </row>
    <row r="15" spans="1:4">
      <c r="A15" s="16" t="s">
        <v>210</v>
      </c>
      <c r="B15" s="37" t="s">
        <v>86</v>
      </c>
      <c r="C15" s="11">
        <f>AVERAGE([1]Eosauropterygia!F104:F109)</f>
        <v>44.105999999999995</v>
      </c>
      <c r="D15" s="11">
        <f>AVERAGE([1]Eosauropterygia!AQ104:AQ109)</f>
        <v>28.92283333333333</v>
      </c>
    </row>
    <row r="16" spans="1:4">
      <c r="A16" s="16" t="s">
        <v>382</v>
      </c>
      <c r="B16" s="37" t="s">
        <v>86</v>
      </c>
      <c r="C16" s="11">
        <f>[1]Eosauropterygia!F110</f>
        <v>90.97</v>
      </c>
      <c r="D16" s="11">
        <f>[1]Eosauropterygia!AQ110</f>
        <v>50.7</v>
      </c>
    </row>
    <row r="17" spans="1:4">
      <c r="A17" s="16" t="s">
        <v>219</v>
      </c>
      <c r="B17" s="37" t="s">
        <v>86</v>
      </c>
      <c r="C17" s="11">
        <f>AVERAGE([1]Eosauropterygia!F111:F121)</f>
        <v>45.958181818181821</v>
      </c>
      <c r="D17" s="11">
        <f>AVERAGE([1]Eosauropterygia!AQ111:AQ121)</f>
        <v>28.211000000000002</v>
      </c>
    </row>
    <row r="18" spans="1:4">
      <c r="A18" s="16" t="s">
        <v>233</v>
      </c>
      <c r="B18" s="37" t="s">
        <v>86</v>
      </c>
      <c r="C18" s="11">
        <f>AVERAGE([1]Eosauropterygia!F122:F125)</f>
        <v>77.720000000000013</v>
      </c>
      <c r="D18" s="11">
        <f>AVERAGE([1]Eosauropterygia!AQ122:AQ125)</f>
        <v>56.54</v>
      </c>
    </row>
    <row r="19" spans="1:4">
      <c r="A19" s="16" t="s">
        <v>239</v>
      </c>
      <c r="B19" s="37" t="s">
        <v>238</v>
      </c>
      <c r="C19" s="11">
        <f>[1]Eosauropterygia!F126</f>
        <v>72.34</v>
      </c>
      <c r="D19" s="11">
        <f>[1]Eosauropterygia!AQ126</f>
        <v>51.68</v>
      </c>
    </row>
    <row r="20" spans="1:4" ht="17">
      <c r="A20" s="44" t="s">
        <v>241</v>
      </c>
      <c r="B20" s="37" t="s">
        <v>238</v>
      </c>
      <c r="C20" s="11">
        <f>AVERAGE([1]Eosauropterygia!F127:F133)</f>
        <v>142.52449999999999</v>
      </c>
      <c r="D20" s="11">
        <f>AVERAGE([1]Eosauropterygia!AQ127:AQ133)</f>
        <v>99.058333333333337</v>
      </c>
    </row>
    <row r="21" spans="1:4" ht="17">
      <c r="A21" s="44" t="s">
        <v>249</v>
      </c>
      <c r="B21" s="37" t="s">
        <v>238</v>
      </c>
      <c r="C21" s="11">
        <f>[1]Eosauropterygia!F134</f>
        <v>100.4</v>
      </c>
      <c r="D21" s="11">
        <f>[1]Eosauropterygia!AQ134</f>
        <v>60.86</v>
      </c>
    </row>
    <row r="22" spans="1:4" ht="17">
      <c r="A22" s="44" t="s">
        <v>250</v>
      </c>
      <c r="B22" s="37" t="s">
        <v>238</v>
      </c>
      <c r="C22" s="11">
        <f>[1]Eosauropterygia!F135</f>
        <v>87.138000000000005</v>
      </c>
      <c r="D22" s="11">
        <f>[1]Eosauropterygia!AQ135</f>
        <v>24.747</v>
      </c>
    </row>
    <row r="23" spans="1:4" ht="17">
      <c r="A23" s="44" t="s">
        <v>252</v>
      </c>
      <c r="B23" s="37" t="s">
        <v>238</v>
      </c>
      <c r="C23" s="11">
        <f>[1]Eosauropterygia!F136</f>
        <v>92.95</v>
      </c>
      <c r="D23" s="11">
        <f>[1]Eosauropterygia!AQ136</f>
        <v>30.68</v>
      </c>
    </row>
    <row r="24" spans="1:4">
      <c r="A24" s="16" t="s">
        <v>383</v>
      </c>
      <c r="B24" s="37" t="s">
        <v>238</v>
      </c>
      <c r="C24" s="11">
        <f>AVERAGE([1]Eosauropterygia!F137:F138)</f>
        <v>91.44</v>
      </c>
      <c r="D24" s="11">
        <f>AVERAGE([1]Eosauropterygia!AQ137:AQ138)</f>
        <v>61.300000000000004</v>
      </c>
    </row>
    <row r="25" spans="1:4">
      <c r="A25" s="16" t="s">
        <v>257</v>
      </c>
      <c r="B25" s="37" t="s">
        <v>238</v>
      </c>
      <c r="C25" s="11">
        <f>[1]Eosauropterygia!F139</f>
        <v>45.37</v>
      </c>
      <c r="D25" s="11" t="str">
        <f>[1]Eosauropterygia!AQ139</f>
        <v>NA</v>
      </c>
    </row>
    <row r="26" spans="1:4">
      <c r="A26" s="47" t="s">
        <v>384</v>
      </c>
      <c r="B26" s="37" t="s">
        <v>238</v>
      </c>
      <c r="C26" s="11">
        <f>[1]Eosauropterygia!F140</f>
        <v>48.13</v>
      </c>
      <c r="D26" s="11" t="str">
        <f>[1]Eosauropterygia!AQ140</f>
        <v>NA</v>
      </c>
    </row>
    <row r="27" spans="1:4">
      <c r="A27" s="16" t="s">
        <v>261</v>
      </c>
      <c r="B27" s="37" t="s">
        <v>238</v>
      </c>
      <c r="C27" s="11">
        <f>[1]Eosauropterygia!F141</f>
        <v>184.82</v>
      </c>
      <c r="D27" s="11">
        <f>[1]Eosauropterygia!AQ141</f>
        <v>93.84</v>
      </c>
    </row>
    <row r="28" spans="1:4">
      <c r="A28" s="16" t="s">
        <v>263</v>
      </c>
      <c r="B28" s="37" t="s">
        <v>238</v>
      </c>
      <c r="C28" s="11">
        <f>[1]Eosauropterygia!F142</f>
        <v>386.75</v>
      </c>
      <c r="D28" s="11" t="str">
        <f>[1]Eosauropterygia!AQ142</f>
        <v>NA</v>
      </c>
    </row>
    <row r="29" spans="1:4">
      <c r="A29" s="16" t="s">
        <v>265</v>
      </c>
      <c r="B29" s="37" t="s">
        <v>238</v>
      </c>
      <c r="C29" s="11">
        <f>[1]Eosauropterygia!F143</f>
        <v>148.72</v>
      </c>
      <c r="D29" s="11">
        <f>[1]Eosauropterygia!AQ143</f>
        <v>91.45</v>
      </c>
    </row>
    <row r="30" spans="1:4">
      <c r="A30" s="16" t="s">
        <v>267</v>
      </c>
      <c r="B30" s="37" t="s">
        <v>238</v>
      </c>
      <c r="C30" s="11">
        <f>AVERAGE([1]Eosauropterygia!F144:F151)</f>
        <v>684.745</v>
      </c>
      <c r="D30" s="11">
        <f>AVERAGE([1]Eosauropterygia!AQ144:AQ151)</f>
        <v>323.57249999999999</v>
      </c>
    </row>
    <row r="31" spans="1:4">
      <c r="A31" s="16" t="s">
        <v>276</v>
      </c>
      <c r="B31" s="37" t="s">
        <v>238</v>
      </c>
      <c r="C31" s="11">
        <f>[1]Eosauropterygia!F152</f>
        <v>184.04</v>
      </c>
      <c r="D31" s="11">
        <f>[1]Eosauropterygia!AQ152</f>
        <v>145.17500000000001</v>
      </c>
    </row>
    <row r="32" spans="1:4">
      <c r="A32" s="16" t="s">
        <v>278</v>
      </c>
      <c r="B32" s="37" t="s">
        <v>238</v>
      </c>
      <c r="C32" s="11">
        <f>AVERAGE([1]Eosauropterygia!F153:F159)</f>
        <v>108.00714285714287</v>
      </c>
      <c r="D32" s="11">
        <f>AVERAGE([1]Eosauropterygia!AQ153:AQ159)</f>
        <v>72.0625</v>
      </c>
    </row>
    <row r="33" spans="1:4">
      <c r="A33" s="16" t="s">
        <v>286</v>
      </c>
      <c r="B33" s="37" t="s">
        <v>238</v>
      </c>
      <c r="C33" s="11">
        <f>AVERAGE([1]Eosauropterygia!F160:F165)</f>
        <v>387.36</v>
      </c>
      <c r="D33" s="11">
        <f>AVERAGE([1]Eosauropterygia!AQ160:AQ165)</f>
        <v>208.55</v>
      </c>
    </row>
    <row r="34" spans="1:4">
      <c r="A34" s="16" t="s">
        <v>293</v>
      </c>
      <c r="B34" s="37" t="s">
        <v>238</v>
      </c>
      <c r="C34" s="11">
        <f>AVERAGE([1]Eosauropterygia!F166:F177)</f>
        <v>371.17214999999999</v>
      </c>
      <c r="D34" s="11">
        <f>AVERAGE([1]Eosauropterygia!AQ166:AQ177)</f>
        <v>285.88</v>
      </c>
    </row>
    <row r="35" spans="1:4" ht="17">
      <c r="A35" s="44" t="s">
        <v>307</v>
      </c>
      <c r="B35" s="39" t="s">
        <v>306</v>
      </c>
      <c r="C35" s="11">
        <f>[1]Eosauropterygia!F178</f>
        <v>325.83</v>
      </c>
      <c r="D35" s="11" t="str">
        <f>[1]Eosauropterygia!AQ178</f>
        <v>NA</v>
      </c>
    </row>
    <row r="36" spans="1:4" ht="17">
      <c r="A36" s="44" t="s">
        <v>309</v>
      </c>
      <c r="B36" s="39" t="s">
        <v>306</v>
      </c>
      <c r="C36" s="11">
        <f>[1]Eosauropterygia!F179</f>
        <v>224.28</v>
      </c>
      <c r="D36" s="11">
        <f>[1]Eosauropterygia!AQ179</f>
        <v>163.72999999999999</v>
      </c>
    </row>
    <row r="37" spans="1:4" ht="17">
      <c r="A37" s="44" t="s">
        <v>311</v>
      </c>
      <c r="B37" s="39" t="s">
        <v>306</v>
      </c>
      <c r="C37" s="11">
        <f>[1]Eosauropterygia!F182</f>
        <v>268.27</v>
      </c>
      <c r="D37" s="11">
        <f>[1]Eosauropterygia!AQ182</f>
        <v>211.458</v>
      </c>
    </row>
    <row r="38" spans="1:4" ht="17">
      <c r="A38" s="44" t="s">
        <v>392</v>
      </c>
      <c r="B38" s="39" t="s">
        <v>385</v>
      </c>
      <c r="C38" s="11" t="str">
        <f>[1]Eosauropterygia!F176</f>
        <v>NA</v>
      </c>
      <c r="D38" s="11">
        <f>[1]Eosauropterygia!AQ176</f>
        <v>332.7</v>
      </c>
    </row>
    <row r="39" spans="1:4" ht="17">
      <c r="A39" s="44" t="s">
        <v>318</v>
      </c>
      <c r="B39" s="39" t="s">
        <v>385</v>
      </c>
      <c r="C39" s="11">
        <f>AVERAGE([1]Eosauropterygia!F186:F187)</f>
        <v>186.90100000000001</v>
      </c>
      <c r="D39" s="11" t="str">
        <f>[1]Eosauropterygia!AQ142</f>
        <v>NA</v>
      </c>
    </row>
    <row r="40" spans="1:4" ht="17">
      <c r="A40" s="44" t="s">
        <v>321</v>
      </c>
      <c r="B40" s="39" t="s">
        <v>389</v>
      </c>
      <c r="C40" s="11">
        <f>AVERAGE([1]Eosauropterygia!F188:F193)</f>
        <v>195.9</v>
      </c>
      <c r="D40" s="11">
        <f>AVERAGE([1]Eosauropterygia!AQ188:AQ193)</f>
        <v>190.19033333333334</v>
      </c>
    </row>
    <row r="41" spans="1:4" ht="17">
      <c r="A41" s="16" t="s">
        <v>329</v>
      </c>
      <c r="B41" s="39" t="s">
        <v>389</v>
      </c>
      <c r="C41" s="11">
        <f>AVERAGE([1]Eosauropterygia!F194:F196)</f>
        <v>185.25150000000002</v>
      </c>
      <c r="D41" s="11">
        <f>AVERAGE([1]Eosauropterygia!AQ194:AQ196)</f>
        <v>182.38</v>
      </c>
    </row>
    <row r="42" spans="1:4" ht="17">
      <c r="A42" s="16" t="s">
        <v>391</v>
      </c>
      <c r="B42" s="39" t="s">
        <v>389</v>
      </c>
      <c r="C42" s="11">
        <f>[1]Eosauropterygia!F197</f>
        <v>243</v>
      </c>
      <c r="D42" s="11">
        <f>[1]Eosauropterygia!F197</f>
        <v>243</v>
      </c>
    </row>
    <row r="43" spans="1:4" ht="17">
      <c r="A43" s="16" t="s">
        <v>334</v>
      </c>
      <c r="B43" s="39" t="s">
        <v>389</v>
      </c>
      <c r="C43" s="11">
        <f>[1]Eosauropterygia!F198</f>
        <v>178.4</v>
      </c>
      <c r="D43" s="11">
        <f>[1]Eosauropterygia!AQ198</f>
        <v>178.92500000000001</v>
      </c>
    </row>
    <row r="44" spans="1:4" ht="17">
      <c r="A44" s="16" t="s">
        <v>336</v>
      </c>
      <c r="B44" s="39" t="s">
        <v>389</v>
      </c>
      <c r="C44" s="11">
        <f>AVERAGE([1]Eosauropterygia!F199:F200)</f>
        <v>143.28</v>
      </c>
      <c r="D44" s="11">
        <f>AVERAGE([1]Eosauropterygia!AQ199:AQ200)</f>
        <v>231.447</v>
      </c>
    </row>
    <row r="45" spans="1:4">
      <c r="A45" s="16" t="s">
        <v>342</v>
      </c>
      <c r="B45" s="37" t="s">
        <v>338</v>
      </c>
      <c r="C45" s="11" t="str">
        <f>[1]Eosauropterygia!AP203</f>
        <v>NA</v>
      </c>
      <c r="D45" s="11" t="str">
        <f>[1]Eosauropterygia!AQ203</f>
        <v>NA</v>
      </c>
    </row>
    <row r="46" spans="1:4">
      <c r="A46" s="16" t="s">
        <v>339</v>
      </c>
      <c r="B46" s="37" t="s">
        <v>338</v>
      </c>
      <c r="C46" s="11">
        <f>AVERAGE([1]Eosauropterygia!F201:F202)</f>
        <v>581.74</v>
      </c>
      <c r="D46" s="11">
        <f>AVERAGE([1]Eosauropterygia!AQ201:AQ202)</f>
        <v>232.18</v>
      </c>
    </row>
    <row r="47" spans="1:4">
      <c r="A47" s="16" t="s">
        <v>348</v>
      </c>
      <c r="B47" s="37" t="s">
        <v>338</v>
      </c>
      <c r="C47" s="11">
        <f>[1]Eosauropterygia!F209</f>
        <v>378.80700000000002</v>
      </c>
      <c r="D47" s="11">
        <f>[1]Eosauropterygia!AQ209</f>
        <v>410</v>
      </c>
    </row>
    <row r="48" spans="1:4">
      <c r="A48" s="16" t="s">
        <v>350</v>
      </c>
      <c r="B48" s="37" t="s">
        <v>338</v>
      </c>
      <c r="C48" s="11">
        <f>AVERAGE([1]Eosauropterygia!F210:F211)</f>
        <v>1074.5550000000001</v>
      </c>
      <c r="D48" s="11">
        <f>AVERAGE([1]Eosauropterygia!AQ210:AQ211)</f>
        <v>509.88149999999996</v>
      </c>
    </row>
    <row r="49" spans="1:4">
      <c r="A49" s="16" t="s">
        <v>353</v>
      </c>
      <c r="B49" s="37" t="s">
        <v>338</v>
      </c>
      <c r="C49" s="11">
        <f>AVERAGE([1]Eosauropterygia!F212:F213)</f>
        <v>766.81500000000005</v>
      </c>
      <c r="D49" s="11">
        <f>AVERAGE([1]Eosauropterygia!AQ212:AQ213)</f>
        <v>355</v>
      </c>
    </row>
    <row r="50" spans="1:4">
      <c r="A50" s="16" t="s">
        <v>356</v>
      </c>
      <c r="B50" s="37" t="s">
        <v>338</v>
      </c>
      <c r="C50" s="11">
        <f>[1]Eosauropterygia!F214</f>
        <v>645.29</v>
      </c>
      <c r="D50" s="11">
        <f>[1]Eosauropterygia!AQ214</f>
        <v>343.12</v>
      </c>
    </row>
    <row r="51" spans="1:4">
      <c r="A51" s="16" t="s">
        <v>363</v>
      </c>
      <c r="B51" s="37" t="s">
        <v>358</v>
      </c>
      <c r="C51" s="11">
        <f>[1]Eosauropterygia!F218</f>
        <v>431.45800000000003</v>
      </c>
      <c r="D51" s="11">
        <f>[1]Eosauropterygia!AQ218</f>
        <v>310.72000000000003</v>
      </c>
    </row>
    <row r="52" spans="1:4">
      <c r="A52" s="16" t="s">
        <v>364</v>
      </c>
      <c r="B52" s="37" t="s">
        <v>358</v>
      </c>
      <c r="C52" s="11">
        <f>AVERAGE([1]Eosauropterygia!F219:F223)</f>
        <v>176.71966666666665</v>
      </c>
      <c r="D52" s="11">
        <f>AVERAGE([1]Eosauropterygia!AQ219:AQ223)</f>
        <v>144.51299999999998</v>
      </c>
    </row>
    <row r="53" spans="1:4">
      <c r="A53" s="16" t="s">
        <v>359</v>
      </c>
      <c r="B53" s="37" t="s">
        <v>358</v>
      </c>
      <c r="C53" s="11">
        <f>AVERAGE([1]Eosauropterygia!F215:F216)</f>
        <v>476.10199999999998</v>
      </c>
      <c r="D53" s="11">
        <f>AVERAGE([1]Eosauropterygia!AQ215:AQ216)</f>
        <v>380.38300000000004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011CB-9516-CC46-A529-2918F2E09163}">
  <dimension ref="A1:H56"/>
  <sheetViews>
    <sheetView zoomScale="144" workbookViewId="0">
      <selection activeCell="A40" sqref="A40"/>
    </sheetView>
  </sheetViews>
  <sheetFormatPr baseColWidth="10" defaultRowHeight="16"/>
  <cols>
    <col min="1" max="1" width="33.33203125" customWidth="1"/>
    <col min="2" max="2" width="25.33203125" customWidth="1"/>
    <col min="3" max="3" width="18.5" customWidth="1"/>
    <col min="6" max="6" width="17.5" customWidth="1"/>
    <col min="7" max="7" width="17" customWidth="1"/>
  </cols>
  <sheetData>
    <row r="1" spans="1:7" ht="17">
      <c r="A1" s="41" t="s">
        <v>1</v>
      </c>
      <c r="B1" s="41" t="s">
        <v>372</v>
      </c>
      <c r="C1" s="41" t="s">
        <v>371</v>
      </c>
      <c r="D1" s="41" t="s">
        <v>373</v>
      </c>
      <c r="E1" s="41" t="s">
        <v>374</v>
      </c>
      <c r="F1" s="5" t="s">
        <v>81</v>
      </c>
      <c r="G1" s="5" t="s">
        <v>83</v>
      </c>
    </row>
    <row r="2" spans="1:7" ht="17">
      <c r="A2" s="44" t="s">
        <v>87</v>
      </c>
      <c r="B2" s="37" t="s">
        <v>86</v>
      </c>
      <c r="C2" s="11" t="s">
        <v>378</v>
      </c>
      <c r="D2" s="11">
        <v>246.4</v>
      </c>
      <c r="E2" s="11">
        <v>244</v>
      </c>
      <c r="F2" s="11">
        <v>0.52482325813147912</v>
      </c>
      <c r="G2" s="11">
        <v>0.46740042232567036</v>
      </c>
    </row>
    <row r="3" spans="1:7" ht="17">
      <c r="A3" s="45" t="s">
        <v>101</v>
      </c>
      <c r="B3" s="37" t="s">
        <v>86</v>
      </c>
      <c r="C3" s="11" t="s">
        <v>378</v>
      </c>
      <c r="D3" s="11">
        <v>244.9</v>
      </c>
      <c r="E3" s="11">
        <v>244</v>
      </c>
      <c r="F3" s="11">
        <v>0.55597295266716751</v>
      </c>
      <c r="G3" s="11">
        <v>0.46276048044348117</v>
      </c>
    </row>
    <row r="4" spans="1:7" ht="17">
      <c r="A4" s="44" t="s">
        <v>103</v>
      </c>
      <c r="B4" s="37" t="s">
        <v>86</v>
      </c>
      <c r="C4" s="11" t="s">
        <v>378</v>
      </c>
      <c r="D4" s="11">
        <v>244.9</v>
      </c>
      <c r="E4" s="11">
        <v>244</v>
      </c>
      <c r="F4" s="11">
        <v>0.54847856889833513</v>
      </c>
      <c r="G4" s="11">
        <v>0.50655823658608334</v>
      </c>
    </row>
    <row r="5" spans="1:7">
      <c r="A5" s="16" t="s">
        <v>107</v>
      </c>
      <c r="B5" s="37" t="s">
        <v>86</v>
      </c>
      <c r="C5" s="11" t="s">
        <v>378</v>
      </c>
      <c r="D5" s="11">
        <v>244.9</v>
      </c>
      <c r="E5" s="11">
        <v>244</v>
      </c>
      <c r="F5" s="11">
        <v>0.57484221059113305</v>
      </c>
      <c r="G5" s="11">
        <v>0.45813124586885712</v>
      </c>
    </row>
    <row r="6" spans="1:7">
      <c r="A6" s="16" t="s">
        <v>380</v>
      </c>
      <c r="B6" s="37" t="s">
        <v>86</v>
      </c>
      <c r="C6" s="11" t="s">
        <v>378</v>
      </c>
      <c r="D6" s="11">
        <v>244.9</v>
      </c>
      <c r="E6" s="11">
        <v>244</v>
      </c>
      <c r="F6" s="11">
        <v>0.54887218045112784</v>
      </c>
      <c r="G6" s="11">
        <v>0.44600591715976334</v>
      </c>
    </row>
    <row r="7" spans="1:7">
      <c r="A7" s="16" t="s">
        <v>112</v>
      </c>
      <c r="B7" s="37" t="s">
        <v>86</v>
      </c>
      <c r="C7" s="11" t="s">
        <v>378</v>
      </c>
      <c r="D7" s="11">
        <v>244.9</v>
      </c>
      <c r="E7" s="11">
        <v>244</v>
      </c>
      <c r="F7" s="11">
        <v>0.59459459459459463</v>
      </c>
      <c r="G7" s="11">
        <v>0.5840438489646772</v>
      </c>
    </row>
    <row r="8" spans="1:7">
      <c r="A8" s="46" t="s">
        <v>122</v>
      </c>
      <c r="B8" s="37" t="s">
        <v>86</v>
      </c>
      <c r="C8" s="11" t="s">
        <v>378</v>
      </c>
      <c r="D8" s="11">
        <v>244.9</v>
      </c>
      <c r="E8" s="11">
        <v>244</v>
      </c>
      <c r="F8" s="11">
        <v>0.62115869017632241</v>
      </c>
      <c r="G8" s="11">
        <v>0.55393878575012545</v>
      </c>
    </row>
    <row r="9" spans="1:7">
      <c r="A9" s="16" t="s">
        <v>114</v>
      </c>
      <c r="B9" s="37" t="s">
        <v>86</v>
      </c>
      <c r="C9" s="11" t="s">
        <v>378</v>
      </c>
      <c r="D9" s="11">
        <v>239.1</v>
      </c>
      <c r="E9" s="11">
        <v>237</v>
      </c>
      <c r="F9" s="11">
        <v>0.47552454962910629</v>
      </c>
      <c r="G9" s="11">
        <v>0.34028252791608415</v>
      </c>
    </row>
    <row r="10" spans="1:7">
      <c r="A10" s="16" t="s">
        <v>124</v>
      </c>
      <c r="B10" s="37" t="s">
        <v>86</v>
      </c>
      <c r="C10" s="11" t="s">
        <v>378</v>
      </c>
      <c r="D10" s="11">
        <v>239.1</v>
      </c>
      <c r="E10" s="11">
        <v>237</v>
      </c>
      <c r="F10" s="11">
        <v>0.5386395323763461</v>
      </c>
      <c r="G10" s="11">
        <v>0.55160752501992127</v>
      </c>
    </row>
    <row r="11" spans="1:7">
      <c r="A11" s="16" t="s">
        <v>139</v>
      </c>
      <c r="B11" s="37" t="s">
        <v>86</v>
      </c>
      <c r="C11" s="11" t="s">
        <v>378</v>
      </c>
      <c r="D11" s="11">
        <v>241.5</v>
      </c>
      <c r="E11" s="11">
        <v>239.1</v>
      </c>
      <c r="F11" s="11">
        <v>0.53459669255852116</v>
      </c>
      <c r="G11" s="11">
        <v>0.52148425758614392</v>
      </c>
    </row>
    <row r="12" spans="1:7">
      <c r="A12" s="16" t="s">
        <v>164</v>
      </c>
      <c r="B12" s="37" t="s">
        <v>86</v>
      </c>
      <c r="C12" s="11" t="s">
        <v>378</v>
      </c>
      <c r="D12" s="11">
        <v>241.5</v>
      </c>
      <c r="E12" s="11">
        <v>239.1</v>
      </c>
      <c r="F12" s="11">
        <v>0.52903560670251681</v>
      </c>
      <c r="G12" s="11">
        <v>0.48859968475381693</v>
      </c>
    </row>
    <row r="13" spans="1:7">
      <c r="A13" s="16" t="s">
        <v>381</v>
      </c>
      <c r="B13" s="37" t="s">
        <v>86</v>
      </c>
      <c r="C13" s="11" t="s">
        <v>378</v>
      </c>
      <c r="D13" s="11">
        <v>244</v>
      </c>
      <c r="E13" s="11">
        <v>241.5</v>
      </c>
      <c r="F13" s="11">
        <v>0.48766888269354486</v>
      </c>
      <c r="G13" s="11">
        <v>0.37609890109890109</v>
      </c>
    </row>
    <row r="14" spans="1:7">
      <c r="A14" s="16" t="s">
        <v>208</v>
      </c>
      <c r="B14" s="37" t="s">
        <v>86</v>
      </c>
      <c r="C14" s="11" t="s">
        <v>378</v>
      </c>
      <c r="D14" s="11">
        <v>244.9</v>
      </c>
      <c r="E14" s="11">
        <v>244</v>
      </c>
      <c r="F14" s="11">
        <v>0.51924375422012159</v>
      </c>
      <c r="G14" s="11">
        <v>0.50453733499999998</v>
      </c>
    </row>
    <row r="15" spans="1:7">
      <c r="A15" s="16" t="s">
        <v>210</v>
      </c>
      <c r="B15" s="37" t="s">
        <v>86</v>
      </c>
      <c r="C15" s="11" t="s">
        <v>378</v>
      </c>
      <c r="D15" s="11">
        <v>241.5</v>
      </c>
      <c r="E15" s="11">
        <v>239.1</v>
      </c>
      <c r="F15" s="11">
        <v>0.49437814643998579</v>
      </c>
      <c r="G15" s="11">
        <v>0.48655431155224321</v>
      </c>
    </row>
    <row r="16" spans="1:7">
      <c r="A16" s="16" t="s">
        <v>382</v>
      </c>
      <c r="B16" s="37" t="s">
        <v>86</v>
      </c>
      <c r="C16" s="11" t="s">
        <v>378</v>
      </c>
      <c r="D16" s="11">
        <v>239.1</v>
      </c>
      <c r="E16" s="11">
        <v>237</v>
      </c>
      <c r="F16" s="11">
        <v>0.60876536599999997</v>
      </c>
      <c r="G16" s="11">
        <v>0.52711487088156728</v>
      </c>
    </row>
    <row r="17" spans="1:7">
      <c r="A17" s="16" t="s">
        <v>219</v>
      </c>
      <c r="B17" s="37" t="s">
        <v>86</v>
      </c>
      <c r="C17" s="11" t="s">
        <v>378</v>
      </c>
      <c r="D17" s="11">
        <v>244</v>
      </c>
      <c r="E17" s="11">
        <v>241.5</v>
      </c>
      <c r="F17" s="11">
        <v>0.55639357552687296</v>
      </c>
      <c r="G17" s="11">
        <v>0.53443627606404165</v>
      </c>
    </row>
    <row r="18" spans="1:7">
      <c r="A18" s="16" t="s">
        <v>233</v>
      </c>
      <c r="B18" s="37" t="s">
        <v>86</v>
      </c>
      <c r="C18" s="11" t="s">
        <v>378</v>
      </c>
      <c r="D18" s="11">
        <v>244.9</v>
      </c>
      <c r="E18" s="11">
        <v>244</v>
      </c>
      <c r="F18" s="11">
        <v>0.55445553069844267</v>
      </c>
      <c r="G18" s="11">
        <v>0.50018362420363516</v>
      </c>
    </row>
    <row r="19" spans="1:7">
      <c r="A19" s="16" t="s">
        <v>239</v>
      </c>
      <c r="B19" s="37" t="s">
        <v>238</v>
      </c>
      <c r="C19" s="11" t="s">
        <v>378</v>
      </c>
      <c r="D19" s="11">
        <v>239.1</v>
      </c>
      <c r="E19" s="11">
        <v>237</v>
      </c>
      <c r="F19" s="11">
        <v>0.49729102167182659</v>
      </c>
      <c r="G19" s="11">
        <v>0.47399999999999998</v>
      </c>
    </row>
    <row r="20" spans="1:7" ht="17">
      <c r="A20" s="44" t="s">
        <v>241</v>
      </c>
      <c r="B20" s="37" t="s">
        <v>238</v>
      </c>
      <c r="C20" s="11" t="s">
        <v>378</v>
      </c>
      <c r="D20" s="11">
        <v>241.5</v>
      </c>
      <c r="E20" s="11">
        <v>239.1</v>
      </c>
      <c r="F20" s="11">
        <v>0.4872092006480277</v>
      </c>
      <c r="G20" s="11">
        <v>0.51888938612686819</v>
      </c>
    </row>
    <row r="21" spans="1:7" ht="17">
      <c r="A21" s="44" t="s">
        <v>249</v>
      </c>
      <c r="B21" s="37" t="s">
        <v>238</v>
      </c>
      <c r="C21" s="11" t="s">
        <v>378</v>
      </c>
      <c r="D21" s="11">
        <v>239.1</v>
      </c>
      <c r="E21" s="11">
        <v>237</v>
      </c>
      <c r="F21" s="11">
        <v>0.49811041735129807</v>
      </c>
      <c r="G21" s="11">
        <v>0.45216032608695661</v>
      </c>
    </row>
    <row r="22" spans="1:7" ht="17">
      <c r="A22" s="44" t="s">
        <v>250</v>
      </c>
      <c r="B22" s="37" t="s">
        <v>238</v>
      </c>
      <c r="C22" s="11" t="s">
        <v>378</v>
      </c>
      <c r="D22" s="11">
        <v>244</v>
      </c>
      <c r="E22" s="11">
        <v>241.5</v>
      </c>
      <c r="F22" s="11" t="s">
        <v>88</v>
      </c>
      <c r="G22" s="11" t="s">
        <v>88</v>
      </c>
    </row>
    <row r="23" spans="1:7" ht="17">
      <c r="A23" s="44" t="s">
        <v>252</v>
      </c>
      <c r="B23" s="37" t="s">
        <v>238</v>
      </c>
      <c r="C23" s="11" t="s">
        <v>378</v>
      </c>
      <c r="D23" s="11">
        <v>244.9</v>
      </c>
      <c r="E23" s="11">
        <v>244</v>
      </c>
      <c r="F23" s="11">
        <v>0.60951760104302477</v>
      </c>
      <c r="G23" s="11" t="s">
        <v>88</v>
      </c>
    </row>
    <row r="24" spans="1:7">
      <c r="A24" s="16" t="s">
        <v>383</v>
      </c>
      <c r="B24" s="37" t="s">
        <v>238</v>
      </c>
      <c r="C24" s="11" t="s">
        <v>378</v>
      </c>
      <c r="D24" s="11">
        <v>239.1</v>
      </c>
      <c r="E24" s="11">
        <v>237</v>
      </c>
      <c r="F24" s="11">
        <v>0.52839468539421341</v>
      </c>
      <c r="G24" s="11">
        <v>0.46668979875086741</v>
      </c>
    </row>
    <row r="25" spans="1:7">
      <c r="A25" s="16" t="s">
        <v>257</v>
      </c>
      <c r="B25" s="37" t="s">
        <v>238</v>
      </c>
      <c r="C25" s="11" t="s">
        <v>378</v>
      </c>
      <c r="D25" s="11">
        <v>246.4</v>
      </c>
      <c r="E25" s="11">
        <v>244.9</v>
      </c>
      <c r="F25" s="11" t="s">
        <v>88</v>
      </c>
      <c r="G25" s="11" t="s">
        <v>88</v>
      </c>
    </row>
    <row r="26" spans="1:7">
      <c r="A26" s="47" t="s">
        <v>384</v>
      </c>
      <c r="B26" s="37" t="s">
        <v>238</v>
      </c>
      <c r="C26" s="11" t="s">
        <v>378</v>
      </c>
      <c r="D26" s="11">
        <v>246.4</v>
      </c>
      <c r="E26" s="11">
        <v>244.9</v>
      </c>
      <c r="F26" s="11" t="s">
        <v>88</v>
      </c>
      <c r="G26" s="11" t="s">
        <v>88</v>
      </c>
    </row>
    <row r="27" spans="1:7">
      <c r="A27" s="16" t="s">
        <v>261</v>
      </c>
      <c r="B27" s="37" t="s">
        <v>238</v>
      </c>
      <c r="C27" s="11" t="s">
        <v>378</v>
      </c>
      <c r="D27" s="11">
        <v>239.1</v>
      </c>
      <c r="E27" s="11">
        <v>237</v>
      </c>
      <c r="F27" s="11">
        <v>0.64684569479965903</v>
      </c>
      <c r="G27" s="11">
        <v>0.49149024491490245</v>
      </c>
    </row>
    <row r="28" spans="1:7">
      <c r="A28" s="16" t="s">
        <v>263</v>
      </c>
      <c r="B28" s="37" t="s">
        <v>238</v>
      </c>
      <c r="C28" s="11" t="s">
        <v>378</v>
      </c>
      <c r="D28" s="11">
        <v>239.1</v>
      </c>
      <c r="E28" s="11">
        <v>237</v>
      </c>
      <c r="F28" s="11" t="s">
        <v>88</v>
      </c>
      <c r="G28" s="11" t="s">
        <v>88</v>
      </c>
    </row>
    <row r="29" spans="1:7">
      <c r="A29" s="16" t="s">
        <v>265</v>
      </c>
      <c r="B29" s="37" t="s">
        <v>238</v>
      </c>
      <c r="C29" s="11" t="s">
        <v>378</v>
      </c>
      <c r="D29" s="11">
        <v>244.9</v>
      </c>
      <c r="E29" s="11">
        <v>244</v>
      </c>
      <c r="F29" s="11">
        <v>0.52345544013121925</v>
      </c>
      <c r="G29" s="11">
        <v>0.48140825866770542</v>
      </c>
    </row>
    <row r="30" spans="1:7">
      <c r="A30" s="16" t="s">
        <v>267</v>
      </c>
      <c r="B30" s="37" t="s">
        <v>238</v>
      </c>
      <c r="C30" s="11" t="s">
        <v>378</v>
      </c>
      <c r="D30" s="11">
        <v>244</v>
      </c>
      <c r="E30" s="11">
        <v>233.5</v>
      </c>
      <c r="F30" s="11">
        <v>0.4779633401221996</v>
      </c>
      <c r="G30" s="11">
        <v>0.48583763132760271</v>
      </c>
    </row>
    <row r="31" spans="1:7">
      <c r="A31" s="16" t="s">
        <v>276</v>
      </c>
      <c r="B31" s="37" t="s">
        <v>238</v>
      </c>
      <c r="C31" s="11" t="s">
        <v>378</v>
      </c>
      <c r="D31" s="11">
        <v>241.5</v>
      </c>
      <c r="E31" s="11">
        <v>239.1</v>
      </c>
      <c r="F31" s="11" t="s">
        <v>88</v>
      </c>
      <c r="G31" s="11" t="s">
        <v>88</v>
      </c>
    </row>
    <row r="32" spans="1:7">
      <c r="A32" s="16" t="s">
        <v>278</v>
      </c>
      <c r="B32" s="37" t="s">
        <v>238</v>
      </c>
      <c r="C32" s="11" t="s">
        <v>378</v>
      </c>
      <c r="D32" s="11">
        <v>246.4</v>
      </c>
      <c r="E32" s="11">
        <v>241.5</v>
      </c>
      <c r="F32" s="11">
        <v>0.50157772720069682</v>
      </c>
      <c r="G32" s="11">
        <v>0.45314191124976122</v>
      </c>
    </row>
    <row r="33" spans="1:7">
      <c r="A33" s="16" t="s">
        <v>286</v>
      </c>
      <c r="B33" s="37" t="s">
        <v>238</v>
      </c>
      <c r="C33" s="11" t="s">
        <v>378</v>
      </c>
      <c r="D33" s="11">
        <v>244</v>
      </c>
      <c r="E33" s="11">
        <v>239.1</v>
      </c>
      <c r="F33" s="11" t="s">
        <v>88</v>
      </c>
      <c r="G33" s="11" t="s">
        <v>88</v>
      </c>
    </row>
    <row r="34" spans="1:7">
      <c r="A34" s="16" t="s">
        <v>293</v>
      </c>
      <c r="B34" s="37" t="s">
        <v>238</v>
      </c>
      <c r="C34" s="11" t="s">
        <v>378</v>
      </c>
      <c r="D34" s="11">
        <v>241.5</v>
      </c>
      <c r="E34" s="11">
        <v>237</v>
      </c>
      <c r="F34" s="11" t="s">
        <v>88</v>
      </c>
      <c r="G34" s="11" t="s">
        <v>88</v>
      </c>
    </row>
    <row r="35" spans="1:7" ht="17">
      <c r="A35" s="44" t="s">
        <v>307</v>
      </c>
      <c r="B35" s="37" t="s">
        <v>306</v>
      </c>
      <c r="C35" s="11" t="s">
        <v>378</v>
      </c>
      <c r="D35" s="11">
        <v>244</v>
      </c>
      <c r="E35" s="11">
        <v>241.5</v>
      </c>
      <c r="F35" s="11" t="s">
        <v>88</v>
      </c>
      <c r="G35" s="11" t="s">
        <v>88</v>
      </c>
    </row>
    <row r="36" spans="1:7" ht="17">
      <c r="A36" s="44" t="s">
        <v>309</v>
      </c>
      <c r="B36" s="37" t="s">
        <v>306</v>
      </c>
      <c r="C36" s="11" t="s">
        <v>378</v>
      </c>
      <c r="D36" s="11">
        <v>239.1</v>
      </c>
      <c r="E36" s="11">
        <v>237</v>
      </c>
      <c r="F36" s="11">
        <v>0.51021193399999998</v>
      </c>
      <c r="G36" s="11">
        <v>0.37378499500000001</v>
      </c>
    </row>
    <row r="37" spans="1:7" ht="17">
      <c r="A37" s="44" t="s">
        <v>311</v>
      </c>
      <c r="B37" s="37" t="s">
        <v>306</v>
      </c>
      <c r="C37" s="11" t="s">
        <v>378</v>
      </c>
      <c r="D37" s="11">
        <v>239.1</v>
      </c>
      <c r="E37" s="11">
        <v>237</v>
      </c>
      <c r="F37" s="11">
        <v>0.57747713773922882</v>
      </c>
      <c r="G37" s="11">
        <v>0.60964094599999996</v>
      </c>
    </row>
    <row r="38" spans="1:7" ht="17">
      <c r="A38" s="44" t="s">
        <v>419</v>
      </c>
      <c r="B38" s="39" t="s">
        <v>389</v>
      </c>
      <c r="C38" s="13" t="s">
        <v>386</v>
      </c>
      <c r="D38" s="11">
        <v>201.3</v>
      </c>
      <c r="E38" s="11">
        <v>199.3</v>
      </c>
      <c r="F38" s="11">
        <v>0.39380500000000002</v>
      </c>
      <c r="G38" s="11">
        <v>0.42152000000000001</v>
      </c>
    </row>
    <row r="39" spans="1:7" ht="17">
      <c r="A39" s="44" t="s">
        <v>321</v>
      </c>
      <c r="B39" s="39" t="s">
        <v>389</v>
      </c>
      <c r="C39" s="13" t="s">
        <v>386</v>
      </c>
      <c r="D39" s="11">
        <v>199.3</v>
      </c>
      <c r="E39" s="11">
        <v>190.8</v>
      </c>
      <c r="F39" s="11">
        <v>0.42761892670520313</v>
      </c>
      <c r="G39" s="11">
        <v>0.40340401785714292</v>
      </c>
    </row>
    <row r="40" spans="1:7" ht="17">
      <c r="A40" s="51" t="s">
        <v>6926</v>
      </c>
      <c r="B40" s="39" t="s">
        <v>389</v>
      </c>
      <c r="C40" s="13" t="s">
        <v>386</v>
      </c>
      <c r="D40" s="11">
        <v>199.3</v>
      </c>
      <c r="E40" s="11">
        <v>190.8</v>
      </c>
      <c r="F40" s="11">
        <v>0.31583881000000003</v>
      </c>
      <c r="G40" s="11">
        <v>0.30024650000000003</v>
      </c>
    </row>
    <row r="41" spans="1:7" ht="17">
      <c r="A41" s="16" t="s">
        <v>329</v>
      </c>
      <c r="B41" s="39" t="s">
        <v>389</v>
      </c>
      <c r="C41" s="13" t="s">
        <v>386</v>
      </c>
      <c r="D41" s="11">
        <v>182.7</v>
      </c>
      <c r="E41" s="11">
        <v>178.2</v>
      </c>
      <c r="F41" s="11">
        <v>0.36128429965658415</v>
      </c>
      <c r="G41" s="11">
        <v>0.37565582110126161</v>
      </c>
    </row>
    <row r="42" spans="1:7" ht="17">
      <c r="A42" s="16" t="s">
        <v>391</v>
      </c>
      <c r="B42" s="39" t="s">
        <v>389</v>
      </c>
      <c r="C42" s="13" t="s">
        <v>386</v>
      </c>
      <c r="D42" s="11">
        <v>182.7</v>
      </c>
      <c r="E42" s="11">
        <v>178.2</v>
      </c>
      <c r="F42" s="11" t="s">
        <v>88</v>
      </c>
      <c r="G42" s="11" t="s">
        <v>88</v>
      </c>
    </row>
    <row r="43" spans="1:7" ht="17">
      <c r="A43" s="16" t="s">
        <v>334</v>
      </c>
      <c r="B43" s="39" t="s">
        <v>389</v>
      </c>
      <c r="C43" s="13" t="s">
        <v>386</v>
      </c>
      <c r="D43" s="11">
        <v>182.7</v>
      </c>
      <c r="E43" s="11">
        <v>178.2</v>
      </c>
      <c r="F43" s="11" t="s">
        <v>88</v>
      </c>
      <c r="G43" s="11" t="s">
        <v>88</v>
      </c>
    </row>
    <row r="44" spans="1:7" ht="17">
      <c r="A44" s="16" t="s">
        <v>336</v>
      </c>
      <c r="B44" s="39" t="s">
        <v>389</v>
      </c>
      <c r="C44" s="13" t="s">
        <v>386</v>
      </c>
      <c r="D44" s="11">
        <v>182.7</v>
      </c>
      <c r="E44" s="11">
        <v>178.2</v>
      </c>
      <c r="F44" s="11">
        <v>0.41028399590402986</v>
      </c>
      <c r="G44" s="11">
        <v>0.39349589748317504</v>
      </c>
    </row>
    <row r="45" spans="1:7" ht="17">
      <c r="A45" s="16" t="s">
        <v>342</v>
      </c>
      <c r="B45" s="39" t="s">
        <v>338</v>
      </c>
      <c r="C45" s="13" t="s">
        <v>386</v>
      </c>
      <c r="D45" s="11">
        <v>201.3</v>
      </c>
      <c r="E45" s="11">
        <v>199.3</v>
      </c>
      <c r="F45" s="11" t="s">
        <v>88</v>
      </c>
      <c r="G45" s="11">
        <v>0.36940970363521336</v>
      </c>
    </row>
    <row r="46" spans="1:7" ht="17">
      <c r="A46" s="16" t="s">
        <v>339</v>
      </c>
      <c r="B46" s="39" t="s">
        <v>338</v>
      </c>
      <c r="C46" s="13" t="s">
        <v>386</v>
      </c>
      <c r="D46" s="11">
        <v>199.6</v>
      </c>
      <c r="E46" s="11">
        <v>190.3</v>
      </c>
      <c r="F46" s="11">
        <v>0.33680764923766043</v>
      </c>
      <c r="G46" s="11">
        <v>0.31838755851290185</v>
      </c>
    </row>
    <row r="47" spans="1:7" ht="17">
      <c r="A47" s="16" t="s">
        <v>348</v>
      </c>
      <c r="B47" s="39" t="s">
        <v>338</v>
      </c>
      <c r="C47" s="13" t="s">
        <v>386</v>
      </c>
      <c r="D47" s="11">
        <v>182.7</v>
      </c>
      <c r="E47" s="11">
        <v>178.2</v>
      </c>
      <c r="F47" s="11">
        <v>0.34024390243902441</v>
      </c>
      <c r="G47" s="11">
        <v>0.30469070100000001</v>
      </c>
    </row>
    <row r="48" spans="1:7" ht="17">
      <c r="A48" s="16" t="s">
        <v>350</v>
      </c>
      <c r="B48" s="39" t="s">
        <v>338</v>
      </c>
      <c r="C48" s="13" t="s">
        <v>386</v>
      </c>
      <c r="D48" s="11">
        <v>182.7</v>
      </c>
      <c r="E48" s="11">
        <v>178.2</v>
      </c>
      <c r="F48" s="11">
        <v>0.33657176781088982</v>
      </c>
      <c r="G48" s="11">
        <v>0.33833784796265348</v>
      </c>
    </row>
    <row r="49" spans="1:8" ht="17">
      <c r="A49" s="16" t="s">
        <v>353</v>
      </c>
      <c r="B49" s="39" t="s">
        <v>338</v>
      </c>
      <c r="C49" s="13" t="s">
        <v>386</v>
      </c>
      <c r="D49" s="11">
        <v>201.3</v>
      </c>
      <c r="E49" s="11">
        <v>190.8</v>
      </c>
      <c r="F49" s="11">
        <v>0.46405633802816904</v>
      </c>
      <c r="G49" s="11">
        <v>0.36659999999999998</v>
      </c>
    </row>
    <row r="50" spans="1:8" ht="17">
      <c r="A50" s="16" t="s">
        <v>356</v>
      </c>
      <c r="B50" s="39" t="s">
        <v>338</v>
      </c>
      <c r="C50" s="13" t="s">
        <v>386</v>
      </c>
      <c r="D50" s="11">
        <v>182.7</v>
      </c>
      <c r="E50" s="11">
        <v>178.2</v>
      </c>
      <c r="F50" s="11">
        <v>0.33505479132664956</v>
      </c>
      <c r="G50" s="11" t="s">
        <v>88</v>
      </c>
    </row>
    <row r="51" spans="1:8" ht="17">
      <c r="A51" s="16" t="s">
        <v>362</v>
      </c>
      <c r="B51" s="39" t="s">
        <v>358</v>
      </c>
      <c r="C51" s="13" t="s">
        <v>386</v>
      </c>
      <c r="D51" s="11">
        <v>182.7</v>
      </c>
      <c r="E51" s="11">
        <v>178.2</v>
      </c>
      <c r="F51" s="11">
        <v>0.3311179962630969</v>
      </c>
      <c r="G51" s="11">
        <v>0.29897885132325325</v>
      </c>
    </row>
    <row r="52" spans="1:8" ht="17">
      <c r="A52" s="16" t="s">
        <v>363</v>
      </c>
      <c r="B52" s="39" t="s">
        <v>358</v>
      </c>
      <c r="C52" s="13" t="s">
        <v>386</v>
      </c>
      <c r="D52" s="11">
        <v>182.7</v>
      </c>
      <c r="E52" s="11">
        <v>178.2</v>
      </c>
      <c r="F52" s="11">
        <v>0.30879891864057668</v>
      </c>
      <c r="G52" s="11">
        <v>0.2896166661663615</v>
      </c>
    </row>
    <row r="53" spans="1:8" ht="17">
      <c r="A53" s="16" t="s">
        <v>364</v>
      </c>
      <c r="B53" s="39" t="s">
        <v>358</v>
      </c>
      <c r="C53" s="13" t="s">
        <v>386</v>
      </c>
      <c r="D53" s="11">
        <v>201.3</v>
      </c>
      <c r="E53" s="11">
        <v>199.3</v>
      </c>
      <c r="F53" s="11">
        <v>0.3497292868359817</v>
      </c>
      <c r="G53" s="11">
        <v>0.34235449698112241</v>
      </c>
    </row>
    <row r="54" spans="1:8" ht="17">
      <c r="A54" s="16" t="s">
        <v>359</v>
      </c>
      <c r="B54" s="39" t="s">
        <v>358</v>
      </c>
      <c r="C54" s="13" t="s">
        <v>386</v>
      </c>
      <c r="D54" s="11">
        <v>196.5</v>
      </c>
      <c r="E54" s="11">
        <v>190.8</v>
      </c>
      <c r="F54" s="11">
        <v>0.33468203008180142</v>
      </c>
      <c r="G54" s="11" t="s">
        <v>88</v>
      </c>
    </row>
    <row r="55" spans="1:8" ht="17">
      <c r="A55" s="44" t="s">
        <v>395</v>
      </c>
      <c r="B55" s="39" t="s">
        <v>358</v>
      </c>
      <c r="C55" s="11" t="s">
        <v>396</v>
      </c>
      <c r="D55" s="11">
        <v>208.5</v>
      </c>
      <c r="E55" s="11">
        <v>201.5</v>
      </c>
      <c r="F55" s="11">
        <v>0.2622951</v>
      </c>
      <c r="G55" s="11">
        <f>41.585/163.22</f>
        <v>0.25477882612424951</v>
      </c>
    </row>
    <row r="56" spans="1:8">
      <c r="G56" s="11"/>
      <c r="H56" s="11"/>
    </row>
  </sheetData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7FFAE9-2533-EF4E-A2CC-A14044265541}">
  <dimension ref="A1:I24"/>
  <sheetViews>
    <sheetView zoomScale="109" zoomScaleNormal="75" workbookViewId="0">
      <selection activeCell="D1" sqref="D1"/>
    </sheetView>
  </sheetViews>
  <sheetFormatPr baseColWidth="10" defaultRowHeight="16"/>
  <cols>
    <col min="1" max="1" width="30.33203125" bestFit="1" customWidth="1"/>
    <col min="2" max="2" width="28" customWidth="1"/>
    <col min="3" max="4" width="46.33203125" customWidth="1"/>
    <col min="5" max="5" width="23.5" customWidth="1"/>
    <col min="6" max="6" width="22.5" customWidth="1"/>
    <col min="7" max="8" width="18.6640625" customWidth="1"/>
    <col min="9" max="9" width="29.83203125" customWidth="1"/>
  </cols>
  <sheetData>
    <row r="1" spans="1:9" ht="17">
      <c r="A1" s="1" t="s">
        <v>427</v>
      </c>
      <c r="B1" s="2" t="s">
        <v>2</v>
      </c>
      <c r="C1" s="2" t="s">
        <v>428</v>
      </c>
      <c r="D1" s="2" t="s">
        <v>372</v>
      </c>
      <c r="E1" s="2" t="s">
        <v>375</v>
      </c>
      <c r="F1" s="2" t="s">
        <v>373</v>
      </c>
      <c r="G1" s="2" t="s">
        <v>374</v>
      </c>
      <c r="H1" s="2" t="s">
        <v>455</v>
      </c>
      <c r="I1" s="2" t="s">
        <v>460</v>
      </c>
    </row>
    <row r="2" spans="1:9" ht="17">
      <c r="A2" s="44" t="s">
        <v>267</v>
      </c>
      <c r="B2" s="18" t="s">
        <v>429</v>
      </c>
      <c r="C2" s="18" t="s">
        <v>511</v>
      </c>
      <c r="D2" s="37" t="s">
        <v>238</v>
      </c>
      <c r="E2" s="18" t="s">
        <v>6935</v>
      </c>
      <c r="F2" s="18">
        <v>237</v>
      </c>
      <c r="G2" s="18">
        <v>232</v>
      </c>
      <c r="H2" s="18">
        <f>AVERAGE(F2:G2)</f>
        <v>234.5</v>
      </c>
      <c r="I2" s="18">
        <v>34.716000000000001</v>
      </c>
    </row>
    <row r="3" spans="1:9" ht="17">
      <c r="A3" s="44" t="s">
        <v>459</v>
      </c>
      <c r="B3" s="18" t="s">
        <v>430</v>
      </c>
      <c r="C3" s="18" t="s">
        <v>499</v>
      </c>
      <c r="D3" s="37" t="s">
        <v>238</v>
      </c>
      <c r="E3" s="18" t="s">
        <v>6935</v>
      </c>
      <c r="F3" s="18">
        <v>237</v>
      </c>
      <c r="G3" s="18">
        <v>232</v>
      </c>
      <c r="H3" s="18">
        <f t="shared" ref="H3:H24" si="0">AVERAGE(F3:G3)</f>
        <v>234.5</v>
      </c>
      <c r="I3" s="18">
        <v>29.4</v>
      </c>
    </row>
    <row r="4" spans="1:9" ht="17">
      <c r="A4" s="44" t="s">
        <v>293</v>
      </c>
      <c r="B4" s="18" t="s">
        <v>431</v>
      </c>
      <c r="C4" s="18" t="s">
        <v>500</v>
      </c>
      <c r="D4" s="37" t="s">
        <v>238</v>
      </c>
      <c r="E4" s="18" t="s">
        <v>6935</v>
      </c>
      <c r="F4" s="18">
        <v>237</v>
      </c>
      <c r="G4" s="18">
        <v>232</v>
      </c>
      <c r="H4" s="18">
        <f t="shared" si="0"/>
        <v>234.5</v>
      </c>
      <c r="I4" s="18">
        <v>38.380000000000003</v>
      </c>
    </row>
    <row r="5" spans="1:9" ht="17">
      <c r="A5" s="44" t="s">
        <v>432</v>
      </c>
      <c r="B5" s="18" t="s">
        <v>433</v>
      </c>
      <c r="C5" s="18" t="s">
        <v>501</v>
      </c>
      <c r="D5" s="37" t="s">
        <v>238</v>
      </c>
      <c r="E5" s="18" t="s">
        <v>6935</v>
      </c>
      <c r="F5" s="18">
        <v>237</v>
      </c>
      <c r="G5" s="18">
        <v>232</v>
      </c>
      <c r="H5" s="18">
        <f t="shared" ref="H5" si="1">AVERAGE(F5:G5)</f>
        <v>234.5</v>
      </c>
      <c r="I5" s="18">
        <v>61.09</v>
      </c>
    </row>
    <row r="6" spans="1:9" ht="17">
      <c r="A6" s="44" t="s">
        <v>434</v>
      </c>
      <c r="B6" s="18" t="s">
        <v>435</v>
      </c>
      <c r="C6" s="18" t="s">
        <v>502</v>
      </c>
      <c r="D6" s="37" t="s">
        <v>306</v>
      </c>
      <c r="E6" s="18" t="s">
        <v>6935</v>
      </c>
      <c r="F6" s="18">
        <v>237</v>
      </c>
      <c r="G6" s="18">
        <v>232</v>
      </c>
      <c r="H6" s="18">
        <f t="shared" si="0"/>
        <v>234.5</v>
      </c>
      <c r="I6" s="18">
        <v>44.22</v>
      </c>
    </row>
    <row r="7" spans="1:9" ht="17">
      <c r="A7" s="44" t="s">
        <v>512</v>
      </c>
      <c r="B7" s="18" t="s">
        <v>436</v>
      </c>
      <c r="C7" s="18" t="s">
        <v>503</v>
      </c>
      <c r="D7" s="39" t="s">
        <v>6934</v>
      </c>
      <c r="E7" s="18" t="s">
        <v>6936</v>
      </c>
      <c r="F7" s="18">
        <v>227</v>
      </c>
      <c r="G7" s="18">
        <v>211.4</v>
      </c>
      <c r="H7" s="18">
        <v>216.4</v>
      </c>
      <c r="I7" s="18">
        <v>92.85</v>
      </c>
    </row>
    <row r="8" spans="1:9" ht="17">
      <c r="A8" s="44" t="s">
        <v>395</v>
      </c>
      <c r="B8" s="18" t="s">
        <v>437</v>
      </c>
      <c r="C8" s="18" t="s">
        <v>504</v>
      </c>
      <c r="D8" s="39" t="s">
        <v>358</v>
      </c>
      <c r="E8" s="18" t="s">
        <v>438</v>
      </c>
      <c r="F8" s="18">
        <v>208.5</v>
      </c>
      <c r="G8" s="18">
        <v>201.3</v>
      </c>
      <c r="H8" s="18">
        <f t="shared" si="0"/>
        <v>204.9</v>
      </c>
      <c r="I8" s="18">
        <v>34.11</v>
      </c>
    </row>
    <row r="9" spans="1:9" ht="17">
      <c r="A9" s="51" t="s">
        <v>439</v>
      </c>
      <c r="B9" s="18" t="s">
        <v>456</v>
      </c>
      <c r="C9" s="18" t="s">
        <v>510</v>
      </c>
      <c r="D9" s="39" t="s">
        <v>6934</v>
      </c>
      <c r="E9" s="18" t="s">
        <v>438</v>
      </c>
      <c r="F9" s="18">
        <v>208.5</v>
      </c>
      <c r="G9" s="18">
        <v>201.3</v>
      </c>
      <c r="H9" s="18">
        <f t="shared" si="0"/>
        <v>204.9</v>
      </c>
      <c r="I9" s="18">
        <v>65.95</v>
      </c>
    </row>
    <row r="10" spans="1:9" ht="17">
      <c r="A10" s="44" t="s">
        <v>318</v>
      </c>
      <c r="B10" s="18" t="s">
        <v>319</v>
      </c>
      <c r="C10" s="18" t="s">
        <v>495</v>
      </c>
      <c r="D10" s="39" t="s">
        <v>6934</v>
      </c>
      <c r="E10" s="18" t="s">
        <v>440</v>
      </c>
      <c r="F10" s="18">
        <v>201.5</v>
      </c>
      <c r="G10" s="18">
        <v>199.6</v>
      </c>
      <c r="H10" s="18">
        <f>AVERAGE(F10:G10)</f>
        <v>200.55</v>
      </c>
      <c r="I10" s="18">
        <v>35</v>
      </c>
    </row>
    <row r="11" spans="1:9" ht="17">
      <c r="A11" s="44" t="s">
        <v>441</v>
      </c>
      <c r="B11" s="18" t="s">
        <v>442</v>
      </c>
      <c r="C11" s="18" t="s">
        <v>505</v>
      </c>
      <c r="D11" s="39" t="s">
        <v>6934</v>
      </c>
      <c r="E11" s="18" t="s">
        <v>440</v>
      </c>
      <c r="F11" s="18">
        <v>201.5</v>
      </c>
      <c r="G11" s="18">
        <v>199.6</v>
      </c>
      <c r="H11" s="18">
        <f t="shared" si="0"/>
        <v>200.55</v>
      </c>
      <c r="I11" s="18">
        <v>34.4</v>
      </c>
    </row>
    <row r="12" spans="1:9" ht="17">
      <c r="A12" s="44" t="s">
        <v>317</v>
      </c>
      <c r="B12" s="18" t="s">
        <v>443</v>
      </c>
      <c r="C12" s="18" t="s">
        <v>444</v>
      </c>
      <c r="D12" s="39" t="s">
        <v>338</v>
      </c>
      <c r="E12" s="18" t="s">
        <v>440</v>
      </c>
      <c r="F12" s="18">
        <v>201.5</v>
      </c>
      <c r="G12" s="18">
        <v>199.6</v>
      </c>
      <c r="H12" s="18">
        <f t="shared" si="0"/>
        <v>200.55</v>
      </c>
      <c r="I12" s="18">
        <v>79.12</v>
      </c>
    </row>
    <row r="13" spans="1:9" ht="17">
      <c r="A13" s="44" t="s">
        <v>426</v>
      </c>
      <c r="B13" s="18" t="s">
        <v>347</v>
      </c>
      <c r="C13" s="18" t="s">
        <v>444</v>
      </c>
      <c r="D13" s="39" t="s">
        <v>338</v>
      </c>
      <c r="E13" s="18" t="s">
        <v>440</v>
      </c>
      <c r="F13" s="18">
        <v>201.5</v>
      </c>
      <c r="G13" s="18">
        <v>199.6</v>
      </c>
      <c r="H13" s="18">
        <f t="shared" si="0"/>
        <v>200.55</v>
      </c>
      <c r="I13" s="18">
        <v>70.75</v>
      </c>
    </row>
    <row r="14" spans="1:9" ht="17">
      <c r="A14" s="44" t="s">
        <v>353</v>
      </c>
      <c r="B14" s="18" t="s">
        <v>445</v>
      </c>
      <c r="C14" s="18" t="s">
        <v>496</v>
      </c>
      <c r="D14" s="39" t="s">
        <v>338</v>
      </c>
      <c r="E14" s="18" t="s">
        <v>440</v>
      </c>
      <c r="F14" s="18">
        <v>201.5</v>
      </c>
      <c r="G14" s="18">
        <v>199.6</v>
      </c>
      <c r="H14" s="18">
        <f t="shared" si="0"/>
        <v>200.55</v>
      </c>
      <c r="I14" s="18">
        <v>85.7</v>
      </c>
    </row>
    <row r="15" spans="1:9" ht="17">
      <c r="A15" s="16" t="s">
        <v>342</v>
      </c>
      <c r="B15" s="11" t="s">
        <v>343</v>
      </c>
      <c r="C15" s="11" t="s">
        <v>461</v>
      </c>
      <c r="D15" s="39" t="s">
        <v>338</v>
      </c>
      <c r="E15" s="14" t="s">
        <v>440</v>
      </c>
      <c r="F15" s="29">
        <v>201.3</v>
      </c>
      <c r="G15" s="29">
        <v>199.3</v>
      </c>
      <c r="H15" s="18">
        <f t="shared" si="0"/>
        <v>200.3</v>
      </c>
      <c r="I15" s="29">
        <v>28.82</v>
      </c>
    </row>
    <row r="16" spans="1:9" ht="19" customHeight="1">
      <c r="A16" s="52" t="s">
        <v>321</v>
      </c>
      <c r="B16" s="18" t="s">
        <v>457</v>
      </c>
      <c r="C16" s="18" t="s">
        <v>506</v>
      </c>
      <c r="D16" s="39" t="s">
        <v>389</v>
      </c>
      <c r="E16" s="18" t="s">
        <v>446</v>
      </c>
      <c r="F16" s="14">
        <v>199.6</v>
      </c>
      <c r="G16" s="14">
        <v>190.8</v>
      </c>
      <c r="H16" s="18">
        <f t="shared" si="0"/>
        <v>195.2</v>
      </c>
      <c r="I16" s="18">
        <v>36.4</v>
      </c>
    </row>
    <row r="17" spans="1:9" ht="17">
      <c r="A17" s="16" t="s">
        <v>339</v>
      </c>
      <c r="B17" s="11" t="s">
        <v>458</v>
      </c>
      <c r="C17" s="11" t="s">
        <v>510</v>
      </c>
      <c r="D17" s="39" t="s">
        <v>338</v>
      </c>
      <c r="E17" s="14" t="s">
        <v>446</v>
      </c>
      <c r="F17" s="14">
        <v>199.6</v>
      </c>
      <c r="G17" s="14">
        <v>190.8</v>
      </c>
      <c r="H17" s="18">
        <f t="shared" si="0"/>
        <v>195.2</v>
      </c>
      <c r="I17" s="29">
        <v>58.59</v>
      </c>
    </row>
    <row r="18" spans="1:9" ht="17" customHeight="1">
      <c r="A18" s="16" t="s">
        <v>359</v>
      </c>
      <c r="B18" s="11" t="s">
        <v>361</v>
      </c>
      <c r="C18" s="11" t="s">
        <v>510</v>
      </c>
      <c r="D18" s="39" t="s">
        <v>358</v>
      </c>
      <c r="E18" s="14" t="s">
        <v>446</v>
      </c>
      <c r="F18" s="14">
        <v>196.5</v>
      </c>
      <c r="G18" s="14">
        <v>190.8</v>
      </c>
      <c r="H18" s="18">
        <f t="shared" si="0"/>
        <v>193.65</v>
      </c>
      <c r="I18" s="29">
        <v>58.22</v>
      </c>
    </row>
    <row r="19" spans="1:9" ht="17">
      <c r="A19" s="52" t="s">
        <v>420</v>
      </c>
      <c r="B19" s="14" t="s">
        <v>447</v>
      </c>
      <c r="C19" s="14" t="s">
        <v>507</v>
      </c>
      <c r="D19" s="39" t="s">
        <v>389</v>
      </c>
      <c r="E19" s="14" t="s">
        <v>448</v>
      </c>
      <c r="F19" s="14">
        <v>190.8</v>
      </c>
      <c r="G19" s="14">
        <v>182.7</v>
      </c>
      <c r="H19" s="18">
        <f t="shared" si="0"/>
        <v>186.75</v>
      </c>
      <c r="I19" s="29">
        <v>52.78</v>
      </c>
    </row>
    <row r="20" spans="1:9" ht="17">
      <c r="A20" s="16" t="s">
        <v>329</v>
      </c>
      <c r="B20" s="11" t="s">
        <v>330</v>
      </c>
      <c r="C20" s="11" t="s">
        <v>444</v>
      </c>
      <c r="D20" s="39" t="s">
        <v>389</v>
      </c>
      <c r="E20" s="14" t="s">
        <v>449</v>
      </c>
      <c r="F20" s="14">
        <v>182.7</v>
      </c>
      <c r="G20" s="14">
        <v>178.2</v>
      </c>
      <c r="H20" s="18">
        <f t="shared" si="0"/>
        <v>180.45</v>
      </c>
      <c r="I20" s="29">
        <v>40.56</v>
      </c>
    </row>
    <row r="21" spans="1:9" ht="17">
      <c r="A21" s="16" t="s">
        <v>421</v>
      </c>
      <c r="B21" s="11" t="s">
        <v>450</v>
      </c>
      <c r="C21" s="11" t="s">
        <v>508</v>
      </c>
      <c r="D21" s="39" t="s">
        <v>389</v>
      </c>
      <c r="E21" s="14" t="s">
        <v>449</v>
      </c>
      <c r="F21" s="14">
        <v>182.7</v>
      </c>
      <c r="G21" s="14">
        <v>178.2</v>
      </c>
      <c r="H21" s="18">
        <f t="shared" si="0"/>
        <v>180.45</v>
      </c>
      <c r="I21" s="29">
        <v>45.34</v>
      </c>
    </row>
    <row r="22" spans="1:9" ht="17">
      <c r="A22" s="16" t="s">
        <v>336</v>
      </c>
      <c r="B22" s="11" t="s">
        <v>337</v>
      </c>
      <c r="C22" s="11" t="s">
        <v>451</v>
      </c>
      <c r="D22" s="39" t="s">
        <v>389</v>
      </c>
      <c r="E22" s="14" t="s">
        <v>449</v>
      </c>
      <c r="F22" s="26">
        <v>182.7</v>
      </c>
      <c r="G22" s="26">
        <v>178.2</v>
      </c>
      <c r="H22" s="18">
        <f t="shared" si="0"/>
        <v>180.45</v>
      </c>
      <c r="I22" s="29">
        <v>32.99</v>
      </c>
    </row>
    <row r="23" spans="1:9" ht="17">
      <c r="A23" s="16" t="s">
        <v>362</v>
      </c>
      <c r="B23" s="11" t="s">
        <v>452</v>
      </c>
      <c r="C23" s="11" t="s">
        <v>509</v>
      </c>
      <c r="D23" s="39" t="s">
        <v>358</v>
      </c>
      <c r="E23" s="14" t="s">
        <v>449</v>
      </c>
      <c r="F23" s="14">
        <v>182.7</v>
      </c>
      <c r="G23" s="14">
        <v>178.2</v>
      </c>
      <c r="H23" s="18">
        <f t="shared" si="0"/>
        <v>180.45</v>
      </c>
      <c r="I23" s="29">
        <v>56.02</v>
      </c>
    </row>
    <row r="24" spans="1:9" ht="17">
      <c r="A24" s="44" t="s">
        <v>424</v>
      </c>
      <c r="B24" s="18" t="s">
        <v>453</v>
      </c>
      <c r="C24" s="18" t="s">
        <v>6928</v>
      </c>
      <c r="D24" s="39" t="s">
        <v>338</v>
      </c>
      <c r="E24" s="18" t="s">
        <v>454</v>
      </c>
      <c r="F24" s="14">
        <v>182.7</v>
      </c>
      <c r="G24" s="14">
        <v>178.2</v>
      </c>
      <c r="H24" s="18">
        <f t="shared" si="0"/>
        <v>180.45</v>
      </c>
      <c r="I24" s="18">
        <v>153.91999999999999</v>
      </c>
    </row>
  </sheetData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406835-AD79-AC49-8C2A-6B851271DE52}">
  <dimension ref="A1:G80"/>
  <sheetViews>
    <sheetView topLeftCell="A39" zoomScale="176" workbookViewId="0">
      <selection activeCell="A49" sqref="A49"/>
    </sheetView>
  </sheetViews>
  <sheetFormatPr baseColWidth="10" defaultRowHeight="16"/>
  <cols>
    <col min="1" max="1" width="40.6640625" style="53" customWidth="1"/>
    <col min="2" max="3" width="40.6640625" customWidth="1"/>
    <col min="4" max="4" width="14.6640625" customWidth="1"/>
    <col min="5" max="5" width="13" customWidth="1"/>
    <col min="6" max="6" width="16.5" customWidth="1"/>
    <col min="7" max="7" width="20.33203125" customWidth="1"/>
  </cols>
  <sheetData>
    <row r="1" spans="1:7" ht="12" customHeight="1">
      <c r="A1" s="43" t="s">
        <v>397</v>
      </c>
      <c r="B1" s="43" t="s">
        <v>373</v>
      </c>
      <c r="C1" s="43" t="s">
        <v>374</v>
      </c>
      <c r="D1" s="11"/>
      <c r="E1" s="11"/>
      <c r="F1" s="11"/>
      <c r="G1" s="11"/>
    </row>
    <row r="2" spans="1:7">
      <c r="A2" s="16" t="s">
        <v>399</v>
      </c>
      <c r="B2" s="11">
        <v>247.2</v>
      </c>
      <c r="C2" s="11">
        <v>239.5</v>
      </c>
    </row>
    <row r="3" spans="1:7">
      <c r="A3" s="16" t="s">
        <v>402</v>
      </c>
      <c r="B3" s="11">
        <v>251.9</v>
      </c>
      <c r="C3" s="11">
        <v>247.2</v>
      </c>
    </row>
    <row r="4" spans="1:7">
      <c r="A4" s="16" t="s">
        <v>407</v>
      </c>
      <c r="B4" s="11">
        <v>251.9</v>
      </c>
      <c r="C4" s="11">
        <v>247.2</v>
      </c>
    </row>
    <row r="5" spans="1:7" ht="17">
      <c r="A5" s="44" t="s">
        <v>87</v>
      </c>
      <c r="B5" s="11">
        <v>247.2</v>
      </c>
      <c r="C5" s="11">
        <v>244</v>
      </c>
    </row>
    <row r="6" spans="1:7" ht="17">
      <c r="A6" s="44" t="s">
        <v>408</v>
      </c>
      <c r="B6" s="11">
        <v>244.9</v>
      </c>
      <c r="C6" s="11">
        <v>244</v>
      </c>
    </row>
    <row r="7" spans="1:7" ht="17">
      <c r="A7" s="45" t="s">
        <v>101</v>
      </c>
      <c r="B7" s="11">
        <v>244.9</v>
      </c>
      <c r="C7" s="11">
        <v>244</v>
      </c>
    </row>
    <row r="8" spans="1:7" ht="17">
      <c r="A8" s="44" t="s">
        <v>103</v>
      </c>
      <c r="B8" s="11">
        <v>244.9</v>
      </c>
      <c r="C8" s="11">
        <v>244</v>
      </c>
    </row>
    <row r="9" spans="1:7">
      <c r="A9" s="16" t="s">
        <v>107</v>
      </c>
      <c r="B9" s="11">
        <v>244.9</v>
      </c>
      <c r="C9" s="11">
        <v>244</v>
      </c>
    </row>
    <row r="10" spans="1:7">
      <c r="A10" s="16" t="s">
        <v>6921</v>
      </c>
      <c r="B10" s="11">
        <v>247.2</v>
      </c>
      <c r="C10" s="11">
        <v>244</v>
      </c>
    </row>
    <row r="11" spans="1:7">
      <c r="A11" s="16" t="s">
        <v>380</v>
      </c>
      <c r="B11" s="11">
        <v>244.9</v>
      </c>
      <c r="C11" s="11">
        <v>244</v>
      </c>
    </row>
    <row r="12" spans="1:7">
      <c r="A12" s="16" t="s">
        <v>112</v>
      </c>
      <c r="B12" s="11">
        <v>244.9</v>
      </c>
      <c r="C12" s="11">
        <v>244</v>
      </c>
    </row>
    <row r="13" spans="1:7">
      <c r="A13" s="46" t="s">
        <v>122</v>
      </c>
      <c r="B13" s="11">
        <v>244.9</v>
      </c>
      <c r="C13" s="11">
        <v>244</v>
      </c>
    </row>
    <row r="14" spans="1:7">
      <c r="A14" s="16" t="s">
        <v>114</v>
      </c>
      <c r="B14" s="11">
        <v>239.1</v>
      </c>
      <c r="C14" s="11">
        <v>237</v>
      </c>
    </row>
    <row r="15" spans="1:7">
      <c r="A15" s="16" t="s">
        <v>124</v>
      </c>
      <c r="B15" s="11">
        <v>239.1</v>
      </c>
      <c r="C15" s="11">
        <v>237</v>
      </c>
    </row>
    <row r="16" spans="1:7">
      <c r="A16" s="16" t="s">
        <v>139</v>
      </c>
      <c r="B16" s="11">
        <v>242</v>
      </c>
      <c r="C16" s="11">
        <v>239.1</v>
      </c>
    </row>
    <row r="17" spans="1:3">
      <c r="A17" s="16" t="s">
        <v>164</v>
      </c>
      <c r="B17" s="11">
        <v>242</v>
      </c>
      <c r="C17" s="11">
        <v>239.1</v>
      </c>
    </row>
    <row r="18" spans="1:3">
      <c r="A18" s="16" t="s">
        <v>381</v>
      </c>
      <c r="B18" s="11">
        <v>244</v>
      </c>
      <c r="C18" s="11">
        <v>242</v>
      </c>
    </row>
    <row r="19" spans="1:3">
      <c r="A19" s="16" t="s">
        <v>208</v>
      </c>
      <c r="B19" s="11">
        <v>244.9</v>
      </c>
      <c r="C19" s="11">
        <v>244</v>
      </c>
    </row>
    <row r="20" spans="1:3">
      <c r="A20" s="16" t="s">
        <v>210</v>
      </c>
      <c r="B20" s="11">
        <v>242</v>
      </c>
      <c r="C20" s="11">
        <v>239.1</v>
      </c>
    </row>
    <row r="21" spans="1:3">
      <c r="A21" s="16" t="s">
        <v>382</v>
      </c>
      <c r="B21" s="11">
        <v>239.1</v>
      </c>
      <c r="C21" s="11">
        <v>237</v>
      </c>
    </row>
    <row r="22" spans="1:3">
      <c r="A22" s="16" t="s">
        <v>219</v>
      </c>
      <c r="B22" s="11">
        <v>244</v>
      </c>
      <c r="C22" s="11">
        <v>242</v>
      </c>
    </row>
    <row r="23" spans="1:3">
      <c r="A23" s="16" t="s">
        <v>233</v>
      </c>
      <c r="B23" s="11">
        <v>244.9</v>
      </c>
      <c r="C23" s="11">
        <v>244</v>
      </c>
    </row>
    <row r="24" spans="1:3">
      <c r="A24" s="16" t="s">
        <v>239</v>
      </c>
      <c r="B24" s="11">
        <v>239.1</v>
      </c>
      <c r="C24" s="11">
        <v>237</v>
      </c>
    </row>
    <row r="25" spans="1:3">
      <c r="A25" s="16" t="s">
        <v>409</v>
      </c>
      <c r="B25" s="11">
        <v>247.2</v>
      </c>
      <c r="C25" s="11">
        <v>244</v>
      </c>
    </row>
    <row r="26" spans="1:3" ht="17">
      <c r="A26" s="44" t="s">
        <v>241</v>
      </c>
      <c r="B26" s="11">
        <v>242</v>
      </c>
      <c r="C26" s="11">
        <v>239.1</v>
      </c>
    </row>
    <row r="27" spans="1:3" ht="17">
      <c r="A27" s="44" t="s">
        <v>415</v>
      </c>
      <c r="B27" s="11">
        <v>242</v>
      </c>
      <c r="C27" s="11">
        <v>237</v>
      </c>
    </row>
    <row r="28" spans="1:3" ht="17">
      <c r="A28" s="44" t="s">
        <v>249</v>
      </c>
      <c r="B28" s="11">
        <v>239.1</v>
      </c>
      <c r="C28" s="11">
        <v>237</v>
      </c>
    </row>
    <row r="29" spans="1:3" ht="17">
      <c r="A29" s="44" t="s">
        <v>250</v>
      </c>
      <c r="B29" s="11">
        <v>244</v>
      </c>
      <c r="C29" s="11">
        <v>242</v>
      </c>
    </row>
    <row r="30" spans="1:3">
      <c r="A30" s="16" t="s">
        <v>257</v>
      </c>
      <c r="B30" s="11">
        <v>247.2</v>
      </c>
      <c r="C30" s="11">
        <v>244.9</v>
      </c>
    </row>
    <row r="31" spans="1:3" ht="17">
      <c r="A31" s="44" t="s">
        <v>252</v>
      </c>
      <c r="B31" s="11">
        <v>244</v>
      </c>
      <c r="C31" s="11">
        <v>242</v>
      </c>
    </row>
    <row r="32" spans="1:3">
      <c r="A32" s="16" t="s">
        <v>383</v>
      </c>
      <c r="B32" s="11">
        <v>239.1</v>
      </c>
      <c r="C32" s="11">
        <v>237</v>
      </c>
    </row>
    <row r="33" spans="1:3">
      <c r="A33" s="16" t="s">
        <v>416</v>
      </c>
      <c r="B33" s="26">
        <v>239.1</v>
      </c>
      <c r="C33" s="26">
        <v>237</v>
      </c>
    </row>
    <row r="34" spans="1:3">
      <c r="A34" s="16" t="s">
        <v>261</v>
      </c>
      <c r="B34" s="11">
        <v>239.1</v>
      </c>
      <c r="C34" s="11">
        <v>237</v>
      </c>
    </row>
    <row r="35" spans="1:3">
      <c r="A35" s="47" t="s">
        <v>384</v>
      </c>
      <c r="B35" s="11">
        <v>247.2</v>
      </c>
      <c r="C35" s="11">
        <v>244.9</v>
      </c>
    </row>
    <row r="36" spans="1:3">
      <c r="A36" s="16" t="s">
        <v>263</v>
      </c>
      <c r="B36" s="11">
        <v>239.1</v>
      </c>
      <c r="C36" s="11">
        <v>237</v>
      </c>
    </row>
    <row r="37" spans="1:3">
      <c r="A37" s="16" t="s">
        <v>265</v>
      </c>
      <c r="B37" s="11">
        <v>244.9</v>
      </c>
      <c r="C37" s="11">
        <v>244</v>
      </c>
    </row>
    <row r="38" spans="1:3">
      <c r="A38" s="16" t="s">
        <v>267</v>
      </c>
      <c r="B38" s="11">
        <v>244</v>
      </c>
      <c r="C38" s="11">
        <v>233.5</v>
      </c>
    </row>
    <row r="39" spans="1:3">
      <c r="A39" s="16" t="s">
        <v>276</v>
      </c>
      <c r="B39" s="11">
        <v>242</v>
      </c>
      <c r="C39" s="11">
        <v>239.1</v>
      </c>
    </row>
    <row r="40" spans="1:3">
      <c r="A40" s="16" t="s">
        <v>278</v>
      </c>
      <c r="B40" s="11">
        <v>247.2</v>
      </c>
      <c r="C40" s="11">
        <v>242</v>
      </c>
    </row>
    <row r="41" spans="1:3">
      <c r="A41" s="16" t="s">
        <v>286</v>
      </c>
      <c r="B41" s="11">
        <v>244</v>
      </c>
      <c r="C41" s="11">
        <v>239.1</v>
      </c>
    </row>
    <row r="42" spans="1:3">
      <c r="A42" s="16" t="s">
        <v>410</v>
      </c>
      <c r="B42" s="11">
        <v>247.2</v>
      </c>
      <c r="C42" s="11">
        <v>242</v>
      </c>
    </row>
    <row r="43" spans="1:3">
      <c r="A43" s="16" t="s">
        <v>293</v>
      </c>
      <c r="B43" s="11">
        <v>242</v>
      </c>
      <c r="C43" s="11">
        <v>237</v>
      </c>
    </row>
    <row r="44" spans="1:3">
      <c r="A44" s="16" t="s">
        <v>405</v>
      </c>
      <c r="B44" s="11">
        <v>251.3</v>
      </c>
      <c r="C44" s="11">
        <v>247.2</v>
      </c>
    </row>
    <row r="45" spans="1:3">
      <c r="A45" s="16" t="s">
        <v>406</v>
      </c>
      <c r="B45" s="11">
        <v>247.2</v>
      </c>
      <c r="C45" s="11">
        <v>242</v>
      </c>
    </row>
    <row r="46" spans="1:3">
      <c r="A46" s="48" t="s">
        <v>307</v>
      </c>
      <c r="B46" s="12">
        <v>243.99</v>
      </c>
      <c r="C46" s="12">
        <v>242</v>
      </c>
    </row>
    <row r="47" spans="1:3">
      <c r="A47" s="48" t="s">
        <v>403</v>
      </c>
      <c r="B47" s="12">
        <v>237</v>
      </c>
      <c r="C47" s="12">
        <v>233.5</v>
      </c>
    </row>
    <row r="48" spans="1:3">
      <c r="A48" s="48" t="s">
        <v>404</v>
      </c>
      <c r="B48" s="12">
        <v>243.99</v>
      </c>
      <c r="C48" s="12">
        <v>241.5</v>
      </c>
    </row>
    <row r="49" spans="1:3" ht="17">
      <c r="A49" s="44" t="s">
        <v>309</v>
      </c>
      <c r="B49" s="12">
        <v>239.1</v>
      </c>
      <c r="C49" s="12">
        <v>237</v>
      </c>
    </row>
    <row r="50" spans="1:3" ht="17">
      <c r="A50" s="44" t="s">
        <v>311</v>
      </c>
      <c r="B50" s="12">
        <v>239.1</v>
      </c>
      <c r="C50" s="12">
        <v>237</v>
      </c>
    </row>
    <row r="51" spans="1:3" ht="17">
      <c r="A51" s="44" t="s">
        <v>395</v>
      </c>
      <c r="B51" s="12">
        <v>205.5</v>
      </c>
      <c r="C51" s="12">
        <v>201.3</v>
      </c>
    </row>
    <row r="52" spans="1:3" ht="17">
      <c r="A52" s="44" t="s">
        <v>318</v>
      </c>
      <c r="B52" s="11">
        <v>201.3</v>
      </c>
      <c r="C52" s="11">
        <v>199.3</v>
      </c>
    </row>
    <row r="53" spans="1:3" ht="17">
      <c r="A53" s="44" t="s">
        <v>317</v>
      </c>
      <c r="B53" s="11">
        <v>201.3</v>
      </c>
      <c r="C53" s="12">
        <v>199.3</v>
      </c>
    </row>
    <row r="54" spans="1:3">
      <c r="A54" s="48" t="s">
        <v>419</v>
      </c>
      <c r="B54" s="29">
        <v>201.3</v>
      </c>
      <c r="C54" s="29">
        <v>199.3</v>
      </c>
    </row>
    <row r="55" spans="1:3">
      <c r="A55" s="48" t="s">
        <v>420</v>
      </c>
      <c r="B55" s="29">
        <v>190.8</v>
      </c>
      <c r="C55" s="29">
        <v>182.7</v>
      </c>
    </row>
    <row r="56" spans="1:3">
      <c r="A56" s="48" t="s">
        <v>425</v>
      </c>
      <c r="B56" s="29">
        <v>199.3</v>
      </c>
      <c r="C56" s="29">
        <v>190.8</v>
      </c>
    </row>
    <row r="57" spans="1:3" ht="17">
      <c r="A57" s="44" t="s">
        <v>321</v>
      </c>
      <c r="B57" s="11">
        <v>199.3</v>
      </c>
      <c r="C57" s="11">
        <v>190.8</v>
      </c>
    </row>
    <row r="58" spans="1:3">
      <c r="A58" s="16" t="s">
        <v>329</v>
      </c>
      <c r="B58" s="11">
        <v>182.7</v>
      </c>
      <c r="C58" s="11">
        <v>178.2</v>
      </c>
    </row>
    <row r="59" spans="1:3">
      <c r="A59" s="16" t="s">
        <v>391</v>
      </c>
      <c r="B59" s="11">
        <v>182.7</v>
      </c>
      <c r="C59" s="11">
        <v>178.2</v>
      </c>
    </row>
    <row r="60" spans="1:3">
      <c r="A60" s="16" t="s">
        <v>334</v>
      </c>
      <c r="B60" s="11">
        <v>182.7</v>
      </c>
      <c r="C60" s="11">
        <v>178.2</v>
      </c>
    </row>
    <row r="61" spans="1:3">
      <c r="A61" s="48" t="s">
        <v>421</v>
      </c>
      <c r="B61" s="29">
        <v>178.24</v>
      </c>
      <c r="C61" s="29">
        <v>174.15</v>
      </c>
    </row>
    <row r="62" spans="1:3">
      <c r="A62" s="16" t="s">
        <v>336</v>
      </c>
      <c r="B62" s="11">
        <v>182.7</v>
      </c>
      <c r="C62" s="11">
        <v>178.2</v>
      </c>
    </row>
    <row r="63" spans="1:3">
      <c r="A63" s="16" t="s">
        <v>513</v>
      </c>
      <c r="B63" s="11">
        <v>182.7</v>
      </c>
      <c r="C63" s="11">
        <v>178.2</v>
      </c>
    </row>
    <row r="64" spans="1:3">
      <c r="A64" s="48" t="s">
        <v>422</v>
      </c>
      <c r="B64" s="29">
        <v>166.07</v>
      </c>
      <c r="C64" s="29">
        <v>163.47</v>
      </c>
    </row>
    <row r="65" spans="1:3" ht="17">
      <c r="A65" s="44" t="s">
        <v>392</v>
      </c>
      <c r="B65" s="11">
        <v>201.3</v>
      </c>
      <c r="C65" s="11">
        <v>190.8</v>
      </c>
    </row>
    <row r="66" spans="1:3">
      <c r="A66" s="16" t="s">
        <v>342</v>
      </c>
      <c r="B66" s="11">
        <v>201.3</v>
      </c>
      <c r="C66" s="11">
        <v>199.3</v>
      </c>
    </row>
    <row r="67" spans="1:3">
      <c r="A67" s="16" t="s">
        <v>339</v>
      </c>
      <c r="B67" s="11">
        <v>199.6</v>
      </c>
      <c r="C67" s="11">
        <v>190.3</v>
      </c>
    </row>
    <row r="68" spans="1:3">
      <c r="A68" s="48" t="s">
        <v>426</v>
      </c>
      <c r="B68" s="29">
        <v>201.3</v>
      </c>
      <c r="C68" s="29">
        <v>199.3</v>
      </c>
    </row>
    <row r="69" spans="1:3">
      <c r="A69" s="16" t="s">
        <v>348</v>
      </c>
      <c r="B69" s="11">
        <v>182.7</v>
      </c>
      <c r="C69" s="11">
        <v>178.2</v>
      </c>
    </row>
    <row r="70" spans="1:3">
      <c r="A70" s="16" t="s">
        <v>350</v>
      </c>
      <c r="B70" s="11">
        <v>182.7</v>
      </c>
      <c r="C70" s="11">
        <v>178.2</v>
      </c>
    </row>
    <row r="71" spans="1:3">
      <c r="A71" s="16" t="s">
        <v>353</v>
      </c>
      <c r="B71" s="11">
        <v>201.3</v>
      </c>
      <c r="C71" s="11">
        <v>190.8</v>
      </c>
    </row>
    <row r="72" spans="1:3">
      <c r="A72" s="48" t="s">
        <v>424</v>
      </c>
      <c r="B72" s="29">
        <v>182.7</v>
      </c>
      <c r="C72" s="29">
        <v>178.24</v>
      </c>
    </row>
    <row r="73" spans="1:3">
      <c r="A73" s="16" t="s">
        <v>356</v>
      </c>
      <c r="B73" s="11">
        <v>182.7</v>
      </c>
      <c r="C73" s="11">
        <v>178.2</v>
      </c>
    </row>
    <row r="74" spans="1:3">
      <c r="A74" s="48" t="s">
        <v>423</v>
      </c>
      <c r="B74" s="29">
        <v>170.3</v>
      </c>
      <c r="C74" s="29">
        <v>169.7</v>
      </c>
    </row>
    <row r="75" spans="1:3">
      <c r="A75" s="48" t="s">
        <v>362</v>
      </c>
      <c r="B75" s="29">
        <v>182.7</v>
      </c>
      <c r="C75" s="29">
        <v>178.24</v>
      </c>
    </row>
    <row r="76" spans="1:3">
      <c r="A76" s="16" t="s">
        <v>363</v>
      </c>
      <c r="B76" s="11">
        <v>182.7</v>
      </c>
      <c r="C76" s="11">
        <v>178.2</v>
      </c>
    </row>
    <row r="77" spans="1:3">
      <c r="A77" s="48" t="s">
        <v>418</v>
      </c>
      <c r="B77" s="29">
        <v>182.7</v>
      </c>
      <c r="C77" s="29">
        <v>178.24</v>
      </c>
    </row>
    <row r="78" spans="1:3">
      <c r="A78" s="16" t="s">
        <v>364</v>
      </c>
      <c r="B78" s="11">
        <v>201.3</v>
      </c>
      <c r="C78" s="11">
        <v>199.3</v>
      </c>
    </row>
    <row r="79" spans="1:3">
      <c r="A79" s="16" t="s">
        <v>359</v>
      </c>
      <c r="B79" s="11">
        <v>196.5</v>
      </c>
      <c r="C79" s="11">
        <v>190.8</v>
      </c>
    </row>
    <row r="80" spans="1:3">
      <c r="A80" s="16" t="s">
        <v>417</v>
      </c>
      <c r="B80" s="50">
        <v>166.1</v>
      </c>
      <c r="C80" s="50">
        <v>163.5</v>
      </c>
    </row>
  </sheetData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02A904-81DF-5A46-B13A-3A51FD3B52BD}">
  <dimension ref="A1:C86"/>
  <sheetViews>
    <sheetView topLeftCell="A86" zoomScale="150" workbookViewId="0">
      <selection activeCell="B36" sqref="A36:C36"/>
    </sheetView>
  </sheetViews>
  <sheetFormatPr baseColWidth="10" defaultRowHeight="16"/>
  <cols>
    <col min="1" max="1" width="36.33203125" style="53" customWidth="1"/>
    <col min="2" max="2" width="12.83203125" customWidth="1"/>
    <col min="3" max="3" width="12.1640625" customWidth="1"/>
  </cols>
  <sheetData>
    <row r="1" spans="1:3">
      <c r="A1" s="43" t="s">
        <v>397</v>
      </c>
      <c r="B1" s="43" t="s">
        <v>373</v>
      </c>
      <c r="C1" s="43" t="s">
        <v>374</v>
      </c>
    </row>
    <row r="2" spans="1:3">
      <c r="A2" s="16" t="s">
        <v>398</v>
      </c>
      <c r="B2" s="11">
        <v>243.3</v>
      </c>
      <c r="C2" s="11">
        <v>239.5</v>
      </c>
    </row>
    <row r="3" spans="1:3">
      <c r="A3" s="16" t="s">
        <v>399</v>
      </c>
      <c r="B3" s="11">
        <v>247.2</v>
      </c>
      <c r="C3" s="11">
        <v>239.5</v>
      </c>
    </row>
    <row r="4" spans="1:3">
      <c r="A4" s="16" t="s">
        <v>400</v>
      </c>
      <c r="B4" s="11">
        <v>237</v>
      </c>
      <c r="C4" s="11">
        <v>233.6</v>
      </c>
    </row>
    <row r="5" spans="1:3">
      <c r="A5" s="16" t="s">
        <v>401</v>
      </c>
      <c r="B5" s="11">
        <v>227.3</v>
      </c>
      <c r="C5" s="11">
        <v>209.5</v>
      </c>
    </row>
    <row r="6" spans="1:3">
      <c r="A6" s="16" t="s">
        <v>402</v>
      </c>
      <c r="B6" s="11">
        <v>251.9</v>
      </c>
      <c r="C6" s="11">
        <v>247.2</v>
      </c>
    </row>
    <row r="7" spans="1:3">
      <c r="A7" s="16" t="s">
        <v>407</v>
      </c>
      <c r="B7" s="11">
        <v>251.9</v>
      </c>
      <c r="C7" s="11">
        <v>247.2</v>
      </c>
    </row>
    <row r="8" spans="1:3" ht="16" customHeight="1">
      <c r="A8" s="44" t="s">
        <v>87</v>
      </c>
      <c r="B8" s="11">
        <v>247.2</v>
      </c>
      <c r="C8" s="11">
        <v>244</v>
      </c>
    </row>
    <row r="9" spans="1:3" ht="16" customHeight="1">
      <c r="A9" s="44" t="s">
        <v>408</v>
      </c>
      <c r="B9" s="11">
        <v>244.9</v>
      </c>
      <c r="C9" s="11">
        <v>244</v>
      </c>
    </row>
    <row r="10" spans="1:3" ht="17" customHeight="1">
      <c r="A10" s="45" t="s">
        <v>101</v>
      </c>
      <c r="B10" s="11">
        <v>244.9</v>
      </c>
      <c r="C10" s="11">
        <v>244</v>
      </c>
    </row>
    <row r="11" spans="1:3" ht="16" customHeight="1">
      <c r="A11" s="44" t="s">
        <v>103</v>
      </c>
      <c r="B11" s="11">
        <v>244.9</v>
      </c>
      <c r="C11" s="11">
        <v>244</v>
      </c>
    </row>
    <row r="12" spans="1:3">
      <c r="A12" s="16" t="s">
        <v>107</v>
      </c>
      <c r="B12" s="11">
        <v>244.9</v>
      </c>
      <c r="C12" s="11">
        <v>244</v>
      </c>
    </row>
    <row r="13" spans="1:3">
      <c r="A13" s="16" t="s">
        <v>380</v>
      </c>
      <c r="B13" s="11">
        <v>244.9</v>
      </c>
      <c r="C13" s="11">
        <v>244</v>
      </c>
    </row>
    <row r="14" spans="1:3">
      <c r="A14" s="16" t="s">
        <v>112</v>
      </c>
      <c r="B14" s="11">
        <v>244.9</v>
      </c>
      <c r="C14" s="11">
        <v>244</v>
      </c>
    </row>
    <row r="15" spans="1:3">
      <c r="A15" s="46" t="s">
        <v>122</v>
      </c>
      <c r="B15" s="11">
        <v>244.9</v>
      </c>
      <c r="C15" s="11">
        <v>244</v>
      </c>
    </row>
    <row r="16" spans="1:3">
      <c r="A16" s="16" t="s">
        <v>114</v>
      </c>
      <c r="B16" s="11">
        <v>239.1</v>
      </c>
      <c r="C16" s="11">
        <v>237</v>
      </c>
    </row>
    <row r="17" spans="1:3">
      <c r="A17" s="16" t="s">
        <v>124</v>
      </c>
      <c r="B17" s="11">
        <v>239.1</v>
      </c>
      <c r="C17" s="11">
        <v>237</v>
      </c>
    </row>
    <row r="18" spans="1:3">
      <c r="A18" s="16" t="s">
        <v>139</v>
      </c>
      <c r="B18" s="11">
        <v>242</v>
      </c>
      <c r="C18" s="11">
        <v>239.1</v>
      </c>
    </row>
    <row r="19" spans="1:3">
      <c r="A19" s="16" t="s">
        <v>164</v>
      </c>
      <c r="B19" s="11">
        <v>242</v>
      </c>
      <c r="C19" s="11">
        <v>239.1</v>
      </c>
    </row>
    <row r="20" spans="1:3">
      <c r="A20" s="16" t="s">
        <v>381</v>
      </c>
      <c r="B20" s="11">
        <v>244</v>
      </c>
      <c r="C20" s="11">
        <v>242</v>
      </c>
    </row>
    <row r="21" spans="1:3">
      <c r="A21" s="16" t="s">
        <v>208</v>
      </c>
      <c r="B21" s="11">
        <v>244.9</v>
      </c>
      <c r="C21" s="11">
        <v>244</v>
      </c>
    </row>
    <row r="22" spans="1:3">
      <c r="A22" s="16" t="s">
        <v>210</v>
      </c>
      <c r="B22" s="11">
        <v>242</v>
      </c>
      <c r="C22" s="11">
        <v>239.1</v>
      </c>
    </row>
    <row r="23" spans="1:3">
      <c r="A23" s="16" t="s">
        <v>382</v>
      </c>
      <c r="B23" s="11">
        <v>239.1</v>
      </c>
      <c r="C23" s="11">
        <v>237</v>
      </c>
    </row>
    <row r="24" spans="1:3">
      <c r="A24" s="16" t="s">
        <v>219</v>
      </c>
      <c r="B24" s="11">
        <v>244</v>
      </c>
      <c r="C24" s="11">
        <v>242</v>
      </c>
    </row>
    <row r="25" spans="1:3">
      <c r="A25" s="16" t="s">
        <v>233</v>
      </c>
      <c r="B25" s="11">
        <v>244.9</v>
      </c>
      <c r="C25" s="11">
        <v>244</v>
      </c>
    </row>
    <row r="26" spans="1:3">
      <c r="A26" s="16" t="s">
        <v>239</v>
      </c>
      <c r="B26" s="11">
        <v>239.1</v>
      </c>
      <c r="C26" s="11">
        <v>237</v>
      </c>
    </row>
    <row r="27" spans="1:3">
      <c r="A27" s="16" t="s">
        <v>409</v>
      </c>
      <c r="B27" s="11">
        <v>247.2</v>
      </c>
      <c r="C27" s="11">
        <v>244</v>
      </c>
    </row>
    <row r="28" spans="1:3" ht="17">
      <c r="A28" s="44" t="s">
        <v>241</v>
      </c>
      <c r="B28" s="11">
        <v>242</v>
      </c>
      <c r="C28" s="11">
        <v>239.1</v>
      </c>
    </row>
    <row r="29" spans="1:3" ht="17">
      <c r="A29" s="44" t="s">
        <v>415</v>
      </c>
      <c r="B29" s="11">
        <v>242</v>
      </c>
      <c r="C29" s="11">
        <v>237</v>
      </c>
    </row>
    <row r="30" spans="1:3" ht="17">
      <c r="A30" s="44" t="s">
        <v>249</v>
      </c>
      <c r="B30" s="11">
        <v>239.1</v>
      </c>
      <c r="C30" s="11">
        <v>237</v>
      </c>
    </row>
    <row r="31" spans="1:3" ht="17">
      <c r="A31" s="44" t="s">
        <v>250</v>
      </c>
      <c r="B31" s="11">
        <v>244</v>
      </c>
      <c r="C31" s="11">
        <v>242</v>
      </c>
    </row>
    <row r="32" spans="1:3" ht="17">
      <c r="A32" s="44" t="s">
        <v>252</v>
      </c>
      <c r="B32" s="11">
        <v>244</v>
      </c>
      <c r="C32" s="11">
        <v>242</v>
      </c>
    </row>
    <row r="33" spans="1:3" ht="17">
      <c r="A33" s="44" t="s">
        <v>414</v>
      </c>
      <c r="B33" s="11">
        <v>244</v>
      </c>
      <c r="C33" s="11">
        <v>242</v>
      </c>
    </row>
    <row r="34" spans="1:3">
      <c r="A34" s="16" t="s">
        <v>383</v>
      </c>
      <c r="B34" s="11">
        <v>239.1</v>
      </c>
      <c r="C34" s="11">
        <v>237</v>
      </c>
    </row>
    <row r="35" spans="1:3">
      <c r="A35" s="16" t="s">
        <v>416</v>
      </c>
      <c r="B35" s="26">
        <v>239.1</v>
      </c>
      <c r="C35" s="26">
        <v>237</v>
      </c>
    </row>
    <row r="36" spans="1:3">
      <c r="A36" s="16" t="s">
        <v>257</v>
      </c>
      <c r="B36" s="11">
        <v>247.2</v>
      </c>
      <c r="C36" s="11">
        <v>244.9</v>
      </c>
    </row>
    <row r="37" spans="1:3">
      <c r="A37" s="47" t="s">
        <v>384</v>
      </c>
      <c r="B37" s="11">
        <v>247.2</v>
      </c>
      <c r="C37" s="11">
        <v>244.9</v>
      </c>
    </row>
    <row r="38" spans="1:3">
      <c r="A38" s="16" t="s">
        <v>261</v>
      </c>
      <c r="B38" s="11">
        <v>239.1</v>
      </c>
      <c r="C38" s="11">
        <v>237</v>
      </c>
    </row>
    <row r="39" spans="1:3">
      <c r="A39" s="16" t="s">
        <v>263</v>
      </c>
      <c r="B39" s="11">
        <v>239.1</v>
      </c>
      <c r="C39" s="11">
        <v>237</v>
      </c>
    </row>
    <row r="40" spans="1:3">
      <c r="A40" s="16" t="s">
        <v>413</v>
      </c>
      <c r="B40" s="11">
        <v>239.1</v>
      </c>
      <c r="C40" s="11">
        <v>237</v>
      </c>
    </row>
    <row r="41" spans="1:3">
      <c r="A41" s="16" t="s">
        <v>412</v>
      </c>
      <c r="B41" s="11">
        <v>247.2</v>
      </c>
      <c r="C41" s="11">
        <v>237</v>
      </c>
    </row>
    <row r="42" spans="1:3">
      <c r="A42" s="16" t="s">
        <v>265</v>
      </c>
      <c r="B42" s="11">
        <v>244.9</v>
      </c>
      <c r="C42" s="11">
        <v>244</v>
      </c>
    </row>
    <row r="43" spans="1:3">
      <c r="A43" s="16" t="s">
        <v>267</v>
      </c>
      <c r="B43" s="11">
        <v>244</v>
      </c>
      <c r="C43" s="11">
        <v>233.5</v>
      </c>
    </row>
    <row r="44" spans="1:3">
      <c r="A44" s="16" t="s">
        <v>276</v>
      </c>
      <c r="B44" s="11">
        <v>242</v>
      </c>
      <c r="C44" s="11">
        <v>239.1</v>
      </c>
    </row>
    <row r="45" spans="1:3">
      <c r="A45" s="16" t="s">
        <v>278</v>
      </c>
      <c r="B45" s="11">
        <v>247.2</v>
      </c>
      <c r="C45" s="11">
        <v>242</v>
      </c>
    </row>
    <row r="46" spans="1:3">
      <c r="A46" s="16" t="s">
        <v>286</v>
      </c>
      <c r="B46" s="11">
        <v>244</v>
      </c>
      <c r="C46" s="11">
        <v>239.1</v>
      </c>
    </row>
    <row r="47" spans="1:3">
      <c r="A47" s="16" t="s">
        <v>411</v>
      </c>
      <c r="B47" s="11">
        <v>247.2</v>
      </c>
      <c r="C47" s="11">
        <v>242</v>
      </c>
    </row>
    <row r="48" spans="1:3">
      <c r="A48" s="16" t="s">
        <v>410</v>
      </c>
      <c r="B48" s="11">
        <v>247.2</v>
      </c>
      <c r="C48" s="11">
        <v>242</v>
      </c>
    </row>
    <row r="49" spans="1:3">
      <c r="A49" s="16" t="s">
        <v>293</v>
      </c>
      <c r="B49" s="11">
        <v>242</v>
      </c>
      <c r="C49" s="11">
        <v>237</v>
      </c>
    </row>
    <row r="50" spans="1:3">
      <c r="A50" s="16" t="s">
        <v>405</v>
      </c>
      <c r="B50" s="11">
        <v>251.3</v>
      </c>
      <c r="C50" s="11">
        <v>247.2</v>
      </c>
    </row>
    <row r="51" spans="1:3">
      <c r="A51" s="16" t="s">
        <v>406</v>
      </c>
      <c r="B51" s="11">
        <v>247.2</v>
      </c>
      <c r="C51" s="11">
        <v>242</v>
      </c>
    </row>
    <row r="52" spans="1:3">
      <c r="A52" s="48" t="s">
        <v>307</v>
      </c>
      <c r="B52" s="12">
        <v>243.99</v>
      </c>
      <c r="C52" s="12">
        <v>242</v>
      </c>
    </row>
    <row r="53" spans="1:3">
      <c r="A53" s="48" t="s">
        <v>403</v>
      </c>
      <c r="B53" s="12">
        <v>237</v>
      </c>
      <c r="C53" s="12">
        <v>233.5</v>
      </c>
    </row>
    <row r="54" spans="1:3">
      <c r="A54" s="48" t="s">
        <v>404</v>
      </c>
      <c r="B54" s="12">
        <v>243.99</v>
      </c>
      <c r="C54" s="12">
        <v>241.5</v>
      </c>
    </row>
    <row r="55" spans="1:3" ht="17">
      <c r="A55" s="44" t="s">
        <v>309</v>
      </c>
      <c r="B55" s="12">
        <v>239.1</v>
      </c>
      <c r="C55" s="12">
        <v>237</v>
      </c>
    </row>
    <row r="56" spans="1:3" ht="17">
      <c r="A56" s="44" t="s">
        <v>311</v>
      </c>
      <c r="B56" s="12">
        <v>239.1</v>
      </c>
      <c r="C56" s="12">
        <v>237</v>
      </c>
    </row>
    <row r="57" spans="1:3" ht="17">
      <c r="A57" s="44" t="s">
        <v>395</v>
      </c>
      <c r="B57" s="12">
        <v>205.5</v>
      </c>
      <c r="C57" s="12">
        <v>201.3</v>
      </c>
    </row>
    <row r="58" spans="1:3" ht="17">
      <c r="A58" s="44" t="s">
        <v>318</v>
      </c>
      <c r="B58" s="11">
        <v>201.3</v>
      </c>
      <c r="C58" s="11">
        <v>199.3</v>
      </c>
    </row>
    <row r="59" spans="1:3" ht="17">
      <c r="A59" s="44" t="s">
        <v>317</v>
      </c>
      <c r="B59" s="11">
        <v>201.3</v>
      </c>
      <c r="C59" s="12">
        <v>199.3</v>
      </c>
    </row>
    <row r="60" spans="1:3">
      <c r="A60" s="48" t="s">
        <v>419</v>
      </c>
      <c r="B60" s="49">
        <v>201.3</v>
      </c>
      <c r="C60" s="49">
        <v>199.3</v>
      </c>
    </row>
    <row r="61" spans="1:3">
      <c r="A61" s="48" t="s">
        <v>420</v>
      </c>
      <c r="B61" s="49">
        <v>190.8</v>
      </c>
      <c r="C61" s="49">
        <v>182.7</v>
      </c>
    </row>
    <row r="62" spans="1:3">
      <c r="A62" s="48" t="s">
        <v>425</v>
      </c>
      <c r="B62" s="49">
        <v>199.3</v>
      </c>
      <c r="C62" s="49">
        <v>190.8</v>
      </c>
    </row>
    <row r="63" spans="1:3" ht="17">
      <c r="A63" s="44" t="s">
        <v>321</v>
      </c>
      <c r="B63" s="11">
        <v>199.3</v>
      </c>
      <c r="C63" s="11">
        <v>190.8</v>
      </c>
    </row>
    <row r="64" spans="1:3">
      <c r="A64" s="16" t="s">
        <v>329</v>
      </c>
      <c r="B64" s="11">
        <v>182.7</v>
      </c>
      <c r="C64" s="11">
        <v>178.2</v>
      </c>
    </row>
    <row r="65" spans="1:3">
      <c r="A65" s="16" t="s">
        <v>391</v>
      </c>
      <c r="B65" s="11">
        <v>182.7</v>
      </c>
      <c r="C65" s="11">
        <v>178.2</v>
      </c>
    </row>
    <row r="66" spans="1:3">
      <c r="A66" s="16" t="s">
        <v>334</v>
      </c>
      <c r="B66" s="11">
        <v>182.7</v>
      </c>
      <c r="C66" s="11">
        <v>178.2</v>
      </c>
    </row>
    <row r="67" spans="1:3">
      <c r="A67" s="48" t="s">
        <v>421</v>
      </c>
      <c r="B67" s="49">
        <v>178.24</v>
      </c>
      <c r="C67" s="49">
        <v>174.15</v>
      </c>
    </row>
    <row r="68" spans="1:3">
      <c r="A68" s="16" t="s">
        <v>336</v>
      </c>
      <c r="B68" s="11">
        <v>182.7</v>
      </c>
      <c r="C68" s="11">
        <v>178.2</v>
      </c>
    </row>
    <row r="69" spans="1:3">
      <c r="A69" s="16" t="s">
        <v>513</v>
      </c>
      <c r="B69" s="11">
        <v>182.7</v>
      </c>
      <c r="C69" s="11">
        <v>178.2</v>
      </c>
    </row>
    <row r="70" spans="1:3">
      <c r="A70" s="48" t="s">
        <v>422</v>
      </c>
      <c r="B70" s="29">
        <v>166.07</v>
      </c>
      <c r="C70" s="29">
        <v>163.47</v>
      </c>
    </row>
    <row r="71" spans="1:3" ht="17">
      <c r="A71" s="44" t="s">
        <v>392</v>
      </c>
      <c r="B71" s="11">
        <v>201.3</v>
      </c>
      <c r="C71" s="11">
        <v>190.8</v>
      </c>
    </row>
    <row r="72" spans="1:3">
      <c r="A72" s="16" t="s">
        <v>342</v>
      </c>
      <c r="B72" s="11">
        <v>201.3</v>
      </c>
      <c r="C72" s="11">
        <v>199.3</v>
      </c>
    </row>
    <row r="73" spans="1:3">
      <c r="A73" s="16" t="s">
        <v>339</v>
      </c>
      <c r="B73" s="11">
        <v>199.6</v>
      </c>
      <c r="C73" s="11">
        <v>190.3</v>
      </c>
    </row>
    <row r="74" spans="1:3">
      <c r="A74" s="48" t="s">
        <v>426</v>
      </c>
      <c r="B74" s="49">
        <v>201.3</v>
      </c>
      <c r="C74" s="49">
        <v>199.3</v>
      </c>
    </row>
    <row r="75" spans="1:3">
      <c r="A75" s="16" t="s">
        <v>348</v>
      </c>
      <c r="B75" s="11">
        <v>182.7</v>
      </c>
      <c r="C75" s="11">
        <v>178.2</v>
      </c>
    </row>
    <row r="76" spans="1:3">
      <c r="A76" s="16" t="s">
        <v>350</v>
      </c>
      <c r="B76" s="11">
        <v>182.7</v>
      </c>
      <c r="C76" s="11">
        <v>178.2</v>
      </c>
    </row>
    <row r="77" spans="1:3">
      <c r="A77" s="16" t="s">
        <v>353</v>
      </c>
      <c r="B77" s="11">
        <v>201.3</v>
      </c>
      <c r="C77" s="11">
        <v>190.8</v>
      </c>
    </row>
    <row r="78" spans="1:3">
      <c r="A78" s="48" t="s">
        <v>424</v>
      </c>
      <c r="B78" s="49">
        <v>182.7</v>
      </c>
      <c r="C78" s="49">
        <v>178.24</v>
      </c>
    </row>
    <row r="79" spans="1:3">
      <c r="A79" s="16" t="s">
        <v>356</v>
      </c>
      <c r="B79" s="11">
        <v>182.7</v>
      </c>
      <c r="C79" s="11">
        <v>178.2</v>
      </c>
    </row>
    <row r="80" spans="1:3">
      <c r="A80" s="48" t="s">
        <v>423</v>
      </c>
      <c r="B80" s="49">
        <v>170.3</v>
      </c>
      <c r="C80" s="49">
        <v>169.7</v>
      </c>
    </row>
    <row r="81" spans="1:3">
      <c r="A81" s="48" t="s">
        <v>362</v>
      </c>
      <c r="B81" s="49">
        <v>182.7</v>
      </c>
      <c r="C81" s="49">
        <v>178.24</v>
      </c>
    </row>
    <row r="82" spans="1:3">
      <c r="A82" s="16" t="s">
        <v>363</v>
      </c>
      <c r="B82" s="11">
        <v>182.7</v>
      </c>
      <c r="C82" s="11">
        <v>178.2</v>
      </c>
    </row>
    <row r="83" spans="1:3">
      <c r="A83" s="48" t="s">
        <v>418</v>
      </c>
      <c r="B83" s="49">
        <v>182.7</v>
      </c>
      <c r="C83" s="49">
        <v>178.24</v>
      </c>
    </row>
    <row r="84" spans="1:3">
      <c r="A84" s="16" t="s">
        <v>364</v>
      </c>
      <c r="B84" s="11">
        <v>201.3</v>
      </c>
      <c r="C84" s="11">
        <v>199.3</v>
      </c>
    </row>
    <row r="85" spans="1:3">
      <c r="A85" s="16" t="s">
        <v>359</v>
      </c>
      <c r="B85" s="11">
        <v>196.5</v>
      </c>
      <c r="C85" s="11">
        <v>190.8</v>
      </c>
    </row>
    <row r="86" spans="1:3">
      <c r="A86" s="16" t="s">
        <v>417</v>
      </c>
      <c r="B86" s="50">
        <v>166.1</v>
      </c>
      <c r="C86" s="50">
        <v>163.5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A09EB3-975D-2B4D-AF1E-753BD658D16E}">
  <dimension ref="A1:BD52"/>
  <sheetViews>
    <sheetView workbookViewId="0"/>
  </sheetViews>
  <sheetFormatPr baseColWidth="10" defaultRowHeight="16"/>
  <cols>
    <col min="1" max="1" width="38.6640625" customWidth="1"/>
    <col min="2" max="2" width="19.83203125" bestFit="1" customWidth="1"/>
    <col min="3" max="3" width="14" bestFit="1" customWidth="1"/>
    <col min="4" max="4" width="18.6640625" bestFit="1" customWidth="1"/>
    <col min="7" max="7" width="19.6640625" bestFit="1" customWidth="1"/>
    <col min="8" max="8" width="19.5" bestFit="1" customWidth="1"/>
    <col min="9" max="9" width="19.83203125" bestFit="1" customWidth="1"/>
    <col min="10" max="10" width="20.5" bestFit="1" customWidth="1"/>
    <col min="11" max="11" width="19.83203125" bestFit="1" customWidth="1"/>
    <col min="12" max="14" width="20.5" bestFit="1" customWidth="1"/>
    <col min="15" max="15" width="21.6640625" bestFit="1" customWidth="1"/>
    <col min="16" max="16" width="20.83203125" bestFit="1" customWidth="1"/>
    <col min="17" max="18" width="20.5" bestFit="1" customWidth="1"/>
    <col min="19" max="19" width="20.83203125" bestFit="1" customWidth="1"/>
    <col min="20" max="20" width="21.6640625" bestFit="1" customWidth="1"/>
    <col min="21" max="21" width="20.5" bestFit="1" customWidth="1"/>
    <col min="22" max="22" width="20.83203125" bestFit="1" customWidth="1"/>
    <col min="23" max="23" width="19.83203125" bestFit="1" customWidth="1"/>
    <col min="24" max="27" width="20.5" bestFit="1" customWidth="1"/>
    <col min="28" max="29" width="20.83203125" bestFit="1" customWidth="1"/>
    <col min="30" max="30" width="20.5" bestFit="1" customWidth="1"/>
    <col min="31" max="31" width="20.83203125" bestFit="1" customWidth="1"/>
    <col min="32" max="33" width="20.5" bestFit="1" customWidth="1"/>
    <col min="34" max="34" width="21.6640625" bestFit="1" customWidth="1"/>
    <col min="35" max="35" width="20.83203125" bestFit="1" customWidth="1"/>
    <col min="36" max="36" width="20.5" bestFit="1" customWidth="1"/>
    <col min="37" max="38" width="20.83203125" bestFit="1" customWidth="1"/>
    <col min="39" max="39" width="20.5" bestFit="1" customWidth="1"/>
    <col min="40" max="40" width="21.6640625" bestFit="1" customWidth="1"/>
    <col min="41" max="44" width="20.5" bestFit="1" customWidth="1"/>
    <col min="45" max="45" width="21.6640625" bestFit="1" customWidth="1"/>
    <col min="46" max="48" width="20.5" bestFit="1" customWidth="1"/>
    <col min="50" max="50" width="20.5" bestFit="1" customWidth="1"/>
    <col min="51" max="52" width="21.6640625" bestFit="1" customWidth="1"/>
    <col min="53" max="53" width="20.83203125" bestFit="1" customWidth="1"/>
    <col min="54" max="54" width="21.6640625" bestFit="1" customWidth="1"/>
    <col min="55" max="55" width="20.5" bestFit="1" customWidth="1"/>
    <col min="56" max="56" width="21.6640625" bestFit="1" customWidth="1"/>
  </cols>
  <sheetData>
    <row r="1" spans="1:56" s="55" customFormat="1" ht="17">
      <c r="A1" s="1" t="s">
        <v>427</v>
      </c>
      <c r="B1" s="54" t="s">
        <v>0</v>
      </c>
      <c r="C1" s="54" t="s">
        <v>371</v>
      </c>
      <c r="D1" s="54" t="s">
        <v>372</v>
      </c>
      <c r="E1" s="54" t="s">
        <v>373</v>
      </c>
      <c r="F1" s="54" t="s">
        <v>374</v>
      </c>
      <c r="G1" s="54" t="s">
        <v>375</v>
      </c>
      <c r="H1" s="54" t="s">
        <v>514</v>
      </c>
      <c r="I1" s="54" t="s">
        <v>515</v>
      </c>
      <c r="J1" s="54" t="s">
        <v>516</v>
      </c>
      <c r="K1" s="54" t="s">
        <v>517</v>
      </c>
      <c r="L1" s="54" t="s">
        <v>518</v>
      </c>
      <c r="M1" s="54" t="s">
        <v>519</v>
      </c>
      <c r="N1" s="54" t="s">
        <v>520</v>
      </c>
      <c r="O1" s="54" t="s">
        <v>521</v>
      </c>
      <c r="P1" s="54" t="s">
        <v>522</v>
      </c>
      <c r="Q1" s="54" t="s">
        <v>523</v>
      </c>
      <c r="R1" s="54" t="s">
        <v>524</v>
      </c>
      <c r="S1" s="54" t="s">
        <v>525</v>
      </c>
      <c r="T1" s="54" t="s">
        <v>526</v>
      </c>
      <c r="U1" s="54" t="s">
        <v>527</v>
      </c>
      <c r="V1" s="54" t="s">
        <v>528</v>
      </c>
      <c r="W1" s="54" t="s">
        <v>529</v>
      </c>
      <c r="X1" s="54" t="s">
        <v>530</v>
      </c>
      <c r="Y1" s="54" t="s">
        <v>531</v>
      </c>
      <c r="Z1" s="54" t="s">
        <v>532</v>
      </c>
      <c r="AA1" s="54" t="s">
        <v>533</v>
      </c>
      <c r="AB1" s="54" t="s">
        <v>534</v>
      </c>
      <c r="AC1" s="54" t="s">
        <v>535</v>
      </c>
      <c r="AD1" s="54" t="s">
        <v>536</v>
      </c>
      <c r="AE1" s="54" t="s">
        <v>537</v>
      </c>
      <c r="AF1" s="54" t="s">
        <v>538</v>
      </c>
      <c r="AG1" s="54" t="s">
        <v>539</v>
      </c>
      <c r="AH1" s="54" t="s">
        <v>540</v>
      </c>
      <c r="AI1" s="54" t="s">
        <v>541</v>
      </c>
      <c r="AJ1" s="54" t="s">
        <v>542</v>
      </c>
      <c r="AK1" s="54" t="s">
        <v>543</v>
      </c>
      <c r="AL1" s="54" t="s">
        <v>544</v>
      </c>
      <c r="AM1" s="54" t="s">
        <v>545</v>
      </c>
      <c r="AN1" s="54" t="s">
        <v>546</v>
      </c>
      <c r="AO1" s="54" t="s">
        <v>547</v>
      </c>
      <c r="AP1" s="54" t="s">
        <v>548</v>
      </c>
      <c r="AQ1" s="54" t="s">
        <v>549</v>
      </c>
      <c r="AR1" s="54" t="s">
        <v>550</v>
      </c>
      <c r="AS1" s="54" t="s">
        <v>551</v>
      </c>
      <c r="AT1" s="54" t="s">
        <v>552</v>
      </c>
      <c r="AU1" s="54" t="s">
        <v>553</v>
      </c>
      <c r="AV1" s="54" t="s">
        <v>554</v>
      </c>
      <c r="AW1" s="54" t="s">
        <v>555</v>
      </c>
      <c r="AX1" s="54" t="s">
        <v>556</v>
      </c>
      <c r="AY1" s="54" t="s">
        <v>557</v>
      </c>
      <c r="AZ1" s="54" t="s">
        <v>558</v>
      </c>
      <c r="BA1" s="54" t="s">
        <v>559</v>
      </c>
      <c r="BB1" s="54" t="s">
        <v>560</v>
      </c>
      <c r="BC1" s="54" t="s">
        <v>561</v>
      </c>
      <c r="BD1" s="54" t="s">
        <v>562</v>
      </c>
    </row>
    <row r="2" spans="1:56">
      <c r="A2" s="46" t="s">
        <v>87</v>
      </c>
      <c r="B2" s="26" t="s">
        <v>86</v>
      </c>
      <c r="C2" s="26" t="s">
        <v>378</v>
      </c>
      <c r="D2" s="26" t="s">
        <v>86</v>
      </c>
      <c r="E2" s="26" t="s">
        <v>563</v>
      </c>
      <c r="F2" s="26">
        <v>244</v>
      </c>
      <c r="G2" s="26" t="s">
        <v>379</v>
      </c>
      <c r="H2" s="26" t="s">
        <v>564</v>
      </c>
      <c r="I2" s="26" t="s">
        <v>565</v>
      </c>
      <c r="J2" s="26" t="s">
        <v>566</v>
      </c>
      <c r="K2" s="26" t="s">
        <v>567</v>
      </c>
      <c r="L2" s="26" t="s">
        <v>568</v>
      </c>
      <c r="M2" s="26" t="s">
        <v>569</v>
      </c>
      <c r="N2" s="26" t="s">
        <v>570</v>
      </c>
      <c r="O2" s="26" t="s">
        <v>571</v>
      </c>
      <c r="P2" s="26" t="s">
        <v>572</v>
      </c>
      <c r="Q2" s="26" t="s">
        <v>573</v>
      </c>
      <c r="R2" s="26" t="s">
        <v>574</v>
      </c>
      <c r="S2" s="26" t="s">
        <v>575</v>
      </c>
      <c r="T2" s="26" t="s">
        <v>576</v>
      </c>
      <c r="U2" s="26" t="s">
        <v>577</v>
      </c>
      <c r="V2" s="26" t="s">
        <v>578</v>
      </c>
      <c r="W2" s="26" t="s">
        <v>579</v>
      </c>
      <c r="X2" s="26" t="s">
        <v>580</v>
      </c>
      <c r="Y2" s="26" t="s">
        <v>581</v>
      </c>
      <c r="Z2" s="26" t="s">
        <v>582</v>
      </c>
      <c r="AA2" s="26" t="s">
        <v>583</v>
      </c>
      <c r="AB2" s="26" t="s">
        <v>584</v>
      </c>
      <c r="AC2" s="26" t="s">
        <v>585</v>
      </c>
      <c r="AD2" s="26" t="s">
        <v>586</v>
      </c>
      <c r="AE2" s="26" t="s">
        <v>587</v>
      </c>
      <c r="AF2" s="26" t="s">
        <v>588</v>
      </c>
      <c r="AG2" s="26" t="s">
        <v>589</v>
      </c>
      <c r="AH2" s="26" t="s">
        <v>590</v>
      </c>
      <c r="AI2" s="26" t="s">
        <v>591</v>
      </c>
      <c r="AJ2" s="26" t="s">
        <v>592</v>
      </c>
      <c r="AK2" s="26" t="s">
        <v>593</v>
      </c>
      <c r="AL2" s="26" t="s">
        <v>594</v>
      </c>
      <c r="AM2" s="26" t="s">
        <v>595</v>
      </c>
      <c r="AN2" s="26" t="s">
        <v>596</v>
      </c>
      <c r="AO2" s="26" t="s">
        <v>597</v>
      </c>
      <c r="AP2" s="26" t="s">
        <v>598</v>
      </c>
      <c r="AQ2" s="26" t="s">
        <v>599</v>
      </c>
      <c r="AR2" s="26" t="s">
        <v>600</v>
      </c>
      <c r="AS2" s="26" t="s">
        <v>601</v>
      </c>
      <c r="AT2" s="26" t="s">
        <v>602</v>
      </c>
      <c r="AU2" s="26" t="s">
        <v>603</v>
      </c>
      <c r="AV2" s="26" t="s">
        <v>604</v>
      </c>
      <c r="AW2" s="26" t="s">
        <v>605</v>
      </c>
      <c r="AX2" s="26" t="s">
        <v>606</v>
      </c>
      <c r="AY2" s="26" t="s">
        <v>607</v>
      </c>
      <c r="AZ2" s="26" t="s">
        <v>608</v>
      </c>
      <c r="BA2" s="26" t="s">
        <v>609</v>
      </c>
      <c r="BB2" s="26" t="s">
        <v>610</v>
      </c>
      <c r="BC2" s="26" t="s">
        <v>611</v>
      </c>
      <c r="BD2" s="26" t="s">
        <v>612</v>
      </c>
    </row>
    <row r="3" spans="1:56">
      <c r="A3" s="46" t="s">
        <v>101</v>
      </c>
      <c r="B3" s="26" t="s">
        <v>86</v>
      </c>
      <c r="C3" s="26" t="s">
        <v>378</v>
      </c>
      <c r="D3" s="26" t="s">
        <v>86</v>
      </c>
      <c r="E3" s="26" t="s">
        <v>613</v>
      </c>
      <c r="F3" s="26">
        <v>244</v>
      </c>
      <c r="G3" s="26" t="s">
        <v>379</v>
      </c>
      <c r="H3" s="26" t="s">
        <v>614</v>
      </c>
      <c r="I3" s="26" t="s">
        <v>615</v>
      </c>
      <c r="J3" s="26" t="s">
        <v>616</v>
      </c>
      <c r="K3" s="26" t="s">
        <v>617</v>
      </c>
      <c r="L3" s="26" t="s">
        <v>618</v>
      </c>
      <c r="M3" s="26" t="s">
        <v>619</v>
      </c>
      <c r="N3" s="26" t="s">
        <v>620</v>
      </c>
      <c r="O3" s="26" t="s">
        <v>621</v>
      </c>
      <c r="P3" s="26" t="s">
        <v>622</v>
      </c>
      <c r="Q3" s="26" t="s">
        <v>623</v>
      </c>
      <c r="R3" s="26" t="s">
        <v>624</v>
      </c>
      <c r="S3" s="26" t="s">
        <v>625</v>
      </c>
      <c r="T3" s="26" t="s">
        <v>626</v>
      </c>
      <c r="U3" s="26" t="s">
        <v>627</v>
      </c>
      <c r="V3" s="26" t="s">
        <v>628</v>
      </c>
      <c r="W3" s="26" t="s">
        <v>629</v>
      </c>
      <c r="X3" s="26" t="s">
        <v>630</v>
      </c>
      <c r="Y3" s="26" t="s">
        <v>631</v>
      </c>
      <c r="Z3" s="26" t="s">
        <v>632</v>
      </c>
      <c r="AA3" s="26" t="s">
        <v>633</v>
      </c>
      <c r="AB3" s="26" t="s">
        <v>634</v>
      </c>
      <c r="AC3" s="26" t="s">
        <v>635</v>
      </c>
      <c r="AD3" s="26" t="s">
        <v>636</v>
      </c>
      <c r="AE3" s="26" t="s">
        <v>637</v>
      </c>
      <c r="AF3" s="26" t="s">
        <v>638</v>
      </c>
      <c r="AG3" s="26" t="s">
        <v>639</v>
      </c>
      <c r="AH3" s="26" t="s">
        <v>640</v>
      </c>
      <c r="AI3" s="26" t="s">
        <v>641</v>
      </c>
      <c r="AJ3" s="26" t="s">
        <v>642</v>
      </c>
      <c r="AK3" s="26" t="s">
        <v>643</v>
      </c>
      <c r="AL3" s="26" t="s">
        <v>644</v>
      </c>
      <c r="AM3" s="26" t="s">
        <v>645</v>
      </c>
      <c r="AN3" s="26" t="s">
        <v>646</v>
      </c>
      <c r="AO3" s="26" t="s">
        <v>647</v>
      </c>
      <c r="AP3" s="26" t="s">
        <v>648</v>
      </c>
      <c r="AQ3" s="26" t="s">
        <v>649</v>
      </c>
      <c r="AR3" s="26" t="s">
        <v>650</v>
      </c>
      <c r="AS3" s="26" t="s">
        <v>651</v>
      </c>
      <c r="AT3" s="26" t="s">
        <v>652</v>
      </c>
      <c r="AU3" s="26" t="s">
        <v>653</v>
      </c>
      <c r="AV3" s="26" t="s">
        <v>654</v>
      </c>
      <c r="AW3" s="26" t="s">
        <v>655</v>
      </c>
      <c r="AX3" s="26" t="s">
        <v>656</v>
      </c>
      <c r="AY3" s="26" t="s">
        <v>657</v>
      </c>
      <c r="AZ3" s="26" t="s">
        <v>658</v>
      </c>
      <c r="BA3" s="26" t="s">
        <v>659</v>
      </c>
      <c r="BB3" s="26" t="s">
        <v>660</v>
      </c>
      <c r="BC3" s="26" t="s">
        <v>661</v>
      </c>
      <c r="BD3" s="26" t="s">
        <v>662</v>
      </c>
    </row>
    <row r="4" spans="1:56">
      <c r="A4" s="46" t="s">
        <v>103</v>
      </c>
      <c r="B4" s="26" t="s">
        <v>86</v>
      </c>
      <c r="C4" s="26" t="s">
        <v>378</v>
      </c>
      <c r="D4" s="26" t="s">
        <v>86</v>
      </c>
      <c r="E4" s="26" t="s">
        <v>613</v>
      </c>
      <c r="F4" s="26">
        <v>244</v>
      </c>
      <c r="G4" s="26" t="s">
        <v>379</v>
      </c>
      <c r="H4" s="26" t="s">
        <v>663</v>
      </c>
      <c r="I4" s="26" t="s">
        <v>664</v>
      </c>
      <c r="J4" s="26" t="s">
        <v>665</v>
      </c>
      <c r="K4" s="26" t="s">
        <v>666</v>
      </c>
      <c r="L4" s="26" t="s">
        <v>667</v>
      </c>
      <c r="M4" s="26" t="s">
        <v>668</v>
      </c>
      <c r="N4" s="26" t="s">
        <v>669</v>
      </c>
      <c r="O4" s="26" t="s">
        <v>670</v>
      </c>
      <c r="P4" s="26" t="s">
        <v>671</v>
      </c>
      <c r="Q4" s="26" t="s">
        <v>672</v>
      </c>
      <c r="R4" s="26" t="s">
        <v>673</v>
      </c>
      <c r="S4" s="26" t="s">
        <v>674</v>
      </c>
      <c r="T4" s="26" t="s">
        <v>675</v>
      </c>
      <c r="U4" s="26" t="s">
        <v>676</v>
      </c>
      <c r="V4" s="26" t="s">
        <v>677</v>
      </c>
      <c r="W4" s="26" t="s">
        <v>678</v>
      </c>
      <c r="X4" s="26" t="s">
        <v>679</v>
      </c>
      <c r="Y4" s="26" t="s">
        <v>680</v>
      </c>
      <c r="Z4" s="26" t="s">
        <v>681</v>
      </c>
      <c r="AA4" s="26" t="s">
        <v>682</v>
      </c>
      <c r="AB4" s="26" t="s">
        <v>683</v>
      </c>
      <c r="AC4" s="26" t="s">
        <v>684</v>
      </c>
      <c r="AD4" s="26" t="s">
        <v>685</v>
      </c>
      <c r="AE4" s="26" t="s">
        <v>686</v>
      </c>
      <c r="AF4" s="26" t="s">
        <v>687</v>
      </c>
      <c r="AG4" s="26" t="s">
        <v>688</v>
      </c>
      <c r="AH4" s="26" t="s">
        <v>689</v>
      </c>
      <c r="AI4" s="26" t="s">
        <v>690</v>
      </c>
      <c r="AJ4" s="26" t="s">
        <v>691</v>
      </c>
      <c r="AK4" s="26" t="s">
        <v>692</v>
      </c>
      <c r="AL4" s="26" t="s">
        <v>693</v>
      </c>
      <c r="AM4" s="26" t="s">
        <v>694</v>
      </c>
      <c r="AN4" s="26" t="s">
        <v>695</v>
      </c>
      <c r="AO4" s="26" t="s">
        <v>696</v>
      </c>
      <c r="AP4" s="26" t="s">
        <v>697</v>
      </c>
      <c r="AQ4" s="26" t="s">
        <v>698</v>
      </c>
      <c r="AR4" s="26" t="s">
        <v>699</v>
      </c>
      <c r="AS4" s="26" t="s">
        <v>700</v>
      </c>
      <c r="AT4" s="26" t="s">
        <v>701</v>
      </c>
      <c r="AU4" s="26" t="s">
        <v>702</v>
      </c>
      <c r="AV4" s="26" t="s">
        <v>703</v>
      </c>
      <c r="AW4" s="26" t="s">
        <v>704</v>
      </c>
      <c r="AX4" s="26" t="s">
        <v>705</v>
      </c>
      <c r="AY4" s="26" t="s">
        <v>706</v>
      </c>
      <c r="AZ4" s="26" t="s">
        <v>707</v>
      </c>
      <c r="BA4" s="26" t="s">
        <v>708</v>
      </c>
      <c r="BB4" s="26" t="s">
        <v>709</v>
      </c>
      <c r="BC4" s="26" t="s">
        <v>710</v>
      </c>
      <c r="BD4" s="26" t="s">
        <v>711</v>
      </c>
    </row>
    <row r="5" spans="1:56">
      <c r="A5" s="46" t="s">
        <v>107</v>
      </c>
      <c r="B5" s="26" t="s">
        <v>86</v>
      </c>
      <c r="C5" s="26" t="s">
        <v>378</v>
      </c>
      <c r="D5" s="26" t="s">
        <v>86</v>
      </c>
      <c r="E5" s="26" t="s">
        <v>613</v>
      </c>
      <c r="F5" s="26">
        <v>244</v>
      </c>
      <c r="G5" s="26" t="s">
        <v>379</v>
      </c>
      <c r="H5" s="26" t="s">
        <v>712</v>
      </c>
      <c r="I5" s="26" t="s">
        <v>713</v>
      </c>
      <c r="J5" s="26" t="s">
        <v>714</v>
      </c>
      <c r="K5" s="26" t="s">
        <v>715</v>
      </c>
      <c r="L5" s="26" t="s">
        <v>716</v>
      </c>
      <c r="M5" s="26" t="s">
        <v>717</v>
      </c>
      <c r="N5" s="26" t="s">
        <v>718</v>
      </c>
      <c r="O5" s="26" t="s">
        <v>719</v>
      </c>
      <c r="P5" s="26" t="s">
        <v>720</v>
      </c>
      <c r="Q5" s="26" t="s">
        <v>721</v>
      </c>
      <c r="R5" s="26" t="s">
        <v>722</v>
      </c>
      <c r="S5" s="26" t="s">
        <v>723</v>
      </c>
      <c r="T5" s="26" t="s">
        <v>724</v>
      </c>
      <c r="U5" s="26" t="s">
        <v>725</v>
      </c>
      <c r="V5" s="26" t="s">
        <v>726</v>
      </c>
      <c r="W5" s="26" t="s">
        <v>727</v>
      </c>
      <c r="X5" s="26" t="s">
        <v>728</v>
      </c>
      <c r="Y5" s="26" t="s">
        <v>729</v>
      </c>
      <c r="Z5" s="26" t="s">
        <v>730</v>
      </c>
      <c r="AA5" s="26" t="s">
        <v>731</v>
      </c>
      <c r="AB5" s="26" t="s">
        <v>732</v>
      </c>
      <c r="AC5" s="26" t="s">
        <v>733</v>
      </c>
      <c r="AD5" s="26" t="s">
        <v>734</v>
      </c>
      <c r="AE5" s="26" t="s">
        <v>735</v>
      </c>
      <c r="AF5" s="26" t="s">
        <v>736</v>
      </c>
      <c r="AG5" s="26" t="s">
        <v>737</v>
      </c>
      <c r="AH5" s="26" t="s">
        <v>738</v>
      </c>
      <c r="AI5" s="26" t="s">
        <v>739</v>
      </c>
      <c r="AJ5" s="26" t="s">
        <v>740</v>
      </c>
      <c r="AK5" s="26" t="s">
        <v>741</v>
      </c>
      <c r="AL5" s="26" t="s">
        <v>742</v>
      </c>
      <c r="AM5" s="26" t="s">
        <v>743</v>
      </c>
      <c r="AN5" s="26" t="s">
        <v>744</v>
      </c>
      <c r="AO5" s="26" t="s">
        <v>745</v>
      </c>
      <c r="AP5" s="26" t="s">
        <v>746</v>
      </c>
      <c r="AQ5" s="26" t="s">
        <v>747</v>
      </c>
      <c r="AR5" s="26" t="s">
        <v>748</v>
      </c>
      <c r="AS5" s="26" t="s">
        <v>749</v>
      </c>
      <c r="AT5" s="26" t="s">
        <v>750</v>
      </c>
      <c r="AU5" s="26" t="s">
        <v>751</v>
      </c>
      <c r="AV5" s="26" t="s">
        <v>752</v>
      </c>
      <c r="AW5" s="26" t="s">
        <v>753</v>
      </c>
      <c r="AX5" s="26" t="s">
        <v>754</v>
      </c>
      <c r="AY5" s="26" t="s">
        <v>755</v>
      </c>
      <c r="AZ5" s="26" t="s">
        <v>756</v>
      </c>
      <c r="BA5" s="26" t="s">
        <v>757</v>
      </c>
      <c r="BB5" s="26" t="s">
        <v>758</v>
      </c>
      <c r="BC5" s="26" t="s">
        <v>759</v>
      </c>
      <c r="BD5" s="26" t="s">
        <v>760</v>
      </c>
    </row>
    <row r="6" spans="1:56">
      <c r="A6" s="46" t="s">
        <v>380</v>
      </c>
      <c r="B6" s="26" t="s">
        <v>86</v>
      </c>
      <c r="C6" s="26" t="s">
        <v>378</v>
      </c>
      <c r="D6" s="26" t="s">
        <v>86</v>
      </c>
      <c r="E6" s="26" t="s">
        <v>613</v>
      </c>
      <c r="F6" s="26">
        <v>244</v>
      </c>
      <c r="G6" s="26" t="s">
        <v>379</v>
      </c>
      <c r="H6" s="26" t="s">
        <v>761</v>
      </c>
      <c r="I6" s="26" t="s">
        <v>762</v>
      </c>
      <c r="J6" s="26" t="s">
        <v>763</v>
      </c>
      <c r="K6" s="26" t="s">
        <v>764</v>
      </c>
      <c r="L6" s="26" t="s">
        <v>765</v>
      </c>
      <c r="M6" s="26" t="s">
        <v>766</v>
      </c>
      <c r="N6" s="26" t="s">
        <v>767</v>
      </c>
      <c r="O6" s="26" t="s">
        <v>768</v>
      </c>
      <c r="P6" s="26" t="s">
        <v>769</v>
      </c>
      <c r="Q6" s="26" t="s">
        <v>770</v>
      </c>
      <c r="R6" s="26" t="s">
        <v>771</v>
      </c>
      <c r="S6" s="26" t="s">
        <v>772</v>
      </c>
      <c r="T6" s="26" t="s">
        <v>773</v>
      </c>
      <c r="U6" s="26" t="s">
        <v>774</v>
      </c>
      <c r="V6" s="26" t="s">
        <v>775</v>
      </c>
      <c r="W6" s="26" t="s">
        <v>776</v>
      </c>
      <c r="X6" s="26" t="s">
        <v>777</v>
      </c>
      <c r="Y6" s="26" t="s">
        <v>778</v>
      </c>
      <c r="Z6" s="26" t="s">
        <v>779</v>
      </c>
      <c r="AA6" s="26" t="s">
        <v>780</v>
      </c>
      <c r="AB6" s="26" t="s">
        <v>781</v>
      </c>
      <c r="AC6" s="26" t="s">
        <v>782</v>
      </c>
      <c r="AD6" s="26" t="s">
        <v>783</v>
      </c>
      <c r="AE6" s="26" t="s">
        <v>784</v>
      </c>
      <c r="AF6" s="26" t="s">
        <v>785</v>
      </c>
      <c r="AG6" s="26" t="s">
        <v>786</v>
      </c>
      <c r="AH6" s="26" t="s">
        <v>787</v>
      </c>
      <c r="AI6" s="26" t="s">
        <v>788</v>
      </c>
      <c r="AJ6" s="26" t="s">
        <v>789</v>
      </c>
      <c r="AK6" s="26" t="s">
        <v>790</v>
      </c>
      <c r="AL6" s="26" t="s">
        <v>791</v>
      </c>
      <c r="AM6" s="26" t="s">
        <v>792</v>
      </c>
      <c r="AN6" s="26" t="s">
        <v>793</v>
      </c>
      <c r="AO6" s="26" t="s">
        <v>794</v>
      </c>
      <c r="AP6" s="26" t="s">
        <v>795</v>
      </c>
      <c r="AQ6" s="26" t="s">
        <v>796</v>
      </c>
      <c r="AR6" s="26" t="s">
        <v>797</v>
      </c>
      <c r="AS6" s="26" t="s">
        <v>798</v>
      </c>
      <c r="AT6" s="26" t="s">
        <v>799</v>
      </c>
      <c r="AU6" s="26" t="s">
        <v>800</v>
      </c>
      <c r="AV6" s="26" t="s">
        <v>801</v>
      </c>
      <c r="AW6" s="26" t="s">
        <v>802</v>
      </c>
      <c r="AX6" s="26" t="s">
        <v>803</v>
      </c>
      <c r="AY6" s="26" t="s">
        <v>804</v>
      </c>
      <c r="AZ6" s="26" t="s">
        <v>805</v>
      </c>
      <c r="BA6" s="26" t="s">
        <v>806</v>
      </c>
      <c r="BB6" s="26" t="s">
        <v>807</v>
      </c>
      <c r="BC6" s="26" t="s">
        <v>808</v>
      </c>
      <c r="BD6" s="26" t="s">
        <v>809</v>
      </c>
    </row>
    <row r="7" spans="1:56">
      <c r="A7" s="46" t="s">
        <v>112</v>
      </c>
      <c r="B7" s="26" t="s">
        <v>86</v>
      </c>
      <c r="C7" s="26" t="s">
        <v>378</v>
      </c>
      <c r="D7" s="26" t="s">
        <v>86</v>
      </c>
      <c r="E7" s="26" t="s">
        <v>613</v>
      </c>
      <c r="F7" s="26">
        <v>244</v>
      </c>
      <c r="G7" s="26" t="s">
        <v>379</v>
      </c>
      <c r="H7" s="26" t="s">
        <v>810</v>
      </c>
      <c r="I7" s="26" t="s">
        <v>811</v>
      </c>
      <c r="J7" s="26" t="s">
        <v>812</v>
      </c>
      <c r="K7" s="26" t="s">
        <v>813</v>
      </c>
      <c r="L7" s="26" t="s">
        <v>814</v>
      </c>
      <c r="M7" s="26" t="s">
        <v>815</v>
      </c>
      <c r="N7" s="26" t="s">
        <v>816</v>
      </c>
      <c r="O7" s="26" t="s">
        <v>817</v>
      </c>
      <c r="P7" s="26" t="s">
        <v>818</v>
      </c>
      <c r="Q7" s="26" t="s">
        <v>819</v>
      </c>
      <c r="R7" s="26" t="s">
        <v>820</v>
      </c>
      <c r="S7" s="26" t="s">
        <v>821</v>
      </c>
      <c r="T7" s="26" t="s">
        <v>822</v>
      </c>
      <c r="U7" s="26" t="s">
        <v>823</v>
      </c>
      <c r="V7" s="26" t="s">
        <v>824</v>
      </c>
      <c r="W7" s="26" t="s">
        <v>825</v>
      </c>
      <c r="X7" s="26" t="s">
        <v>826</v>
      </c>
      <c r="Y7" s="26" t="s">
        <v>827</v>
      </c>
      <c r="Z7" s="26" t="s">
        <v>828</v>
      </c>
      <c r="AA7" s="26" t="s">
        <v>829</v>
      </c>
      <c r="AB7" s="26" t="s">
        <v>830</v>
      </c>
      <c r="AC7" s="26" t="s">
        <v>831</v>
      </c>
      <c r="AD7" s="26" t="s">
        <v>832</v>
      </c>
      <c r="AE7" s="26" t="s">
        <v>833</v>
      </c>
      <c r="AF7" s="26" t="s">
        <v>834</v>
      </c>
      <c r="AG7" s="26" t="s">
        <v>835</v>
      </c>
      <c r="AH7" s="26" t="s">
        <v>836</v>
      </c>
      <c r="AI7" s="26" t="s">
        <v>837</v>
      </c>
      <c r="AJ7" s="26" t="s">
        <v>838</v>
      </c>
      <c r="AK7" s="26" t="s">
        <v>839</v>
      </c>
      <c r="AL7" s="26" t="s">
        <v>840</v>
      </c>
      <c r="AM7" s="26" t="s">
        <v>841</v>
      </c>
      <c r="AN7" s="26" t="s">
        <v>842</v>
      </c>
      <c r="AO7" s="26" t="s">
        <v>843</v>
      </c>
      <c r="AP7" s="26" t="s">
        <v>844</v>
      </c>
      <c r="AQ7" s="26" t="s">
        <v>845</v>
      </c>
      <c r="AR7" s="26" t="s">
        <v>846</v>
      </c>
      <c r="AS7" s="26" t="s">
        <v>847</v>
      </c>
      <c r="AT7" s="26" t="s">
        <v>848</v>
      </c>
      <c r="AU7" s="26" t="s">
        <v>849</v>
      </c>
      <c r="AV7" s="26" t="s">
        <v>850</v>
      </c>
      <c r="AW7" s="26" t="s">
        <v>851</v>
      </c>
      <c r="AX7" s="26" t="s">
        <v>852</v>
      </c>
      <c r="AY7" s="26" t="s">
        <v>853</v>
      </c>
      <c r="AZ7" s="26" t="s">
        <v>854</v>
      </c>
      <c r="BA7" s="26" t="s">
        <v>855</v>
      </c>
      <c r="BB7" s="26" t="s">
        <v>856</v>
      </c>
      <c r="BC7" s="26" t="s">
        <v>857</v>
      </c>
      <c r="BD7" s="26" t="s">
        <v>858</v>
      </c>
    </row>
    <row r="8" spans="1:56">
      <c r="A8" s="46" t="s">
        <v>122</v>
      </c>
      <c r="B8" s="26" t="s">
        <v>86</v>
      </c>
      <c r="C8" s="26" t="s">
        <v>378</v>
      </c>
      <c r="D8" s="26" t="s">
        <v>86</v>
      </c>
      <c r="E8" s="26" t="s">
        <v>613</v>
      </c>
      <c r="F8" s="26">
        <v>244</v>
      </c>
      <c r="G8" s="26" t="s">
        <v>379</v>
      </c>
      <c r="H8" s="26" t="s">
        <v>859</v>
      </c>
      <c r="I8" s="26" t="s">
        <v>860</v>
      </c>
      <c r="J8" s="26" t="s">
        <v>861</v>
      </c>
      <c r="K8" s="26" t="s">
        <v>862</v>
      </c>
      <c r="L8" s="26" t="s">
        <v>863</v>
      </c>
      <c r="M8" s="26" t="s">
        <v>864</v>
      </c>
      <c r="N8" s="26" t="s">
        <v>865</v>
      </c>
      <c r="O8" s="26" t="s">
        <v>866</v>
      </c>
      <c r="P8" s="26" t="s">
        <v>867</v>
      </c>
      <c r="Q8" s="26" t="s">
        <v>868</v>
      </c>
      <c r="R8" s="26" t="s">
        <v>869</v>
      </c>
      <c r="S8" s="26" t="s">
        <v>870</v>
      </c>
      <c r="T8" s="26" t="s">
        <v>871</v>
      </c>
      <c r="U8" s="26" t="s">
        <v>872</v>
      </c>
      <c r="V8" s="26" t="s">
        <v>873</v>
      </c>
      <c r="W8" s="26" t="s">
        <v>874</v>
      </c>
      <c r="X8" s="26" t="s">
        <v>875</v>
      </c>
      <c r="Y8" s="26" t="s">
        <v>876</v>
      </c>
      <c r="Z8" s="26" t="s">
        <v>877</v>
      </c>
      <c r="AA8" s="26" t="s">
        <v>878</v>
      </c>
      <c r="AB8" s="26" t="s">
        <v>879</v>
      </c>
      <c r="AC8" s="26" t="s">
        <v>880</v>
      </c>
      <c r="AD8" s="26" t="s">
        <v>881</v>
      </c>
      <c r="AE8" s="26" t="s">
        <v>882</v>
      </c>
      <c r="AF8" s="26" t="s">
        <v>883</v>
      </c>
      <c r="AG8" s="26" t="s">
        <v>884</v>
      </c>
      <c r="AH8" s="26" t="s">
        <v>885</v>
      </c>
      <c r="AI8" s="26" t="s">
        <v>886</v>
      </c>
      <c r="AJ8" s="26" t="s">
        <v>887</v>
      </c>
      <c r="AK8" s="26" t="s">
        <v>888</v>
      </c>
      <c r="AL8" s="26" t="s">
        <v>889</v>
      </c>
      <c r="AM8" s="26" t="s">
        <v>890</v>
      </c>
      <c r="AN8" s="26" t="s">
        <v>891</v>
      </c>
      <c r="AO8" s="26" t="s">
        <v>892</v>
      </c>
      <c r="AP8" s="26" t="s">
        <v>893</v>
      </c>
      <c r="AQ8" s="26" t="s">
        <v>894</v>
      </c>
      <c r="AR8" s="26" t="s">
        <v>895</v>
      </c>
      <c r="AS8" s="26" t="s">
        <v>896</v>
      </c>
      <c r="AT8" s="26" t="s">
        <v>897</v>
      </c>
      <c r="AU8" s="26" t="s">
        <v>898</v>
      </c>
      <c r="AV8" s="26" t="s">
        <v>899</v>
      </c>
      <c r="AW8" s="26" t="s">
        <v>900</v>
      </c>
      <c r="AX8" s="26" t="s">
        <v>901</v>
      </c>
      <c r="AY8" s="26" t="s">
        <v>902</v>
      </c>
      <c r="AZ8" s="26" t="s">
        <v>903</v>
      </c>
      <c r="BA8" s="26" t="s">
        <v>904</v>
      </c>
      <c r="BB8" s="26" t="s">
        <v>905</v>
      </c>
      <c r="BC8" s="26" t="s">
        <v>906</v>
      </c>
      <c r="BD8" s="26" t="s">
        <v>907</v>
      </c>
    </row>
    <row r="9" spans="1:56">
      <c r="A9" s="46" t="s">
        <v>114</v>
      </c>
      <c r="B9" s="26" t="s">
        <v>86</v>
      </c>
      <c r="C9" s="26" t="s">
        <v>378</v>
      </c>
      <c r="D9" s="26" t="s">
        <v>86</v>
      </c>
      <c r="E9" s="26" t="s">
        <v>908</v>
      </c>
      <c r="F9" s="26">
        <v>237</v>
      </c>
      <c r="G9" s="26" t="s">
        <v>379</v>
      </c>
      <c r="H9" s="26" t="s">
        <v>909</v>
      </c>
      <c r="I9" s="26" t="s">
        <v>910</v>
      </c>
      <c r="J9" s="26" t="s">
        <v>911</v>
      </c>
      <c r="K9" s="26" t="s">
        <v>912</v>
      </c>
      <c r="L9" s="26" t="s">
        <v>913</v>
      </c>
      <c r="M9" s="26" t="s">
        <v>914</v>
      </c>
      <c r="N9" s="26" t="s">
        <v>915</v>
      </c>
      <c r="O9" s="26" t="s">
        <v>916</v>
      </c>
      <c r="P9" s="26" t="s">
        <v>917</v>
      </c>
      <c r="Q9" s="26" t="s">
        <v>918</v>
      </c>
      <c r="R9" s="26" t="s">
        <v>919</v>
      </c>
      <c r="S9" s="26" t="s">
        <v>920</v>
      </c>
      <c r="T9" s="26" t="s">
        <v>921</v>
      </c>
      <c r="U9" s="26" t="s">
        <v>922</v>
      </c>
      <c r="V9" s="26" t="s">
        <v>923</v>
      </c>
      <c r="W9" s="26" t="s">
        <v>924</v>
      </c>
      <c r="X9" s="26" t="s">
        <v>925</v>
      </c>
      <c r="Y9" s="26" t="s">
        <v>926</v>
      </c>
      <c r="Z9" s="26" t="s">
        <v>927</v>
      </c>
      <c r="AA9" s="26" t="s">
        <v>928</v>
      </c>
      <c r="AB9" s="26" t="s">
        <v>929</v>
      </c>
      <c r="AC9" s="26" t="s">
        <v>930</v>
      </c>
      <c r="AD9" s="26" t="s">
        <v>931</v>
      </c>
      <c r="AE9" s="26" t="s">
        <v>932</v>
      </c>
      <c r="AF9" s="26" t="s">
        <v>933</v>
      </c>
      <c r="AG9" s="26" t="s">
        <v>934</v>
      </c>
      <c r="AH9" s="26" t="s">
        <v>935</v>
      </c>
      <c r="AI9" s="26" t="s">
        <v>936</v>
      </c>
      <c r="AJ9" s="26" t="s">
        <v>937</v>
      </c>
      <c r="AK9" s="26" t="s">
        <v>938</v>
      </c>
      <c r="AL9" s="26" t="s">
        <v>939</v>
      </c>
      <c r="AM9" s="26" t="s">
        <v>940</v>
      </c>
      <c r="AN9" s="26" t="s">
        <v>941</v>
      </c>
      <c r="AO9" s="26" t="s">
        <v>942</v>
      </c>
      <c r="AP9" s="26" t="s">
        <v>943</v>
      </c>
      <c r="AQ9" s="26" t="s">
        <v>944</v>
      </c>
      <c r="AR9" s="26" t="s">
        <v>945</v>
      </c>
      <c r="AS9" s="26" t="s">
        <v>946</v>
      </c>
      <c r="AT9" s="26" t="s">
        <v>947</v>
      </c>
      <c r="AU9" s="26" t="s">
        <v>948</v>
      </c>
      <c r="AV9" s="26" t="s">
        <v>949</v>
      </c>
      <c r="AW9" s="26" t="s">
        <v>950</v>
      </c>
      <c r="AX9" s="26" t="s">
        <v>951</v>
      </c>
      <c r="AY9" s="26" t="s">
        <v>952</v>
      </c>
      <c r="AZ9" s="26" t="s">
        <v>953</v>
      </c>
      <c r="BA9" s="26" t="s">
        <v>954</v>
      </c>
      <c r="BB9" s="26" t="s">
        <v>955</v>
      </c>
      <c r="BC9" s="26" t="s">
        <v>956</v>
      </c>
      <c r="BD9" s="26" t="s">
        <v>957</v>
      </c>
    </row>
    <row r="10" spans="1:56">
      <c r="A10" s="46" t="s">
        <v>124</v>
      </c>
      <c r="B10" s="26" t="s">
        <v>86</v>
      </c>
      <c r="C10" s="26" t="s">
        <v>378</v>
      </c>
      <c r="D10" s="26" t="s">
        <v>86</v>
      </c>
      <c r="E10" s="26" t="s">
        <v>908</v>
      </c>
      <c r="F10" s="26">
        <v>237</v>
      </c>
      <c r="G10" s="26" t="s">
        <v>379</v>
      </c>
      <c r="H10" s="26" t="s">
        <v>958</v>
      </c>
      <c r="I10" s="26" t="s">
        <v>959</v>
      </c>
      <c r="J10" s="26" t="s">
        <v>960</v>
      </c>
      <c r="K10" s="26" t="s">
        <v>961</v>
      </c>
      <c r="L10" s="26" t="s">
        <v>962</v>
      </c>
      <c r="M10" s="26" t="s">
        <v>963</v>
      </c>
      <c r="N10" s="26" t="s">
        <v>964</v>
      </c>
      <c r="O10" s="26" t="s">
        <v>965</v>
      </c>
      <c r="P10" s="26" t="s">
        <v>966</v>
      </c>
      <c r="Q10" s="26" t="s">
        <v>967</v>
      </c>
      <c r="R10" s="26" t="s">
        <v>968</v>
      </c>
      <c r="S10" s="26" t="s">
        <v>969</v>
      </c>
      <c r="T10" s="26" t="s">
        <v>970</v>
      </c>
      <c r="U10" s="26" t="s">
        <v>971</v>
      </c>
      <c r="V10" s="26" t="s">
        <v>972</v>
      </c>
      <c r="W10" s="26" t="s">
        <v>973</v>
      </c>
      <c r="X10" s="26" t="s">
        <v>974</v>
      </c>
      <c r="Y10" s="26" t="s">
        <v>975</v>
      </c>
      <c r="Z10" s="26" t="s">
        <v>976</v>
      </c>
      <c r="AA10" s="26" t="s">
        <v>977</v>
      </c>
      <c r="AB10" s="26" t="s">
        <v>978</v>
      </c>
      <c r="AC10" s="26" t="s">
        <v>979</v>
      </c>
      <c r="AD10" s="26" t="s">
        <v>980</v>
      </c>
      <c r="AE10" s="26" t="s">
        <v>981</v>
      </c>
      <c r="AF10" s="26" t="s">
        <v>982</v>
      </c>
      <c r="AG10" s="26" t="s">
        <v>983</v>
      </c>
      <c r="AH10" s="26" t="s">
        <v>984</v>
      </c>
      <c r="AI10" s="26" t="s">
        <v>985</v>
      </c>
      <c r="AJ10" s="26" t="s">
        <v>986</v>
      </c>
      <c r="AK10" s="26" t="s">
        <v>987</v>
      </c>
      <c r="AL10" s="26" t="s">
        <v>988</v>
      </c>
      <c r="AM10" s="26" t="s">
        <v>989</v>
      </c>
      <c r="AN10" s="26" t="s">
        <v>990</v>
      </c>
      <c r="AO10" s="26" t="s">
        <v>991</v>
      </c>
      <c r="AP10" s="26" t="s">
        <v>992</v>
      </c>
      <c r="AQ10" s="26" t="s">
        <v>993</v>
      </c>
      <c r="AR10" s="26" t="s">
        <v>994</v>
      </c>
      <c r="AS10" s="26" t="s">
        <v>995</v>
      </c>
      <c r="AT10" s="26" t="s">
        <v>996</v>
      </c>
      <c r="AU10" s="26" t="s">
        <v>997</v>
      </c>
      <c r="AV10" s="26" t="s">
        <v>998</v>
      </c>
      <c r="AW10" s="26" t="s">
        <v>999</v>
      </c>
      <c r="AX10" s="26" t="s">
        <v>1000</v>
      </c>
      <c r="AY10" s="26" t="s">
        <v>1001</v>
      </c>
      <c r="AZ10" s="26" t="s">
        <v>1002</v>
      </c>
      <c r="BA10" s="26" t="s">
        <v>1003</v>
      </c>
      <c r="BB10" s="26" t="s">
        <v>1004</v>
      </c>
      <c r="BC10" s="26" t="s">
        <v>1005</v>
      </c>
      <c r="BD10" s="26" t="s">
        <v>1006</v>
      </c>
    </row>
    <row r="11" spans="1:56">
      <c r="A11" s="46" t="s">
        <v>139</v>
      </c>
      <c r="B11" s="26" t="s">
        <v>86</v>
      </c>
      <c r="C11" s="26" t="s">
        <v>378</v>
      </c>
      <c r="D11" s="26" t="s">
        <v>86</v>
      </c>
      <c r="E11" s="26" t="s">
        <v>1007</v>
      </c>
      <c r="F11" s="26" t="s">
        <v>908</v>
      </c>
      <c r="G11" s="26" t="s">
        <v>379</v>
      </c>
      <c r="H11" s="26" t="s">
        <v>1008</v>
      </c>
      <c r="I11" s="26" t="s">
        <v>1009</v>
      </c>
      <c r="J11" s="26" t="s">
        <v>1010</v>
      </c>
      <c r="K11" s="26" t="s">
        <v>1011</v>
      </c>
      <c r="L11" s="26" t="s">
        <v>1012</v>
      </c>
      <c r="M11" s="26" t="s">
        <v>1013</v>
      </c>
      <c r="N11" s="26" t="s">
        <v>1014</v>
      </c>
      <c r="O11" s="26" t="s">
        <v>1015</v>
      </c>
      <c r="P11" s="26" t="s">
        <v>1016</v>
      </c>
      <c r="Q11" s="26" t="s">
        <v>1017</v>
      </c>
      <c r="R11" s="26" t="s">
        <v>1018</v>
      </c>
      <c r="S11" s="26" t="s">
        <v>1019</v>
      </c>
      <c r="T11" s="26" t="s">
        <v>1020</v>
      </c>
      <c r="U11" s="26" t="s">
        <v>1021</v>
      </c>
      <c r="V11" s="26" t="s">
        <v>1022</v>
      </c>
      <c r="W11" s="26" t="s">
        <v>1023</v>
      </c>
      <c r="X11" s="26" t="s">
        <v>1024</v>
      </c>
      <c r="Y11" s="26" t="s">
        <v>1025</v>
      </c>
      <c r="Z11" s="26" t="s">
        <v>1026</v>
      </c>
      <c r="AA11" s="26" t="s">
        <v>1027</v>
      </c>
      <c r="AB11" s="26" t="s">
        <v>1028</v>
      </c>
      <c r="AC11" s="26" t="s">
        <v>1029</v>
      </c>
      <c r="AD11" s="26" t="s">
        <v>1030</v>
      </c>
      <c r="AE11" s="26" t="s">
        <v>1031</v>
      </c>
      <c r="AF11" s="26" t="s">
        <v>1032</v>
      </c>
      <c r="AG11" s="26" t="s">
        <v>1033</v>
      </c>
      <c r="AH11" s="26" t="s">
        <v>1034</v>
      </c>
      <c r="AI11" s="26" t="s">
        <v>1035</v>
      </c>
      <c r="AJ11" s="26" t="s">
        <v>1036</v>
      </c>
      <c r="AK11" s="26" t="s">
        <v>1037</v>
      </c>
      <c r="AL11" s="26" t="s">
        <v>1038</v>
      </c>
      <c r="AM11" s="26" t="s">
        <v>1039</v>
      </c>
      <c r="AN11" s="26" t="s">
        <v>1040</v>
      </c>
      <c r="AO11" s="26" t="s">
        <v>1041</v>
      </c>
      <c r="AP11" s="26" t="s">
        <v>1042</v>
      </c>
      <c r="AQ11" s="26" t="s">
        <v>1043</v>
      </c>
      <c r="AR11" s="26" t="s">
        <v>1044</v>
      </c>
      <c r="AS11" s="26" t="s">
        <v>1045</v>
      </c>
      <c r="AT11" s="26" t="s">
        <v>1046</v>
      </c>
      <c r="AU11" s="26" t="s">
        <v>1047</v>
      </c>
      <c r="AV11" s="26" t="s">
        <v>1048</v>
      </c>
      <c r="AW11" s="26" t="s">
        <v>1049</v>
      </c>
      <c r="AX11" s="26" t="s">
        <v>1050</v>
      </c>
      <c r="AY11" s="26" t="s">
        <v>1051</v>
      </c>
      <c r="AZ11" s="26" t="s">
        <v>1052</v>
      </c>
      <c r="BA11" s="26" t="s">
        <v>1053</v>
      </c>
      <c r="BB11" s="26" t="s">
        <v>1054</v>
      </c>
      <c r="BC11" s="26" t="s">
        <v>1055</v>
      </c>
      <c r="BD11" s="26" t="s">
        <v>1056</v>
      </c>
    </row>
    <row r="12" spans="1:56">
      <c r="A12" s="46" t="s">
        <v>164</v>
      </c>
      <c r="B12" s="26" t="s">
        <v>86</v>
      </c>
      <c r="C12" s="26" t="s">
        <v>378</v>
      </c>
      <c r="D12" s="26" t="s">
        <v>86</v>
      </c>
      <c r="E12" s="26" t="s">
        <v>1007</v>
      </c>
      <c r="F12" s="26" t="s">
        <v>908</v>
      </c>
      <c r="G12" s="26" t="s">
        <v>379</v>
      </c>
      <c r="H12" s="26" t="s">
        <v>1057</v>
      </c>
      <c r="I12" s="26" t="s">
        <v>1058</v>
      </c>
      <c r="J12" s="26" t="s">
        <v>1059</v>
      </c>
      <c r="K12" s="26" t="s">
        <v>1060</v>
      </c>
      <c r="L12" s="26" t="s">
        <v>1061</v>
      </c>
      <c r="M12" s="26" t="s">
        <v>1062</v>
      </c>
      <c r="N12" s="26" t="s">
        <v>1063</v>
      </c>
      <c r="O12" s="26" t="s">
        <v>1064</v>
      </c>
      <c r="P12" s="26" t="s">
        <v>1065</v>
      </c>
      <c r="Q12" s="26" t="s">
        <v>1066</v>
      </c>
      <c r="R12" s="26" t="s">
        <v>1067</v>
      </c>
      <c r="S12" s="26" t="s">
        <v>1068</v>
      </c>
      <c r="T12" s="26" t="s">
        <v>1069</v>
      </c>
      <c r="U12" s="26" t="s">
        <v>1070</v>
      </c>
      <c r="V12" s="26" t="s">
        <v>1071</v>
      </c>
      <c r="W12" s="26" t="s">
        <v>1072</v>
      </c>
      <c r="X12" s="26" t="s">
        <v>1073</v>
      </c>
      <c r="Y12" s="26" t="s">
        <v>1074</v>
      </c>
      <c r="Z12" s="26" t="s">
        <v>1075</v>
      </c>
      <c r="AA12" s="26" t="s">
        <v>1076</v>
      </c>
      <c r="AB12" s="26" t="s">
        <v>1077</v>
      </c>
      <c r="AC12" s="26" t="s">
        <v>1078</v>
      </c>
      <c r="AD12" s="26" t="s">
        <v>1079</v>
      </c>
      <c r="AE12" s="26" t="s">
        <v>1080</v>
      </c>
      <c r="AF12" s="26" t="s">
        <v>1081</v>
      </c>
      <c r="AG12" s="26" t="s">
        <v>1082</v>
      </c>
      <c r="AH12" s="26" t="s">
        <v>1083</v>
      </c>
      <c r="AI12" s="26" t="s">
        <v>1084</v>
      </c>
      <c r="AJ12" s="26" t="s">
        <v>1085</v>
      </c>
      <c r="AK12" s="26" t="s">
        <v>1086</v>
      </c>
      <c r="AL12" s="26" t="s">
        <v>1087</v>
      </c>
      <c r="AM12" s="26" t="s">
        <v>1088</v>
      </c>
      <c r="AN12" s="26" t="s">
        <v>1089</v>
      </c>
      <c r="AO12" s="26" t="s">
        <v>1090</v>
      </c>
      <c r="AP12" s="26" t="s">
        <v>1091</v>
      </c>
      <c r="AQ12" s="26" t="s">
        <v>1092</v>
      </c>
      <c r="AR12" s="26" t="s">
        <v>1093</v>
      </c>
      <c r="AS12" s="26" t="s">
        <v>1094</v>
      </c>
      <c r="AT12" s="26" t="s">
        <v>1095</v>
      </c>
      <c r="AU12" s="26" t="s">
        <v>1096</v>
      </c>
      <c r="AV12" s="26" t="s">
        <v>1097</v>
      </c>
      <c r="AW12" s="26" t="s">
        <v>1098</v>
      </c>
      <c r="AX12" s="26" t="s">
        <v>1099</v>
      </c>
      <c r="AY12" s="26" t="s">
        <v>1100</v>
      </c>
      <c r="AZ12" s="26" t="s">
        <v>1101</v>
      </c>
      <c r="BA12" s="26" t="s">
        <v>1102</v>
      </c>
      <c r="BB12" s="26" t="s">
        <v>1103</v>
      </c>
      <c r="BC12" s="26" t="s">
        <v>1104</v>
      </c>
      <c r="BD12" s="26" t="s">
        <v>1105</v>
      </c>
    </row>
    <row r="13" spans="1:56">
      <c r="A13" s="46" t="s">
        <v>381</v>
      </c>
      <c r="B13" s="26" t="s">
        <v>86</v>
      </c>
      <c r="C13" s="26" t="s">
        <v>378</v>
      </c>
      <c r="D13" s="26" t="s">
        <v>86</v>
      </c>
      <c r="E13" s="26">
        <v>244</v>
      </c>
      <c r="F13" s="26" t="s">
        <v>1007</v>
      </c>
      <c r="G13" s="26" t="s">
        <v>379</v>
      </c>
      <c r="H13" s="26" t="s">
        <v>1106</v>
      </c>
      <c r="I13" s="26" t="s">
        <v>1107</v>
      </c>
      <c r="J13" s="26" t="s">
        <v>1108</v>
      </c>
      <c r="K13" s="26" t="s">
        <v>1109</v>
      </c>
      <c r="L13" s="26" t="s">
        <v>1110</v>
      </c>
      <c r="M13" s="26" t="s">
        <v>1111</v>
      </c>
      <c r="N13" s="26" t="s">
        <v>1112</v>
      </c>
      <c r="O13" s="26" t="s">
        <v>1113</v>
      </c>
      <c r="P13" s="26" t="s">
        <v>1114</v>
      </c>
      <c r="Q13" s="26" t="s">
        <v>1115</v>
      </c>
      <c r="R13" s="26" t="s">
        <v>1116</v>
      </c>
      <c r="S13" s="26" t="s">
        <v>1117</v>
      </c>
      <c r="T13" s="26" t="s">
        <v>1118</v>
      </c>
      <c r="U13" s="26" t="s">
        <v>1119</v>
      </c>
      <c r="V13" s="26" t="s">
        <v>1120</v>
      </c>
      <c r="W13" s="26" t="s">
        <v>1121</v>
      </c>
      <c r="X13" s="26" t="s">
        <v>1122</v>
      </c>
      <c r="Y13" s="26" t="s">
        <v>1123</v>
      </c>
      <c r="Z13" s="26" t="s">
        <v>1124</v>
      </c>
      <c r="AA13" s="26" t="s">
        <v>1125</v>
      </c>
      <c r="AB13" s="26" t="s">
        <v>1126</v>
      </c>
      <c r="AC13" s="26" t="s">
        <v>1127</v>
      </c>
      <c r="AD13" s="26" t="s">
        <v>1128</v>
      </c>
      <c r="AE13" s="26" t="s">
        <v>1129</v>
      </c>
      <c r="AF13" s="26" t="s">
        <v>1130</v>
      </c>
      <c r="AG13" s="26" t="s">
        <v>1131</v>
      </c>
      <c r="AH13" s="26" t="s">
        <v>1132</v>
      </c>
      <c r="AI13" s="26" t="s">
        <v>1133</v>
      </c>
      <c r="AJ13" s="26" t="s">
        <v>1134</v>
      </c>
      <c r="AK13" s="26" t="s">
        <v>1135</v>
      </c>
      <c r="AL13" s="26" t="s">
        <v>1136</v>
      </c>
      <c r="AM13" s="26" t="s">
        <v>1137</v>
      </c>
      <c r="AN13" s="26" t="s">
        <v>1138</v>
      </c>
      <c r="AO13" s="26" t="s">
        <v>1139</v>
      </c>
      <c r="AP13" s="26" t="s">
        <v>1140</v>
      </c>
      <c r="AQ13" s="26" t="s">
        <v>1141</v>
      </c>
      <c r="AR13" s="26" t="s">
        <v>1142</v>
      </c>
      <c r="AS13" s="26" t="s">
        <v>1143</v>
      </c>
      <c r="AT13" s="26" t="s">
        <v>1144</v>
      </c>
      <c r="AU13" s="26" t="s">
        <v>1145</v>
      </c>
      <c r="AV13" s="26" t="s">
        <v>1146</v>
      </c>
      <c r="AW13" s="26" t="s">
        <v>1147</v>
      </c>
      <c r="AX13" s="26" t="s">
        <v>1148</v>
      </c>
      <c r="AY13" s="26" t="s">
        <v>1149</v>
      </c>
      <c r="AZ13" s="26" t="s">
        <v>1150</v>
      </c>
      <c r="BA13" s="26" t="s">
        <v>1151</v>
      </c>
      <c r="BB13" s="26" t="s">
        <v>1152</v>
      </c>
      <c r="BC13" s="26" t="s">
        <v>1153</v>
      </c>
      <c r="BD13" s="26" t="s">
        <v>1154</v>
      </c>
    </row>
    <row r="14" spans="1:56">
      <c r="A14" s="46" t="s">
        <v>208</v>
      </c>
      <c r="B14" s="26" t="s">
        <v>86</v>
      </c>
      <c r="C14" s="26" t="s">
        <v>378</v>
      </c>
      <c r="D14" s="26" t="s">
        <v>86</v>
      </c>
      <c r="E14" s="26" t="s">
        <v>613</v>
      </c>
      <c r="F14" s="26">
        <v>244</v>
      </c>
      <c r="G14" s="26" t="s">
        <v>379</v>
      </c>
      <c r="H14" s="26" t="s">
        <v>1155</v>
      </c>
      <c r="I14" s="26" t="s">
        <v>1156</v>
      </c>
      <c r="J14" s="26" t="s">
        <v>1157</v>
      </c>
      <c r="K14" s="26" t="s">
        <v>1158</v>
      </c>
      <c r="L14" s="26" t="s">
        <v>1159</v>
      </c>
      <c r="M14" s="26" t="s">
        <v>1160</v>
      </c>
      <c r="N14" s="26" t="s">
        <v>1161</v>
      </c>
      <c r="O14" s="26" t="s">
        <v>1162</v>
      </c>
      <c r="P14" s="26" t="s">
        <v>1163</v>
      </c>
      <c r="Q14" s="26" t="s">
        <v>1164</v>
      </c>
      <c r="R14" s="26" t="s">
        <v>1165</v>
      </c>
      <c r="S14" s="26" t="s">
        <v>1166</v>
      </c>
      <c r="T14" s="26" t="s">
        <v>1167</v>
      </c>
      <c r="U14" s="26" t="s">
        <v>1168</v>
      </c>
      <c r="V14" s="26" t="s">
        <v>1169</v>
      </c>
      <c r="W14" s="26" t="s">
        <v>1170</v>
      </c>
      <c r="X14" s="26" t="s">
        <v>1171</v>
      </c>
      <c r="Y14" s="26" t="s">
        <v>1172</v>
      </c>
      <c r="Z14" s="26" t="s">
        <v>1173</v>
      </c>
      <c r="AA14" s="26" t="s">
        <v>1174</v>
      </c>
      <c r="AB14" s="26" t="s">
        <v>1175</v>
      </c>
      <c r="AC14" s="26" t="s">
        <v>1176</v>
      </c>
      <c r="AD14" s="26" t="s">
        <v>1177</v>
      </c>
      <c r="AE14" s="26" t="s">
        <v>1178</v>
      </c>
      <c r="AF14" s="26" t="s">
        <v>1179</v>
      </c>
      <c r="AG14" s="26" t="s">
        <v>1180</v>
      </c>
      <c r="AH14" s="26" t="s">
        <v>1181</v>
      </c>
      <c r="AI14" s="26" t="s">
        <v>1182</v>
      </c>
      <c r="AJ14" s="26" t="s">
        <v>1183</v>
      </c>
      <c r="AK14" s="26" t="s">
        <v>1184</v>
      </c>
      <c r="AL14" s="26" t="s">
        <v>1185</v>
      </c>
      <c r="AM14" s="26" t="s">
        <v>1186</v>
      </c>
      <c r="AN14" s="26" t="s">
        <v>1187</v>
      </c>
      <c r="AO14" s="26" t="s">
        <v>1188</v>
      </c>
      <c r="AP14" s="26" t="s">
        <v>1189</v>
      </c>
      <c r="AQ14" s="26" t="s">
        <v>1190</v>
      </c>
      <c r="AR14" s="26" t="s">
        <v>1191</v>
      </c>
      <c r="AS14" s="26" t="s">
        <v>1192</v>
      </c>
      <c r="AT14" s="26" t="s">
        <v>1193</v>
      </c>
      <c r="AU14" s="26" t="s">
        <v>1194</v>
      </c>
      <c r="AV14" s="26" t="s">
        <v>1195</v>
      </c>
      <c r="AW14" s="26" t="s">
        <v>1196</v>
      </c>
      <c r="AX14" s="26" t="s">
        <v>1197</v>
      </c>
      <c r="AY14" s="26" t="s">
        <v>1198</v>
      </c>
      <c r="AZ14" s="26" t="s">
        <v>1199</v>
      </c>
      <c r="BA14" s="26" t="s">
        <v>1200</v>
      </c>
      <c r="BB14" s="26" t="s">
        <v>1201</v>
      </c>
      <c r="BC14" s="26" t="s">
        <v>1202</v>
      </c>
      <c r="BD14" s="26" t="s">
        <v>1203</v>
      </c>
    </row>
    <row r="15" spans="1:56">
      <c r="A15" s="46" t="s">
        <v>210</v>
      </c>
      <c r="B15" s="26" t="s">
        <v>86</v>
      </c>
      <c r="C15" s="26" t="s">
        <v>378</v>
      </c>
      <c r="D15" s="26" t="s">
        <v>86</v>
      </c>
      <c r="E15" s="26" t="s">
        <v>1007</v>
      </c>
      <c r="F15" s="26" t="s">
        <v>908</v>
      </c>
      <c r="G15" s="26" t="s">
        <v>379</v>
      </c>
      <c r="H15" s="26" t="s">
        <v>1204</v>
      </c>
      <c r="I15" s="26" t="s">
        <v>1205</v>
      </c>
      <c r="J15" s="26" t="s">
        <v>1206</v>
      </c>
      <c r="K15" s="26" t="s">
        <v>1207</v>
      </c>
      <c r="L15" s="26" t="s">
        <v>1208</v>
      </c>
      <c r="M15" s="26" t="s">
        <v>1209</v>
      </c>
      <c r="N15" s="26" t="s">
        <v>1210</v>
      </c>
      <c r="O15" s="26" t="s">
        <v>1211</v>
      </c>
      <c r="P15" s="26" t="s">
        <v>1212</v>
      </c>
      <c r="Q15" s="26" t="s">
        <v>1213</v>
      </c>
      <c r="R15" s="26" t="s">
        <v>1214</v>
      </c>
      <c r="S15" s="26" t="s">
        <v>1215</v>
      </c>
      <c r="T15" s="26" t="s">
        <v>1216</v>
      </c>
      <c r="U15" s="26" t="s">
        <v>1217</v>
      </c>
      <c r="V15" s="26" t="s">
        <v>1218</v>
      </c>
      <c r="W15" s="26" t="s">
        <v>1219</v>
      </c>
      <c r="X15" s="26" t="s">
        <v>1220</v>
      </c>
      <c r="Y15" s="26" t="s">
        <v>1221</v>
      </c>
      <c r="Z15" s="26" t="s">
        <v>1222</v>
      </c>
      <c r="AA15" s="26" t="s">
        <v>1223</v>
      </c>
      <c r="AB15" s="26" t="s">
        <v>1224</v>
      </c>
      <c r="AC15" s="26" t="s">
        <v>1225</v>
      </c>
      <c r="AD15" s="26" t="s">
        <v>1226</v>
      </c>
      <c r="AE15" s="26" t="s">
        <v>1227</v>
      </c>
      <c r="AF15" s="26" t="s">
        <v>1228</v>
      </c>
      <c r="AG15" s="26" t="s">
        <v>1229</v>
      </c>
      <c r="AH15" s="26" t="s">
        <v>1230</v>
      </c>
      <c r="AI15" s="26" t="s">
        <v>1231</v>
      </c>
      <c r="AJ15" s="26" t="s">
        <v>1232</v>
      </c>
      <c r="AK15" s="26" t="s">
        <v>1233</v>
      </c>
      <c r="AL15" s="26" t="s">
        <v>1234</v>
      </c>
      <c r="AM15" s="26" t="s">
        <v>1235</v>
      </c>
      <c r="AN15" s="26" t="s">
        <v>1236</v>
      </c>
      <c r="AO15" s="26" t="s">
        <v>1237</v>
      </c>
      <c r="AP15" s="26" t="s">
        <v>1238</v>
      </c>
      <c r="AQ15" s="26" t="s">
        <v>1239</v>
      </c>
      <c r="AR15" s="26" t="s">
        <v>1240</v>
      </c>
      <c r="AS15" s="26" t="s">
        <v>1241</v>
      </c>
      <c r="AT15" s="26" t="s">
        <v>1242</v>
      </c>
      <c r="AU15" s="26" t="s">
        <v>1243</v>
      </c>
      <c r="AV15" s="26" t="s">
        <v>1244</v>
      </c>
      <c r="AW15" s="26" t="s">
        <v>1245</v>
      </c>
      <c r="AX15" s="26" t="s">
        <v>1246</v>
      </c>
      <c r="AY15" s="26" t="s">
        <v>1247</v>
      </c>
      <c r="AZ15" s="26" t="s">
        <v>1248</v>
      </c>
      <c r="BA15" s="26" t="s">
        <v>1249</v>
      </c>
      <c r="BB15" s="26" t="s">
        <v>1250</v>
      </c>
      <c r="BC15" s="26" t="s">
        <v>1251</v>
      </c>
      <c r="BD15" s="26" t="s">
        <v>1252</v>
      </c>
    </row>
    <row r="16" spans="1:56">
      <c r="A16" s="46" t="s">
        <v>382</v>
      </c>
      <c r="B16" s="26" t="s">
        <v>86</v>
      </c>
      <c r="C16" s="26" t="s">
        <v>378</v>
      </c>
      <c r="D16" s="26" t="s">
        <v>86</v>
      </c>
      <c r="E16" s="26" t="s">
        <v>908</v>
      </c>
      <c r="F16" s="26">
        <v>237</v>
      </c>
      <c r="G16" s="26" t="s">
        <v>379</v>
      </c>
      <c r="H16" s="26" t="s">
        <v>1253</v>
      </c>
      <c r="I16" s="26" t="s">
        <v>1254</v>
      </c>
      <c r="J16" s="26" t="s">
        <v>1255</v>
      </c>
      <c r="K16" s="26" t="s">
        <v>1256</v>
      </c>
      <c r="L16" s="26" t="s">
        <v>1257</v>
      </c>
      <c r="M16" s="26" t="s">
        <v>1258</v>
      </c>
      <c r="N16" s="26" t="s">
        <v>1259</v>
      </c>
      <c r="O16" s="26" t="s">
        <v>1260</v>
      </c>
      <c r="P16" s="26" t="s">
        <v>1261</v>
      </c>
      <c r="Q16" s="26" t="s">
        <v>1262</v>
      </c>
      <c r="R16" s="26" t="s">
        <v>1263</v>
      </c>
      <c r="S16" s="26" t="s">
        <v>1264</v>
      </c>
      <c r="T16" s="26" t="s">
        <v>1265</v>
      </c>
      <c r="U16" s="26" t="s">
        <v>1266</v>
      </c>
      <c r="V16" s="26" t="s">
        <v>1267</v>
      </c>
      <c r="W16" s="26" t="s">
        <v>1268</v>
      </c>
      <c r="X16" s="26" t="s">
        <v>1269</v>
      </c>
      <c r="Y16" s="26" t="s">
        <v>1270</v>
      </c>
      <c r="Z16" s="26" t="s">
        <v>1271</v>
      </c>
      <c r="AA16" s="26" t="s">
        <v>1272</v>
      </c>
      <c r="AB16" s="26" t="s">
        <v>1273</v>
      </c>
      <c r="AC16" s="26" t="s">
        <v>1274</v>
      </c>
      <c r="AD16" s="26" t="s">
        <v>1275</v>
      </c>
      <c r="AE16" s="26" t="s">
        <v>1276</v>
      </c>
      <c r="AF16" s="26" t="s">
        <v>1277</v>
      </c>
      <c r="AG16" s="26" t="s">
        <v>1278</v>
      </c>
      <c r="AH16" s="26" t="s">
        <v>1279</v>
      </c>
      <c r="AI16" s="26" t="s">
        <v>1280</v>
      </c>
      <c r="AJ16" s="26" t="s">
        <v>1281</v>
      </c>
      <c r="AK16" s="26" t="s">
        <v>1282</v>
      </c>
      <c r="AL16" s="26" t="s">
        <v>1283</v>
      </c>
      <c r="AM16" s="26" t="s">
        <v>1284</v>
      </c>
      <c r="AN16" s="26" t="s">
        <v>1285</v>
      </c>
      <c r="AO16" s="26" t="s">
        <v>1286</v>
      </c>
      <c r="AP16" s="26" t="s">
        <v>1287</v>
      </c>
      <c r="AQ16" s="26" t="s">
        <v>1288</v>
      </c>
      <c r="AR16" s="26" t="s">
        <v>1289</v>
      </c>
      <c r="AS16" s="26" t="s">
        <v>1290</v>
      </c>
      <c r="AT16" s="26" t="s">
        <v>1291</v>
      </c>
      <c r="AU16" s="26" t="s">
        <v>1292</v>
      </c>
      <c r="AV16" s="26" t="s">
        <v>1293</v>
      </c>
      <c r="AW16" s="26" t="s">
        <v>1294</v>
      </c>
      <c r="AX16" s="26" t="s">
        <v>1295</v>
      </c>
      <c r="AY16" s="26" t="s">
        <v>1296</v>
      </c>
      <c r="AZ16" s="26" t="s">
        <v>1297</v>
      </c>
      <c r="BA16" s="26" t="s">
        <v>1298</v>
      </c>
      <c r="BB16" s="26" t="s">
        <v>1299</v>
      </c>
      <c r="BC16" s="26" t="s">
        <v>1300</v>
      </c>
      <c r="BD16" s="26" t="s">
        <v>1301</v>
      </c>
    </row>
    <row r="17" spans="1:56">
      <c r="A17" s="46" t="s">
        <v>219</v>
      </c>
      <c r="B17" s="26" t="s">
        <v>86</v>
      </c>
      <c r="C17" s="26" t="s">
        <v>378</v>
      </c>
      <c r="D17" s="26" t="s">
        <v>86</v>
      </c>
      <c r="E17" s="26">
        <v>244</v>
      </c>
      <c r="F17" s="26" t="s">
        <v>1007</v>
      </c>
      <c r="G17" s="26" t="s">
        <v>379</v>
      </c>
      <c r="H17" s="26" t="s">
        <v>1302</v>
      </c>
      <c r="I17" s="26" t="s">
        <v>1303</v>
      </c>
      <c r="J17" s="26" t="s">
        <v>1304</v>
      </c>
      <c r="K17" s="26" t="s">
        <v>1305</v>
      </c>
      <c r="L17" s="26" t="s">
        <v>1306</v>
      </c>
      <c r="M17" s="26" t="s">
        <v>1307</v>
      </c>
      <c r="N17" s="26" t="s">
        <v>1308</v>
      </c>
      <c r="O17" s="26" t="s">
        <v>1309</v>
      </c>
      <c r="P17" s="26" t="s">
        <v>1310</v>
      </c>
      <c r="Q17" s="26" t="s">
        <v>1311</v>
      </c>
      <c r="R17" s="26" t="s">
        <v>1312</v>
      </c>
      <c r="S17" s="26" t="s">
        <v>1313</v>
      </c>
      <c r="T17" s="26" t="s">
        <v>1314</v>
      </c>
      <c r="U17" s="26" t="s">
        <v>1315</v>
      </c>
      <c r="V17" s="26" t="s">
        <v>1316</v>
      </c>
      <c r="W17" s="26" t="s">
        <v>1317</v>
      </c>
      <c r="X17" s="26" t="s">
        <v>1318</v>
      </c>
      <c r="Y17" s="26" t="s">
        <v>1319</v>
      </c>
      <c r="Z17" s="26" t="s">
        <v>1320</v>
      </c>
      <c r="AA17" s="26" t="s">
        <v>1321</v>
      </c>
      <c r="AB17" s="26" t="s">
        <v>1322</v>
      </c>
      <c r="AC17" s="26" t="s">
        <v>1323</v>
      </c>
      <c r="AD17" s="26" t="s">
        <v>1324</v>
      </c>
      <c r="AE17" s="26" t="s">
        <v>1325</v>
      </c>
      <c r="AF17" s="26" t="s">
        <v>1326</v>
      </c>
      <c r="AG17" s="26" t="s">
        <v>1327</v>
      </c>
      <c r="AH17" s="26" t="s">
        <v>1328</v>
      </c>
      <c r="AI17" s="26" t="s">
        <v>1329</v>
      </c>
      <c r="AJ17" s="26" t="s">
        <v>1330</v>
      </c>
      <c r="AK17" s="26" t="s">
        <v>1331</v>
      </c>
      <c r="AL17" s="26" t="s">
        <v>1332</v>
      </c>
      <c r="AM17" s="26" t="s">
        <v>1333</v>
      </c>
      <c r="AN17" s="26" t="s">
        <v>1334</v>
      </c>
      <c r="AO17" s="26" t="s">
        <v>1335</v>
      </c>
      <c r="AP17" s="26" t="s">
        <v>1336</v>
      </c>
      <c r="AQ17" s="26" t="s">
        <v>1337</v>
      </c>
      <c r="AR17" s="26" t="s">
        <v>1338</v>
      </c>
      <c r="AS17" s="26" t="s">
        <v>1339</v>
      </c>
      <c r="AT17" s="26" t="s">
        <v>1340</v>
      </c>
      <c r="AU17" s="26" t="s">
        <v>1341</v>
      </c>
      <c r="AV17" s="26" t="s">
        <v>1342</v>
      </c>
      <c r="AW17" s="26" t="s">
        <v>1343</v>
      </c>
      <c r="AX17" s="26" t="s">
        <v>1344</v>
      </c>
      <c r="AY17" s="26" t="s">
        <v>1345</v>
      </c>
      <c r="AZ17" s="26" t="s">
        <v>1346</v>
      </c>
      <c r="BA17" s="26" t="s">
        <v>1347</v>
      </c>
      <c r="BB17" s="26" t="s">
        <v>1348</v>
      </c>
      <c r="BC17" s="26" t="s">
        <v>1349</v>
      </c>
      <c r="BD17" s="26" t="s">
        <v>1350</v>
      </c>
    </row>
    <row r="18" spans="1:56">
      <c r="A18" s="46" t="s">
        <v>233</v>
      </c>
      <c r="B18" s="26" t="s">
        <v>86</v>
      </c>
      <c r="C18" s="26" t="s">
        <v>378</v>
      </c>
      <c r="D18" s="26" t="s">
        <v>86</v>
      </c>
      <c r="E18" s="26" t="s">
        <v>613</v>
      </c>
      <c r="F18" s="26">
        <v>244</v>
      </c>
      <c r="G18" s="26" t="s">
        <v>379</v>
      </c>
      <c r="H18" s="26" t="s">
        <v>1351</v>
      </c>
      <c r="I18" s="26" t="s">
        <v>1352</v>
      </c>
      <c r="J18" s="26" t="s">
        <v>1353</v>
      </c>
      <c r="K18" s="26" t="s">
        <v>1354</v>
      </c>
      <c r="L18" s="26" t="s">
        <v>1355</v>
      </c>
      <c r="M18" s="26" t="s">
        <v>1356</v>
      </c>
      <c r="N18" s="26" t="s">
        <v>1357</v>
      </c>
      <c r="O18" s="26" t="s">
        <v>1358</v>
      </c>
      <c r="P18" s="26" t="s">
        <v>1359</v>
      </c>
      <c r="Q18" s="26" t="s">
        <v>1360</v>
      </c>
      <c r="R18" s="26" t="s">
        <v>1361</v>
      </c>
      <c r="S18" s="26" t="s">
        <v>1362</v>
      </c>
      <c r="T18" s="26" t="s">
        <v>1363</v>
      </c>
      <c r="U18" s="26" t="s">
        <v>1364</v>
      </c>
      <c r="V18" s="26" t="s">
        <v>1365</v>
      </c>
      <c r="W18" s="26" t="s">
        <v>1366</v>
      </c>
      <c r="X18" s="26" t="s">
        <v>1367</v>
      </c>
      <c r="Y18" s="26" t="s">
        <v>1368</v>
      </c>
      <c r="Z18" s="26" t="s">
        <v>1369</v>
      </c>
      <c r="AA18" s="26" t="s">
        <v>1370</v>
      </c>
      <c r="AB18" s="26" t="s">
        <v>1371</v>
      </c>
      <c r="AC18" s="26" t="s">
        <v>1372</v>
      </c>
      <c r="AD18" s="26" t="s">
        <v>1373</v>
      </c>
      <c r="AE18" s="26" t="s">
        <v>1374</v>
      </c>
      <c r="AF18" s="26" t="s">
        <v>1375</v>
      </c>
      <c r="AG18" s="26" t="s">
        <v>1376</v>
      </c>
      <c r="AH18" s="26" t="s">
        <v>1377</v>
      </c>
      <c r="AI18" s="26" t="s">
        <v>1378</v>
      </c>
      <c r="AJ18" s="26" t="s">
        <v>1379</v>
      </c>
      <c r="AK18" s="26" t="s">
        <v>1380</v>
      </c>
      <c r="AL18" s="26" t="s">
        <v>1381</v>
      </c>
      <c r="AM18" s="26" t="s">
        <v>1382</v>
      </c>
      <c r="AN18" s="26" t="s">
        <v>1383</v>
      </c>
      <c r="AO18" s="26" t="s">
        <v>1384</v>
      </c>
      <c r="AP18" s="26" t="s">
        <v>1385</v>
      </c>
      <c r="AQ18" s="26" t="s">
        <v>1386</v>
      </c>
      <c r="AR18" s="26" t="s">
        <v>1387</v>
      </c>
      <c r="AS18" s="26" t="s">
        <v>1388</v>
      </c>
      <c r="AT18" s="26" t="s">
        <v>1389</v>
      </c>
      <c r="AU18" s="26" t="s">
        <v>1390</v>
      </c>
      <c r="AV18" s="26" t="s">
        <v>1391</v>
      </c>
      <c r="AW18" s="26" t="s">
        <v>1392</v>
      </c>
      <c r="AX18" s="26" t="s">
        <v>1393</v>
      </c>
      <c r="AY18" s="26" t="s">
        <v>1394</v>
      </c>
      <c r="AZ18" s="26" t="s">
        <v>1395</v>
      </c>
      <c r="BA18" s="26" t="s">
        <v>1396</v>
      </c>
      <c r="BB18" s="26" t="s">
        <v>1397</v>
      </c>
      <c r="BC18" s="26" t="s">
        <v>1398</v>
      </c>
      <c r="BD18" s="26" t="s">
        <v>1399</v>
      </c>
    </row>
    <row r="19" spans="1:56">
      <c r="A19" s="46" t="s">
        <v>239</v>
      </c>
      <c r="B19" s="26" t="s">
        <v>238</v>
      </c>
      <c r="C19" s="26" t="s">
        <v>378</v>
      </c>
      <c r="D19" s="26" t="s">
        <v>238</v>
      </c>
      <c r="E19" s="26" t="s">
        <v>908</v>
      </c>
      <c r="F19" s="26">
        <v>237</v>
      </c>
      <c r="G19" s="26" t="s">
        <v>379</v>
      </c>
      <c r="H19" s="26" t="s">
        <v>1400</v>
      </c>
      <c r="I19" s="26" t="s">
        <v>1401</v>
      </c>
      <c r="J19" s="26" t="s">
        <v>1402</v>
      </c>
      <c r="K19" s="26" t="s">
        <v>1403</v>
      </c>
      <c r="L19" s="26" t="s">
        <v>1404</v>
      </c>
      <c r="M19" s="26" t="s">
        <v>1405</v>
      </c>
      <c r="N19" s="26" t="s">
        <v>1406</v>
      </c>
      <c r="O19" s="26" t="s">
        <v>1407</v>
      </c>
      <c r="P19" s="26" t="s">
        <v>1408</v>
      </c>
      <c r="Q19" s="26" t="s">
        <v>1409</v>
      </c>
      <c r="R19" s="26" t="s">
        <v>1410</v>
      </c>
      <c r="S19" s="26" t="s">
        <v>1411</v>
      </c>
      <c r="T19" s="26" t="s">
        <v>1412</v>
      </c>
      <c r="U19" s="26" t="s">
        <v>1413</v>
      </c>
      <c r="V19" s="26" t="s">
        <v>1414</v>
      </c>
      <c r="W19" s="26" t="s">
        <v>1415</v>
      </c>
      <c r="X19" s="26" t="s">
        <v>1416</v>
      </c>
      <c r="Y19" s="26" t="s">
        <v>1417</v>
      </c>
      <c r="Z19" s="26" t="s">
        <v>1418</v>
      </c>
      <c r="AA19" s="26" t="s">
        <v>1419</v>
      </c>
      <c r="AB19" s="26" t="s">
        <v>1420</v>
      </c>
      <c r="AC19" s="26" t="s">
        <v>1421</v>
      </c>
      <c r="AD19" s="26" t="s">
        <v>1422</v>
      </c>
      <c r="AE19" s="26" t="s">
        <v>1423</v>
      </c>
      <c r="AF19" s="26" t="s">
        <v>1424</v>
      </c>
      <c r="AG19" s="26" t="s">
        <v>1425</v>
      </c>
      <c r="AH19" s="26" t="s">
        <v>1426</v>
      </c>
      <c r="AI19" s="26" t="s">
        <v>1427</v>
      </c>
      <c r="AJ19" s="26" t="s">
        <v>1428</v>
      </c>
      <c r="AK19" s="26" t="s">
        <v>1429</v>
      </c>
      <c r="AL19" s="26" t="s">
        <v>1430</v>
      </c>
      <c r="AM19" s="26" t="s">
        <v>1431</v>
      </c>
      <c r="AN19" s="26" t="s">
        <v>1432</v>
      </c>
      <c r="AO19" s="26" t="s">
        <v>1433</v>
      </c>
      <c r="AP19" s="26" t="s">
        <v>1434</v>
      </c>
      <c r="AQ19" s="26" t="s">
        <v>1435</v>
      </c>
      <c r="AR19" s="26" t="s">
        <v>1436</v>
      </c>
      <c r="AS19" s="26" t="s">
        <v>1437</v>
      </c>
      <c r="AT19" s="26" t="s">
        <v>1438</v>
      </c>
      <c r="AU19" s="26" t="s">
        <v>1439</v>
      </c>
      <c r="AV19" s="26" t="s">
        <v>1440</v>
      </c>
      <c r="AW19" s="26" t="s">
        <v>1441</v>
      </c>
      <c r="AX19" s="26" t="s">
        <v>1442</v>
      </c>
      <c r="AY19" s="26" t="s">
        <v>1443</v>
      </c>
      <c r="AZ19" s="26" t="s">
        <v>1444</v>
      </c>
      <c r="BA19" s="26" t="s">
        <v>1445</v>
      </c>
      <c r="BB19" s="26" t="s">
        <v>1446</v>
      </c>
      <c r="BC19" s="26" t="s">
        <v>1447</v>
      </c>
      <c r="BD19" s="26" t="s">
        <v>1448</v>
      </c>
    </row>
    <row r="20" spans="1:56">
      <c r="A20" s="46" t="s">
        <v>241</v>
      </c>
      <c r="B20" s="26" t="s">
        <v>238</v>
      </c>
      <c r="C20" s="26" t="s">
        <v>378</v>
      </c>
      <c r="D20" s="26" t="s">
        <v>238</v>
      </c>
      <c r="E20" s="26" t="s">
        <v>1007</v>
      </c>
      <c r="F20" s="26" t="s">
        <v>908</v>
      </c>
      <c r="G20" s="26" t="s">
        <v>379</v>
      </c>
      <c r="H20" s="26" t="s">
        <v>1449</v>
      </c>
      <c r="I20" s="26" t="s">
        <v>1450</v>
      </c>
      <c r="J20" s="26" t="s">
        <v>1451</v>
      </c>
      <c r="K20" s="26" t="s">
        <v>1452</v>
      </c>
      <c r="L20" s="26" t="s">
        <v>1453</v>
      </c>
      <c r="M20" s="26" t="s">
        <v>1454</v>
      </c>
      <c r="N20" s="26" t="s">
        <v>1455</v>
      </c>
      <c r="O20" s="26" t="s">
        <v>1456</v>
      </c>
      <c r="P20" s="26" t="s">
        <v>1457</v>
      </c>
      <c r="Q20" s="26" t="s">
        <v>1458</v>
      </c>
      <c r="R20" s="26" t="s">
        <v>1459</v>
      </c>
      <c r="S20" s="26" t="s">
        <v>1460</v>
      </c>
      <c r="T20" s="26" t="s">
        <v>1461</v>
      </c>
      <c r="U20" s="26" t="s">
        <v>1462</v>
      </c>
      <c r="V20" s="26" t="s">
        <v>1463</v>
      </c>
      <c r="W20" s="26" t="s">
        <v>1464</v>
      </c>
      <c r="X20" s="26" t="s">
        <v>1465</v>
      </c>
      <c r="Y20" s="26" t="s">
        <v>1466</v>
      </c>
      <c r="Z20" s="26" t="s">
        <v>1467</v>
      </c>
      <c r="AA20" s="26" t="s">
        <v>1468</v>
      </c>
      <c r="AB20" s="26" t="s">
        <v>1469</v>
      </c>
      <c r="AC20" s="26" t="s">
        <v>1470</v>
      </c>
      <c r="AD20" s="26" t="s">
        <v>1471</v>
      </c>
      <c r="AE20" s="26" t="s">
        <v>1472</v>
      </c>
      <c r="AF20" s="26" t="s">
        <v>1473</v>
      </c>
      <c r="AG20" s="26" t="s">
        <v>1474</v>
      </c>
      <c r="AH20" s="26" t="s">
        <v>1475</v>
      </c>
      <c r="AI20" s="26" t="s">
        <v>1476</v>
      </c>
      <c r="AJ20" s="26" t="s">
        <v>1477</v>
      </c>
      <c r="AK20" s="26" t="s">
        <v>1478</v>
      </c>
      <c r="AL20" s="26" t="s">
        <v>1479</v>
      </c>
      <c r="AM20" s="26" t="s">
        <v>1480</v>
      </c>
      <c r="AN20" s="26" t="s">
        <v>1481</v>
      </c>
      <c r="AO20" s="26" t="s">
        <v>1482</v>
      </c>
      <c r="AP20" s="26" t="s">
        <v>1483</v>
      </c>
      <c r="AQ20" s="26" t="s">
        <v>1484</v>
      </c>
      <c r="AR20" s="26" t="s">
        <v>1485</v>
      </c>
      <c r="AS20" s="26" t="s">
        <v>1486</v>
      </c>
      <c r="AT20" s="26" t="s">
        <v>1487</v>
      </c>
      <c r="AU20" s="26" t="s">
        <v>1488</v>
      </c>
      <c r="AV20" s="26" t="s">
        <v>1489</v>
      </c>
      <c r="AW20" s="26" t="s">
        <v>1490</v>
      </c>
      <c r="AX20" s="26" t="s">
        <v>1491</v>
      </c>
      <c r="AY20" s="26" t="s">
        <v>1492</v>
      </c>
      <c r="AZ20" s="26" t="s">
        <v>1493</v>
      </c>
      <c r="BA20" s="26" t="s">
        <v>1494</v>
      </c>
      <c r="BB20" s="26" t="s">
        <v>1495</v>
      </c>
      <c r="BC20" s="26" t="s">
        <v>1496</v>
      </c>
      <c r="BD20" s="26" t="s">
        <v>1497</v>
      </c>
    </row>
    <row r="21" spans="1:56">
      <c r="A21" s="46" t="s">
        <v>249</v>
      </c>
      <c r="B21" s="26" t="s">
        <v>238</v>
      </c>
      <c r="C21" s="26" t="s">
        <v>378</v>
      </c>
      <c r="D21" s="26" t="s">
        <v>238</v>
      </c>
      <c r="E21" s="26" t="s">
        <v>908</v>
      </c>
      <c r="F21" s="26">
        <v>237</v>
      </c>
      <c r="G21" s="26" t="s">
        <v>379</v>
      </c>
      <c r="H21" s="26" t="s">
        <v>1498</v>
      </c>
      <c r="I21" s="26" t="s">
        <v>1499</v>
      </c>
      <c r="J21" s="26" t="s">
        <v>1500</v>
      </c>
      <c r="K21" s="26" t="s">
        <v>1501</v>
      </c>
      <c r="L21" s="26" t="s">
        <v>1502</v>
      </c>
      <c r="M21" s="26" t="s">
        <v>1503</v>
      </c>
      <c r="N21" s="26" t="s">
        <v>1504</v>
      </c>
      <c r="O21" s="26" t="s">
        <v>1505</v>
      </c>
      <c r="P21" s="26" t="s">
        <v>1506</v>
      </c>
      <c r="Q21" s="26" t="s">
        <v>1507</v>
      </c>
      <c r="R21" s="26" t="s">
        <v>1508</v>
      </c>
      <c r="S21" s="26" t="s">
        <v>1509</v>
      </c>
      <c r="T21" s="26" t="s">
        <v>1510</v>
      </c>
      <c r="U21" s="26" t="s">
        <v>1511</v>
      </c>
      <c r="V21" s="26" t="s">
        <v>1512</v>
      </c>
      <c r="W21" s="26" t="s">
        <v>1513</v>
      </c>
      <c r="X21" s="26" t="s">
        <v>1514</v>
      </c>
      <c r="Y21" s="26" t="s">
        <v>1515</v>
      </c>
      <c r="Z21" s="26" t="s">
        <v>1516</v>
      </c>
      <c r="AA21" s="26" t="s">
        <v>1517</v>
      </c>
      <c r="AB21" s="26" t="s">
        <v>1518</v>
      </c>
      <c r="AC21" s="26" t="s">
        <v>1519</v>
      </c>
      <c r="AD21" s="26" t="s">
        <v>1520</v>
      </c>
      <c r="AE21" s="26" t="s">
        <v>1521</v>
      </c>
      <c r="AF21" s="26" t="s">
        <v>1522</v>
      </c>
      <c r="AG21" s="26" t="s">
        <v>1523</v>
      </c>
      <c r="AH21" s="26" t="s">
        <v>1524</v>
      </c>
      <c r="AI21" s="26" t="s">
        <v>1525</v>
      </c>
      <c r="AJ21" s="26" t="s">
        <v>1526</v>
      </c>
      <c r="AK21" s="26" t="s">
        <v>1527</v>
      </c>
      <c r="AL21" s="26" t="s">
        <v>1528</v>
      </c>
      <c r="AM21" s="26" t="s">
        <v>1529</v>
      </c>
      <c r="AN21" s="26" t="s">
        <v>1530</v>
      </c>
      <c r="AO21" s="26" t="s">
        <v>1531</v>
      </c>
      <c r="AP21" s="26" t="s">
        <v>1532</v>
      </c>
      <c r="AQ21" s="26" t="s">
        <v>1533</v>
      </c>
      <c r="AR21" s="26" t="s">
        <v>1534</v>
      </c>
      <c r="AS21" s="26" t="s">
        <v>1535</v>
      </c>
      <c r="AT21" s="26" t="s">
        <v>1536</v>
      </c>
      <c r="AU21" s="26" t="s">
        <v>1537</v>
      </c>
      <c r="AV21" s="26" t="s">
        <v>1538</v>
      </c>
      <c r="AW21" s="26" t="s">
        <v>1539</v>
      </c>
      <c r="AX21" s="26" t="s">
        <v>1540</v>
      </c>
      <c r="AY21" s="26" t="s">
        <v>1541</v>
      </c>
      <c r="AZ21" s="26" t="s">
        <v>1542</v>
      </c>
      <c r="BA21" s="26" t="s">
        <v>1543</v>
      </c>
      <c r="BB21" s="26" t="s">
        <v>1544</v>
      </c>
      <c r="BC21" s="26" t="s">
        <v>1545</v>
      </c>
      <c r="BD21" s="26" t="s">
        <v>1546</v>
      </c>
    </row>
    <row r="22" spans="1:56">
      <c r="A22" s="46" t="s">
        <v>250</v>
      </c>
      <c r="B22" s="26" t="s">
        <v>238</v>
      </c>
      <c r="C22" s="26" t="s">
        <v>378</v>
      </c>
      <c r="D22" s="26" t="s">
        <v>238</v>
      </c>
      <c r="E22" s="26">
        <v>244</v>
      </c>
      <c r="F22" s="26" t="s">
        <v>1007</v>
      </c>
      <c r="G22" s="26" t="s">
        <v>379</v>
      </c>
      <c r="H22" s="26" t="s">
        <v>1547</v>
      </c>
      <c r="I22" s="26" t="s">
        <v>1548</v>
      </c>
      <c r="J22" s="26" t="s">
        <v>1549</v>
      </c>
      <c r="K22" s="26" t="s">
        <v>1550</v>
      </c>
      <c r="L22" s="26" t="s">
        <v>1551</v>
      </c>
      <c r="M22" s="26" t="s">
        <v>1552</v>
      </c>
      <c r="N22" s="26" t="s">
        <v>1553</v>
      </c>
      <c r="O22" s="26" t="s">
        <v>1554</v>
      </c>
      <c r="P22" s="26" t="s">
        <v>1555</v>
      </c>
      <c r="Q22" s="26" t="s">
        <v>1556</v>
      </c>
      <c r="R22" s="26" t="s">
        <v>1557</v>
      </c>
      <c r="S22" s="26" t="s">
        <v>1558</v>
      </c>
      <c r="T22" s="26" t="s">
        <v>1559</v>
      </c>
      <c r="U22" s="26" t="s">
        <v>1560</v>
      </c>
      <c r="V22" s="26" t="s">
        <v>1561</v>
      </c>
      <c r="W22" s="26" t="s">
        <v>1562</v>
      </c>
      <c r="X22" s="26" t="s">
        <v>1563</v>
      </c>
      <c r="Y22" s="26" t="s">
        <v>1564</v>
      </c>
      <c r="Z22" s="26" t="s">
        <v>1565</v>
      </c>
      <c r="AA22" s="26" t="s">
        <v>1566</v>
      </c>
      <c r="AB22" s="26" t="s">
        <v>1567</v>
      </c>
      <c r="AC22" s="26" t="s">
        <v>1568</v>
      </c>
      <c r="AD22" s="26" t="s">
        <v>1569</v>
      </c>
      <c r="AE22" s="26" t="s">
        <v>1570</v>
      </c>
      <c r="AF22" s="26" t="s">
        <v>1571</v>
      </c>
      <c r="AG22" s="26" t="s">
        <v>1572</v>
      </c>
      <c r="AH22" s="26" t="s">
        <v>1573</v>
      </c>
      <c r="AI22" s="26" t="s">
        <v>1574</v>
      </c>
      <c r="AJ22" s="26" t="s">
        <v>1575</v>
      </c>
      <c r="AK22" s="26" t="s">
        <v>1576</v>
      </c>
      <c r="AL22" s="26" t="s">
        <v>1577</v>
      </c>
      <c r="AM22" s="26" t="s">
        <v>1578</v>
      </c>
      <c r="AN22" s="26" t="s">
        <v>1579</v>
      </c>
      <c r="AO22" s="26" t="s">
        <v>1580</v>
      </c>
      <c r="AP22" s="26" t="s">
        <v>1581</v>
      </c>
      <c r="AQ22" s="26" t="s">
        <v>1582</v>
      </c>
      <c r="AR22" s="26" t="s">
        <v>1583</v>
      </c>
      <c r="AS22" s="26" t="s">
        <v>1584</v>
      </c>
      <c r="AT22" s="26" t="s">
        <v>1585</v>
      </c>
      <c r="AU22" s="26" t="s">
        <v>1586</v>
      </c>
      <c r="AV22" s="26" t="s">
        <v>1587</v>
      </c>
      <c r="AW22" s="26" t="s">
        <v>1588</v>
      </c>
      <c r="AX22" s="26" t="s">
        <v>1589</v>
      </c>
      <c r="AY22" s="26" t="s">
        <v>1590</v>
      </c>
      <c r="AZ22" s="26" t="s">
        <v>1591</v>
      </c>
      <c r="BA22" s="26" t="s">
        <v>1592</v>
      </c>
      <c r="BB22" s="26" t="s">
        <v>1593</v>
      </c>
      <c r="BC22" s="26" t="s">
        <v>1594</v>
      </c>
      <c r="BD22" s="26" t="s">
        <v>1595</v>
      </c>
    </row>
    <row r="23" spans="1:56">
      <c r="A23" s="46" t="s">
        <v>252</v>
      </c>
      <c r="B23" s="26" t="s">
        <v>238</v>
      </c>
      <c r="C23" s="26" t="s">
        <v>378</v>
      </c>
      <c r="D23" s="26" t="s">
        <v>238</v>
      </c>
      <c r="E23" s="26" t="s">
        <v>613</v>
      </c>
      <c r="F23" s="26">
        <v>244</v>
      </c>
      <c r="G23" s="26" t="s">
        <v>379</v>
      </c>
      <c r="H23" s="26" t="s">
        <v>1596</v>
      </c>
      <c r="I23" s="26" t="s">
        <v>1597</v>
      </c>
      <c r="J23" s="26" t="s">
        <v>1598</v>
      </c>
      <c r="K23" s="26" t="s">
        <v>1599</v>
      </c>
      <c r="L23" s="26" t="s">
        <v>1600</v>
      </c>
      <c r="M23" s="26" t="s">
        <v>1601</v>
      </c>
      <c r="N23" s="26" t="s">
        <v>1602</v>
      </c>
      <c r="O23" s="26" t="s">
        <v>1603</v>
      </c>
      <c r="P23" s="26" t="s">
        <v>1604</v>
      </c>
      <c r="Q23" s="26" t="s">
        <v>1605</v>
      </c>
      <c r="R23" s="26" t="s">
        <v>1606</v>
      </c>
      <c r="S23" s="26" t="s">
        <v>1607</v>
      </c>
      <c r="T23" s="26" t="s">
        <v>1608</v>
      </c>
      <c r="U23" s="26" t="s">
        <v>1609</v>
      </c>
      <c r="V23" s="26" t="s">
        <v>1610</v>
      </c>
      <c r="W23" s="26" t="s">
        <v>1611</v>
      </c>
      <c r="X23" s="26" t="s">
        <v>1612</v>
      </c>
      <c r="Y23" s="26" t="s">
        <v>1613</v>
      </c>
      <c r="Z23" s="26" t="s">
        <v>1614</v>
      </c>
      <c r="AA23" s="26" t="s">
        <v>1615</v>
      </c>
      <c r="AB23" s="26" t="s">
        <v>1616</v>
      </c>
      <c r="AC23" s="26" t="s">
        <v>1617</v>
      </c>
      <c r="AD23" s="26" t="s">
        <v>1618</v>
      </c>
      <c r="AE23" s="26" t="s">
        <v>1619</v>
      </c>
      <c r="AF23" s="26" t="s">
        <v>1620</v>
      </c>
      <c r="AG23" s="26" t="s">
        <v>1621</v>
      </c>
      <c r="AH23" s="26" t="s">
        <v>1622</v>
      </c>
      <c r="AI23" s="26" t="s">
        <v>1623</v>
      </c>
      <c r="AJ23" s="26" t="s">
        <v>1624</v>
      </c>
      <c r="AK23" s="26" t="s">
        <v>1625</v>
      </c>
      <c r="AL23" s="26" t="s">
        <v>1626</v>
      </c>
      <c r="AM23" s="26" t="s">
        <v>1627</v>
      </c>
      <c r="AN23" s="26" t="s">
        <v>1628</v>
      </c>
      <c r="AO23" s="26" t="s">
        <v>1629</v>
      </c>
      <c r="AP23" s="26" t="s">
        <v>1630</v>
      </c>
      <c r="AQ23" s="26" t="s">
        <v>1631</v>
      </c>
      <c r="AR23" s="26" t="s">
        <v>1632</v>
      </c>
      <c r="AS23" s="26" t="s">
        <v>1633</v>
      </c>
      <c r="AT23" s="26" t="s">
        <v>1634</v>
      </c>
      <c r="AU23" s="26" t="s">
        <v>1635</v>
      </c>
      <c r="AV23" s="26" t="s">
        <v>1636</v>
      </c>
      <c r="AW23" s="26" t="s">
        <v>1637</v>
      </c>
      <c r="AX23" s="26" t="s">
        <v>1638</v>
      </c>
      <c r="AY23" s="26" t="s">
        <v>1639</v>
      </c>
      <c r="AZ23" s="26" t="s">
        <v>1640</v>
      </c>
      <c r="BA23" s="26" t="s">
        <v>1641</v>
      </c>
      <c r="BB23" s="26" t="s">
        <v>1642</v>
      </c>
      <c r="BC23" s="26" t="s">
        <v>1643</v>
      </c>
      <c r="BD23" s="26" t="s">
        <v>1644</v>
      </c>
    </row>
    <row r="24" spans="1:56">
      <c r="A24" s="46" t="s">
        <v>383</v>
      </c>
      <c r="B24" s="26" t="s">
        <v>238</v>
      </c>
      <c r="C24" s="26" t="s">
        <v>378</v>
      </c>
      <c r="D24" s="26" t="s">
        <v>238</v>
      </c>
      <c r="E24" s="26" t="s">
        <v>908</v>
      </c>
      <c r="F24" s="26">
        <v>237</v>
      </c>
      <c r="G24" s="26" t="s">
        <v>379</v>
      </c>
      <c r="H24" s="26" t="s">
        <v>1645</v>
      </c>
      <c r="I24" s="26" t="s">
        <v>1646</v>
      </c>
      <c r="J24" s="26" t="s">
        <v>1647</v>
      </c>
      <c r="K24" s="26" t="s">
        <v>1648</v>
      </c>
      <c r="L24" s="26" t="s">
        <v>1649</v>
      </c>
      <c r="M24" s="26" t="s">
        <v>1650</v>
      </c>
      <c r="N24" s="26" t="s">
        <v>1651</v>
      </c>
      <c r="O24" s="26" t="s">
        <v>1652</v>
      </c>
      <c r="P24" s="26" t="s">
        <v>1653</v>
      </c>
      <c r="Q24" s="26" t="s">
        <v>1654</v>
      </c>
      <c r="R24" s="26" t="s">
        <v>1655</v>
      </c>
      <c r="S24" s="26" t="s">
        <v>1656</v>
      </c>
      <c r="T24" s="26" t="s">
        <v>1657</v>
      </c>
      <c r="U24" s="26" t="s">
        <v>1658</v>
      </c>
      <c r="V24" s="26" t="s">
        <v>1659</v>
      </c>
      <c r="W24" s="26" t="s">
        <v>1660</v>
      </c>
      <c r="X24" s="26" t="s">
        <v>1661</v>
      </c>
      <c r="Y24" s="26" t="s">
        <v>1662</v>
      </c>
      <c r="Z24" s="26" t="s">
        <v>1663</v>
      </c>
      <c r="AA24" s="26" t="s">
        <v>1664</v>
      </c>
      <c r="AB24" s="26" t="s">
        <v>1665</v>
      </c>
      <c r="AC24" s="26" t="s">
        <v>1666</v>
      </c>
      <c r="AD24" s="26" t="s">
        <v>1667</v>
      </c>
      <c r="AE24" s="26" t="s">
        <v>1668</v>
      </c>
      <c r="AF24" s="26" t="s">
        <v>1669</v>
      </c>
      <c r="AG24" s="26" t="s">
        <v>1670</v>
      </c>
      <c r="AH24" s="26" t="s">
        <v>1671</v>
      </c>
      <c r="AI24" s="26" t="s">
        <v>1672</v>
      </c>
      <c r="AJ24" s="26" t="s">
        <v>1673</v>
      </c>
      <c r="AK24" s="26" t="s">
        <v>1674</v>
      </c>
      <c r="AL24" s="26" t="s">
        <v>1675</v>
      </c>
      <c r="AM24" s="26" t="s">
        <v>1676</v>
      </c>
      <c r="AN24" s="26" t="s">
        <v>1677</v>
      </c>
      <c r="AO24" s="26" t="s">
        <v>1678</v>
      </c>
      <c r="AP24" s="26" t="s">
        <v>1679</v>
      </c>
      <c r="AQ24" s="26" t="s">
        <v>1680</v>
      </c>
      <c r="AR24" s="26" t="s">
        <v>1681</v>
      </c>
      <c r="AS24" s="26" t="s">
        <v>1682</v>
      </c>
      <c r="AT24" s="26" t="s">
        <v>1683</v>
      </c>
      <c r="AU24" s="26" t="s">
        <v>1684</v>
      </c>
      <c r="AV24" s="26" t="s">
        <v>1685</v>
      </c>
      <c r="AW24" s="26" t="s">
        <v>1686</v>
      </c>
      <c r="AX24" s="26" t="s">
        <v>1687</v>
      </c>
      <c r="AY24" s="26" t="s">
        <v>1688</v>
      </c>
      <c r="AZ24" s="26" t="s">
        <v>1689</v>
      </c>
      <c r="BA24" s="26" t="s">
        <v>1690</v>
      </c>
      <c r="BB24" s="26" t="s">
        <v>1691</v>
      </c>
      <c r="BC24" s="26" t="s">
        <v>1692</v>
      </c>
      <c r="BD24" s="26" t="s">
        <v>1693</v>
      </c>
    </row>
    <row r="25" spans="1:56">
      <c r="A25" s="46" t="s">
        <v>257</v>
      </c>
      <c r="B25" s="26" t="s">
        <v>238</v>
      </c>
      <c r="C25" s="26" t="s">
        <v>378</v>
      </c>
      <c r="D25" s="26" t="s">
        <v>238</v>
      </c>
      <c r="E25" s="26" t="s">
        <v>563</v>
      </c>
      <c r="F25" s="26" t="s">
        <v>613</v>
      </c>
      <c r="G25" s="26" t="s">
        <v>379</v>
      </c>
      <c r="H25" s="26" t="s">
        <v>1694</v>
      </c>
      <c r="I25" s="26" t="s">
        <v>1695</v>
      </c>
      <c r="J25" s="26" t="s">
        <v>1696</v>
      </c>
      <c r="K25" s="26" t="s">
        <v>1697</v>
      </c>
      <c r="L25" s="26" t="s">
        <v>1698</v>
      </c>
      <c r="M25" s="26" t="s">
        <v>1699</v>
      </c>
      <c r="N25" s="26" t="s">
        <v>1700</v>
      </c>
      <c r="O25" s="26" t="s">
        <v>1701</v>
      </c>
      <c r="P25" s="26" t="s">
        <v>1702</v>
      </c>
      <c r="Q25" s="26" t="s">
        <v>1703</v>
      </c>
      <c r="R25" s="26" t="s">
        <v>1704</v>
      </c>
      <c r="S25" s="26" t="s">
        <v>1705</v>
      </c>
      <c r="T25" s="26" t="s">
        <v>1706</v>
      </c>
      <c r="U25" s="26" t="s">
        <v>1707</v>
      </c>
      <c r="V25" s="26" t="s">
        <v>1708</v>
      </c>
      <c r="W25" s="26" t="s">
        <v>1709</v>
      </c>
      <c r="X25" s="26" t="s">
        <v>1710</v>
      </c>
      <c r="Y25" s="26" t="s">
        <v>1711</v>
      </c>
      <c r="Z25" s="26" t="s">
        <v>1712</v>
      </c>
      <c r="AA25" s="26" t="s">
        <v>1713</v>
      </c>
      <c r="AB25" s="26" t="s">
        <v>1714</v>
      </c>
      <c r="AC25" s="26" t="s">
        <v>1715</v>
      </c>
      <c r="AD25" s="26" t="s">
        <v>1716</v>
      </c>
      <c r="AE25" s="26" t="s">
        <v>1717</v>
      </c>
      <c r="AF25" s="26" t="s">
        <v>1718</v>
      </c>
      <c r="AG25" s="26" t="s">
        <v>1719</v>
      </c>
      <c r="AH25" s="26" t="s">
        <v>1720</v>
      </c>
      <c r="AI25" s="26" t="s">
        <v>1721</v>
      </c>
      <c r="AJ25" s="26" t="s">
        <v>1722</v>
      </c>
      <c r="AK25" s="26" t="s">
        <v>1723</v>
      </c>
      <c r="AL25" s="26" t="s">
        <v>1724</v>
      </c>
      <c r="AM25" s="26" t="s">
        <v>1725</v>
      </c>
      <c r="AN25" s="26" t="s">
        <v>1726</v>
      </c>
      <c r="AO25" s="26" t="s">
        <v>1727</v>
      </c>
      <c r="AP25" s="26" t="s">
        <v>1728</v>
      </c>
      <c r="AQ25" s="26" t="s">
        <v>1729</v>
      </c>
      <c r="AR25" s="26" t="s">
        <v>1730</v>
      </c>
      <c r="AS25" s="26" t="s">
        <v>1731</v>
      </c>
      <c r="AT25" s="26" t="s">
        <v>1732</v>
      </c>
      <c r="AU25" s="26" t="s">
        <v>1733</v>
      </c>
      <c r="AV25" s="26" t="s">
        <v>1734</v>
      </c>
      <c r="AW25" s="26" t="s">
        <v>1735</v>
      </c>
      <c r="AX25" s="26" t="s">
        <v>1736</v>
      </c>
      <c r="AY25" s="26" t="s">
        <v>1737</v>
      </c>
      <c r="AZ25" s="26" t="s">
        <v>1738</v>
      </c>
      <c r="BA25" s="26" t="s">
        <v>1739</v>
      </c>
      <c r="BB25" s="26" t="s">
        <v>1740</v>
      </c>
      <c r="BC25" s="26" t="s">
        <v>1741</v>
      </c>
      <c r="BD25" s="26" t="s">
        <v>1742</v>
      </c>
    </row>
    <row r="26" spans="1:56">
      <c r="A26" s="46" t="s">
        <v>384</v>
      </c>
      <c r="B26" s="26" t="s">
        <v>238</v>
      </c>
      <c r="C26" s="26" t="s">
        <v>378</v>
      </c>
      <c r="D26" s="26" t="s">
        <v>238</v>
      </c>
      <c r="E26" s="26" t="s">
        <v>563</v>
      </c>
      <c r="F26" s="26" t="s">
        <v>613</v>
      </c>
      <c r="G26" s="26" t="s">
        <v>379</v>
      </c>
      <c r="H26" s="26" t="s">
        <v>1743</v>
      </c>
      <c r="I26" s="26" t="s">
        <v>1744</v>
      </c>
      <c r="J26" s="26" t="s">
        <v>1745</v>
      </c>
      <c r="K26" s="26" t="s">
        <v>1746</v>
      </c>
      <c r="L26" s="26" t="s">
        <v>1747</v>
      </c>
      <c r="M26" s="26" t="s">
        <v>1748</v>
      </c>
      <c r="N26" s="26" t="s">
        <v>1749</v>
      </c>
      <c r="O26" s="26" t="s">
        <v>1750</v>
      </c>
      <c r="P26" s="26" t="s">
        <v>1751</v>
      </c>
      <c r="Q26" s="26" t="s">
        <v>1752</v>
      </c>
      <c r="R26" s="26" t="s">
        <v>1753</v>
      </c>
      <c r="S26" s="26" t="s">
        <v>1754</v>
      </c>
      <c r="T26" s="26" t="s">
        <v>1755</v>
      </c>
      <c r="U26" s="26" t="s">
        <v>1756</v>
      </c>
      <c r="V26" s="26" t="s">
        <v>1757</v>
      </c>
      <c r="W26" s="26" t="s">
        <v>1758</v>
      </c>
      <c r="X26" s="26" t="s">
        <v>1759</v>
      </c>
      <c r="Y26" s="26" t="s">
        <v>1760</v>
      </c>
      <c r="Z26" s="26" t="s">
        <v>1761</v>
      </c>
      <c r="AA26" s="26" t="s">
        <v>1762</v>
      </c>
      <c r="AB26" s="26" t="s">
        <v>1763</v>
      </c>
      <c r="AC26" s="26" t="s">
        <v>1764</v>
      </c>
      <c r="AD26" s="26" t="s">
        <v>1765</v>
      </c>
      <c r="AE26" s="26" t="s">
        <v>1766</v>
      </c>
      <c r="AF26" s="26" t="s">
        <v>1767</v>
      </c>
      <c r="AG26" s="26" t="s">
        <v>1768</v>
      </c>
      <c r="AH26" s="26" t="s">
        <v>1769</v>
      </c>
      <c r="AI26" s="26" t="s">
        <v>1770</v>
      </c>
      <c r="AJ26" s="26" t="s">
        <v>1771</v>
      </c>
      <c r="AK26" s="26" t="s">
        <v>1772</v>
      </c>
      <c r="AL26" s="26" t="s">
        <v>1773</v>
      </c>
      <c r="AM26" s="26" t="s">
        <v>1774</v>
      </c>
      <c r="AN26" s="26" t="s">
        <v>1775</v>
      </c>
      <c r="AO26" s="26" t="s">
        <v>1776</v>
      </c>
      <c r="AP26" s="26" t="s">
        <v>1777</v>
      </c>
      <c r="AQ26" s="26" t="s">
        <v>1778</v>
      </c>
      <c r="AR26" s="26" t="s">
        <v>1779</v>
      </c>
      <c r="AS26" s="26" t="s">
        <v>1780</v>
      </c>
      <c r="AT26" s="26" t="s">
        <v>1781</v>
      </c>
      <c r="AU26" s="26" t="s">
        <v>1782</v>
      </c>
      <c r="AV26" s="26" t="s">
        <v>1783</v>
      </c>
      <c r="AW26" s="26" t="s">
        <v>1784</v>
      </c>
      <c r="AX26" s="26" t="s">
        <v>1785</v>
      </c>
      <c r="AY26" s="26" t="s">
        <v>1786</v>
      </c>
      <c r="AZ26" s="26" t="s">
        <v>1787</v>
      </c>
      <c r="BA26" s="26" t="s">
        <v>1788</v>
      </c>
      <c r="BB26" s="26" t="s">
        <v>1789</v>
      </c>
      <c r="BC26" s="26" t="s">
        <v>1790</v>
      </c>
      <c r="BD26" s="26" t="s">
        <v>1791</v>
      </c>
    </row>
    <row r="27" spans="1:56">
      <c r="A27" s="46" t="s">
        <v>261</v>
      </c>
      <c r="B27" s="26" t="s">
        <v>238</v>
      </c>
      <c r="C27" s="26" t="s">
        <v>378</v>
      </c>
      <c r="D27" s="26" t="s">
        <v>238</v>
      </c>
      <c r="E27" s="26" t="s">
        <v>908</v>
      </c>
      <c r="F27" s="26">
        <v>237</v>
      </c>
      <c r="G27" s="26" t="s">
        <v>379</v>
      </c>
      <c r="H27" s="26" t="s">
        <v>1792</v>
      </c>
      <c r="I27" s="26" t="s">
        <v>1793</v>
      </c>
      <c r="J27" s="26" t="s">
        <v>1794</v>
      </c>
      <c r="K27" s="26" t="s">
        <v>1795</v>
      </c>
      <c r="L27" s="26" t="s">
        <v>1796</v>
      </c>
      <c r="M27" s="26" t="s">
        <v>1797</v>
      </c>
      <c r="N27" s="26" t="s">
        <v>1798</v>
      </c>
      <c r="O27" s="26" t="s">
        <v>1799</v>
      </c>
      <c r="P27" s="26" t="s">
        <v>1800</v>
      </c>
      <c r="Q27" s="26" t="s">
        <v>1801</v>
      </c>
      <c r="R27" s="26" t="s">
        <v>1802</v>
      </c>
      <c r="S27" s="26" t="s">
        <v>1803</v>
      </c>
      <c r="T27" s="26" t="s">
        <v>1804</v>
      </c>
      <c r="U27" s="26" t="s">
        <v>1805</v>
      </c>
      <c r="V27" s="26" t="s">
        <v>1806</v>
      </c>
      <c r="W27" s="26" t="s">
        <v>1807</v>
      </c>
      <c r="X27" s="26" t="s">
        <v>1808</v>
      </c>
      <c r="Y27" s="26" t="s">
        <v>1809</v>
      </c>
      <c r="Z27" s="26" t="s">
        <v>1810</v>
      </c>
      <c r="AA27" s="26" t="s">
        <v>1811</v>
      </c>
      <c r="AB27" s="26" t="s">
        <v>1812</v>
      </c>
      <c r="AC27" s="26" t="s">
        <v>1813</v>
      </c>
      <c r="AD27" s="26" t="s">
        <v>1814</v>
      </c>
      <c r="AE27" s="26" t="s">
        <v>1815</v>
      </c>
      <c r="AF27" s="26" t="s">
        <v>1816</v>
      </c>
      <c r="AG27" s="26" t="s">
        <v>1817</v>
      </c>
      <c r="AH27" s="26" t="s">
        <v>1818</v>
      </c>
      <c r="AI27" s="26" t="s">
        <v>1819</v>
      </c>
      <c r="AJ27" s="26" t="s">
        <v>1820</v>
      </c>
      <c r="AK27" s="26" t="s">
        <v>1821</v>
      </c>
      <c r="AL27" s="26" t="s">
        <v>1822</v>
      </c>
      <c r="AM27" s="26" t="s">
        <v>1823</v>
      </c>
      <c r="AN27" s="26" t="s">
        <v>1824</v>
      </c>
      <c r="AO27" s="26" t="s">
        <v>1825</v>
      </c>
      <c r="AP27" s="26" t="s">
        <v>1826</v>
      </c>
      <c r="AQ27" s="26" t="s">
        <v>1827</v>
      </c>
      <c r="AR27" s="26" t="s">
        <v>1828</v>
      </c>
      <c r="AS27" s="26" t="s">
        <v>1829</v>
      </c>
      <c r="AT27" s="26" t="s">
        <v>1830</v>
      </c>
      <c r="AU27" s="26" t="s">
        <v>1831</v>
      </c>
      <c r="AV27" s="26" t="s">
        <v>1832</v>
      </c>
      <c r="AW27" s="26" t="s">
        <v>1833</v>
      </c>
      <c r="AX27" s="26" t="s">
        <v>1834</v>
      </c>
      <c r="AY27" s="26" t="s">
        <v>1835</v>
      </c>
      <c r="AZ27" s="26" t="s">
        <v>1836</v>
      </c>
      <c r="BA27" s="26" t="s">
        <v>1837</v>
      </c>
      <c r="BB27" s="26" t="s">
        <v>1838</v>
      </c>
      <c r="BC27" s="26" t="s">
        <v>1839</v>
      </c>
      <c r="BD27" s="26" t="s">
        <v>1840</v>
      </c>
    </row>
    <row r="28" spans="1:56">
      <c r="A28" s="46" t="s">
        <v>263</v>
      </c>
      <c r="B28" s="26" t="s">
        <v>238</v>
      </c>
      <c r="C28" s="26" t="s">
        <v>378</v>
      </c>
      <c r="D28" s="26" t="s">
        <v>238</v>
      </c>
      <c r="E28" s="26" t="s">
        <v>908</v>
      </c>
      <c r="F28" s="26">
        <v>237</v>
      </c>
      <c r="G28" s="26" t="s">
        <v>379</v>
      </c>
      <c r="H28" s="26" t="s">
        <v>1841</v>
      </c>
      <c r="I28" s="26" t="s">
        <v>1842</v>
      </c>
      <c r="J28" s="26" t="s">
        <v>1843</v>
      </c>
      <c r="K28" s="26" t="s">
        <v>1844</v>
      </c>
      <c r="L28" s="26" t="s">
        <v>1845</v>
      </c>
      <c r="M28" s="26" t="s">
        <v>1846</v>
      </c>
      <c r="N28" s="26" t="s">
        <v>1847</v>
      </c>
      <c r="O28" s="26" t="s">
        <v>1848</v>
      </c>
      <c r="P28" s="26" t="s">
        <v>1849</v>
      </c>
      <c r="Q28" s="26" t="s">
        <v>1850</v>
      </c>
      <c r="R28" s="26" t="s">
        <v>1851</v>
      </c>
      <c r="S28" s="26" t="s">
        <v>1852</v>
      </c>
      <c r="T28" s="26" t="s">
        <v>1853</v>
      </c>
      <c r="U28" s="26" t="s">
        <v>1854</v>
      </c>
      <c r="V28" s="26" t="s">
        <v>1855</v>
      </c>
      <c r="W28" s="26" t="s">
        <v>1856</v>
      </c>
      <c r="X28" s="26" t="s">
        <v>1857</v>
      </c>
      <c r="Y28" s="26" t="s">
        <v>1858</v>
      </c>
      <c r="Z28" s="26" t="s">
        <v>1859</v>
      </c>
      <c r="AA28" s="26" t="s">
        <v>1860</v>
      </c>
      <c r="AB28" s="26" t="s">
        <v>1861</v>
      </c>
      <c r="AC28" s="26" t="s">
        <v>1862</v>
      </c>
      <c r="AD28" s="26" t="s">
        <v>1863</v>
      </c>
      <c r="AE28" s="26" t="s">
        <v>1864</v>
      </c>
      <c r="AF28" s="26" t="s">
        <v>1865</v>
      </c>
      <c r="AG28" s="26" t="s">
        <v>1866</v>
      </c>
      <c r="AH28" s="26" t="s">
        <v>1867</v>
      </c>
      <c r="AI28" s="26" t="s">
        <v>1868</v>
      </c>
      <c r="AJ28" s="26" t="s">
        <v>1869</v>
      </c>
      <c r="AK28" s="26" t="s">
        <v>1870</v>
      </c>
      <c r="AL28" s="26" t="s">
        <v>1871</v>
      </c>
      <c r="AM28" s="26" t="s">
        <v>1872</v>
      </c>
      <c r="AN28" s="26" t="s">
        <v>1873</v>
      </c>
      <c r="AO28" s="26" t="s">
        <v>1874</v>
      </c>
      <c r="AP28" s="26" t="s">
        <v>1875</v>
      </c>
      <c r="AQ28" s="26" t="s">
        <v>1876</v>
      </c>
      <c r="AR28" s="26" t="s">
        <v>1877</v>
      </c>
      <c r="AS28" s="26" t="s">
        <v>1878</v>
      </c>
      <c r="AT28" s="26" t="s">
        <v>1879</v>
      </c>
      <c r="AU28" s="26" t="s">
        <v>1880</v>
      </c>
      <c r="AV28" s="26" t="s">
        <v>1881</v>
      </c>
      <c r="AW28" s="26" t="s">
        <v>1882</v>
      </c>
      <c r="AX28" s="26" t="s">
        <v>1883</v>
      </c>
      <c r="AY28" s="26" t="s">
        <v>1884</v>
      </c>
      <c r="AZ28" s="26" t="s">
        <v>1885</v>
      </c>
      <c r="BA28" s="26" t="s">
        <v>1886</v>
      </c>
      <c r="BB28" s="26" t="s">
        <v>1887</v>
      </c>
      <c r="BC28" s="26" t="s">
        <v>1888</v>
      </c>
      <c r="BD28" s="26" t="s">
        <v>1889</v>
      </c>
    </row>
    <row r="29" spans="1:56">
      <c r="A29" s="46" t="s">
        <v>265</v>
      </c>
      <c r="B29" s="26" t="s">
        <v>238</v>
      </c>
      <c r="C29" s="26" t="s">
        <v>378</v>
      </c>
      <c r="D29" s="26" t="s">
        <v>238</v>
      </c>
      <c r="E29" s="26" t="s">
        <v>613</v>
      </c>
      <c r="F29" s="26">
        <v>244</v>
      </c>
      <c r="G29" s="26" t="s">
        <v>379</v>
      </c>
      <c r="H29" s="26" t="s">
        <v>1890</v>
      </c>
      <c r="I29" s="26" t="s">
        <v>1891</v>
      </c>
      <c r="J29" s="26" t="s">
        <v>1892</v>
      </c>
      <c r="K29" s="26" t="s">
        <v>1893</v>
      </c>
      <c r="L29" s="26" t="s">
        <v>1894</v>
      </c>
      <c r="M29" s="26" t="s">
        <v>1895</v>
      </c>
      <c r="N29" s="26" t="s">
        <v>1896</v>
      </c>
      <c r="O29" s="26" t="s">
        <v>1897</v>
      </c>
      <c r="P29" s="26" t="s">
        <v>1898</v>
      </c>
      <c r="Q29" s="26" t="s">
        <v>1899</v>
      </c>
      <c r="R29" s="26" t="s">
        <v>1900</v>
      </c>
      <c r="S29" s="26" t="s">
        <v>1901</v>
      </c>
      <c r="T29" s="26" t="s">
        <v>1902</v>
      </c>
      <c r="U29" s="26" t="s">
        <v>1903</v>
      </c>
      <c r="V29" s="26" t="s">
        <v>1904</v>
      </c>
      <c r="W29" s="26" t="s">
        <v>1905</v>
      </c>
      <c r="X29" s="26" t="s">
        <v>1906</v>
      </c>
      <c r="Y29" s="26" t="s">
        <v>1907</v>
      </c>
      <c r="Z29" s="26" t="s">
        <v>1908</v>
      </c>
      <c r="AA29" s="26" t="s">
        <v>1909</v>
      </c>
      <c r="AB29" s="26" t="s">
        <v>1910</v>
      </c>
      <c r="AC29" s="26" t="s">
        <v>1911</v>
      </c>
      <c r="AD29" s="26" t="s">
        <v>1912</v>
      </c>
      <c r="AE29" s="26" t="s">
        <v>1913</v>
      </c>
      <c r="AF29" s="26" t="s">
        <v>1914</v>
      </c>
      <c r="AG29" s="26" t="s">
        <v>1915</v>
      </c>
      <c r="AH29" s="26" t="s">
        <v>1916</v>
      </c>
      <c r="AI29" s="26" t="s">
        <v>1917</v>
      </c>
      <c r="AJ29" s="26" t="s">
        <v>1918</v>
      </c>
      <c r="AK29" s="26" t="s">
        <v>1919</v>
      </c>
      <c r="AL29" s="26" t="s">
        <v>1920</v>
      </c>
      <c r="AM29" s="26" t="s">
        <v>1921</v>
      </c>
      <c r="AN29" s="26" t="s">
        <v>1922</v>
      </c>
      <c r="AO29" s="26" t="s">
        <v>1923</v>
      </c>
      <c r="AP29" s="26" t="s">
        <v>1924</v>
      </c>
      <c r="AQ29" s="26" t="s">
        <v>1925</v>
      </c>
      <c r="AR29" s="26" t="s">
        <v>1926</v>
      </c>
      <c r="AS29" s="26" t="s">
        <v>1927</v>
      </c>
      <c r="AT29" s="26" t="s">
        <v>1928</v>
      </c>
      <c r="AU29" s="26" t="s">
        <v>1929</v>
      </c>
      <c r="AV29" s="26" t="s">
        <v>1930</v>
      </c>
      <c r="AW29" s="26" t="s">
        <v>1931</v>
      </c>
      <c r="AX29" s="26" t="s">
        <v>1932</v>
      </c>
      <c r="AY29" s="26" t="s">
        <v>1933</v>
      </c>
      <c r="AZ29" s="26" t="s">
        <v>1934</v>
      </c>
      <c r="BA29" s="26" t="s">
        <v>1935</v>
      </c>
      <c r="BB29" s="26" t="s">
        <v>1936</v>
      </c>
      <c r="BC29" s="26" t="s">
        <v>1937</v>
      </c>
      <c r="BD29" s="26" t="s">
        <v>1938</v>
      </c>
    </row>
    <row r="30" spans="1:56">
      <c r="A30" s="46" t="s">
        <v>267</v>
      </c>
      <c r="B30" s="26" t="s">
        <v>238</v>
      </c>
      <c r="C30" s="26" t="s">
        <v>378</v>
      </c>
      <c r="D30" s="26" t="s">
        <v>238</v>
      </c>
      <c r="E30" s="26">
        <v>244</v>
      </c>
      <c r="F30" s="26" t="s">
        <v>1939</v>
      </c>
      <c r="G30" s="26" t="s">
        <v>379</v>
      </c>
      <c r="H30" s="26" t="s">
        <v>1940</v>
      </c>
      <c r="I30" s="26" t="s">
        <v>1941</v>
      </c>
      <c r="J30" s="26" t="s">
        <v>1942</v>
      </c>
      <c r="K30" s="26" t="s">
        <v>1943</v>
      </c>
      <c r="L30" s="26" t="s">
        <v>1944</v>
      </c>
      <c r="M30" s="26" t="s">
        <v>1945</v>
      </c>
      <c r="N30" s="26" t="s">
        <v>1946</v>
      </c>
      <c r="O30" s="26" t="s">
        <v>1947</v>
      </c>
      <c r="P30" s="26" t="s">
        <v>1948</v>
      </c>
      <c r="Q30" s="26" t="s">
        <v>1949</v>
      </c>
      <c r="R30" s="26" t="s">
        <v>1950</v>
      </c>
      <c r="S30" s="26" t="s">
        <v>1951</v>
      </c>
      <c r="T30" s="26" t="s">
        <v>1952</v>
      </c>
      <c r="U30" s="26" t="s">
        <v>1953</v>
      </c>
      <c r="V30" s="26" t="s">
        <v>1954</v>
      </c>
      <c r="W30" s="26" t="s">
        <v>1955</v>
      </c>
      <c r="X30" s="26" t="s">
        <v>1956</v>
      </c>
      <c r="Y30" s="26" t="s">
        <v>1957</v>
      </c>
      <c r="Z30" s="26" t="s">
        <v>1958</v>
      </c>
      <c r="AA30" s="26" t="s">
        <v>1959</v>
      </c>
      <c r="AB30" s="26" t="s">
        <v>1960</v>
      </c>
      <c r="AC30" s="26" t="s">
        <v>1961</v>
      </c>
      <c r="AD30" s="26" t="s">
        <v>1962</v>
      </c>
      <c r="AE30" s="26" t="s">
        <v>1963</v>
      </c>
      <c r="AF30" s="26" t="s">
        <v>1964</v>
      </c>
      <c r="AG30" s="26" t="s">
        <v>1965</v>
      </c>
      <c r="AH30" s="26" t="s">
        <v>1966</v>
      </c>
      <c r="AI30" s="26" t="s">
        <v>1967</v>
      </c>
      <c r="AJ30" s="26" t="s">
        <v>1968</v>
      </c>
      <c r="AK30" s="26" t="s">
        <v>1969</v>
      </c>
      <c r="AL30" s="26" t="s">
        <v>1970</v>
      </c>
      <c r="AM30" s="26" t="s">
        <v>1971</v>
      </c>
      <c r="AN30" s="26" t="s">
        <v>1972</v>
      </c>
      <c r="AO30" s="26" t="s">
        <v>1973</v>
      </c>
      <c r="AP30" s="26" t="s">
        <v>1974</v>
      </c>
      <c r="AQ30" s="26" t="s">
        <v>1975</v>
      </c>
      <c r="AR30" s="26" t="s">
        <v>1976</v>
      </c>
      <c r="AS30" s="26" t="s">
        <v>1977</v>
      </c>
      <c r="AT30" s="26" t="s">
        <v>1978</v>
      </c>
      <c r="AU30" s="26" t="s">
        <v>1979</v>
      </c>
      <c r="AV30" s="26" t="s">
        <v>1980</v>
      </c>
      <c r="AW30" s="26" t="s">
        <v>1981</v>
      </c>
      <c r="AX30" s="26" t="s">
        <v>1982</v>
      </c>
      <c r="AY30" s="26" t="s">
        <v>1983</v>
      </c>
      <c r="AZ30" s="26" t="s">
        <v>1984</v>
      </c>
      <c r="BA30" s="26" t="s">
        <v>1985</v>
      </c>
      <c r="BB30" s="26" t="s">
        <v>1986</v>
      </c>
      <c r="BC30" s="26" t="s">
        <v>1987</v>
      </c>
      <c r="BD30" s="26" t="s">
        <v>1988</v>
      </c>
    </row>
    <row r="31" spans="1:56">
      <c r="A31" s="46" t="s">
        <v>276</v>
      </c>
      <c r="B31" s="26" t="s">
        <v>238</v>
      </c>
      <c r="C31" s="26" t="s">
        <v>378</v>
      </c>
      <c r="D31" s="26" t="s">
        <v>238</v>
      </c>
      <c r="E31" s="26" t="s">
        <v>1007</v>
      </c>
      <c r="F31" s="26" t="s">
        <v>908</v>
      </c>
      <c r="G31" s="26" t="s">
        <v>379</v>
      </c>
      <c r="H31" s="26" t="s">
        <v>1989</v>
      </c>
      <c r="I31" s="26" t="s">
        <v>1990</v>
      </c>
      <c r="J31" s="26" t="s">
        <v>1991</v>
      </c>
      <c r="K31" s="26" t="s">
        <v>1992</v>
      </c>
      <c r="L31" s="26" t="s">
        <v>1993</v>
      </c>
      <c r="M31" s="26" t="s">
        <v>1994</v>
      </c>
      <c r="N31" s="26" t="s">
        <v>1995</v>
      </c>
      <c r="O31" s="26" t="s">
        <v>1996</v>
      </c>
      <c r="P31" s="26" t="s">
        <v>1997</v>
      </c>
      <c r="Q31" s="26" t="s">
        <v>1998</v>
      </c>
      <c r="R31" s="26" t="s">
        <v>1999</v>
      </c>
      <c r="S31" s="26" t="s">
        <v>2000</v>
      </c>
      <c r="T31" s="26" t="s">
        <v>2001</v>
      </c>
      <c r="U31" s="26" t="s">
        <v>2002</v>
      </c>
      <c r="V31" s="26" t="s">
        <v>2003</v>
      </c>
      <c r="W31" s="26" t="s">
        <v>2004</v>
      </c>
      <c r="X31" s="26" t="s">
        <v>2005</v>
      </c>
      <c r="Y31" s="26" t="s">
        <v>2006</v>
      </c>
      <c r="Z31" s="26" t="s">
        <v>2007</v>
      </c>
      <c r="AA31" s="26" t="s">
        <v>2008</v>
      </c>
      <c r="AB31" s="26" t="s">
        <v>2009</v>
      </c>
      <c r="AC31" s="26" t="s">
        <v>2010</v>
      </c>
      <c r="AD31" s="26" t="s">
        <v>2011</v>
      </c>
      <c r="AE31" s="26" t="s">
        <v>2012</v>
      </c>
      <c r="AF31" s="26" t="s">
        <v>2013</v>
      </c>
      <c r="AG31" s="26" t="s">
        <v>2014</v>
      </c>
      <c r="AH31" s="26" t="s">
        <v>2015</v>
      </c>
      <c r="AI31" s="26" t="s">
        <v>2016</v>
      </c>
      <c r="AJ31" s="26" t="s">
        <v>2017</v>
      </c>
      <c r="AK31" s="26" t="s">
        <v>2018</v>
      </c>
      <c r="AL31" s="26" t="s">
        <v>2019</v>
      </c>
      <c r="AM31" s="26" t="s">
        <v>2020</v>
      </c>
      <c r="AN31" s="26" t="s">
        <v>2021</v>
      </c>
      <c r="AO31" s="26" t="s">
        <v>2022</v>
      </c>
      <c r="AP31" s="26" t="s">
        <v>2023</v>
      </c>
      <c r="AQ31" s="26" t="s">
        <v>2024</v>
      </c>
      <c r="AR31" s="26" t="s">
        <v>2025</v>
      </c>
      <c r="AS31" s="26" t="s">
        <v>2026</v>
      </c>
      <c r="AT31" s="26" t="s">
        <v>2027</v>
      </c>
      <c r="AU31" s="26" t="s">
        <v>2028</v>
      </c>
      <c r="AV31" s="26" t="s">
        <v>2029</v>
      </c>
      <c r="AW31" s="26" t="s">
        <v>2030</v>
      </c>
      <c r="AX31" s="26" t="s">
        <v>2031</v>
      </c>
      <c r="AY31" s="26" t="s">
        <v>2032</v>
      </c>
      <c r="AZ31" s="26" t="s">
        <v>2033</v>
      </c>
      <c r="BA31" s="26" t="s">
        <v>2034</v>
      </c>
      <c r="BB31" s="26" t="s">
        <v>2035</v>
      </c>
      <c r="BC31" s="26" t="s">
        <v>2036</v>
      </c>
      <c r="BD31" s="26" t="s">
        <v>2037</v>
      </c>
    </row>
    <row r="32" spans="1:56">
      <c r="A32" s="46" t="s">
        <v>278</v>
      </c>
      <c r="B32" s="26" t="s">
        <v>238</v>
      </c>
      <c r="C32" s="26" t="s">
        <v>378</v>
      </c>
      <c r="D32" s="26" t="s">
        <v>238</v>
      </c>
      <c r="E32" s="26" t="s">
        <v>563</v>
      </c>
      <c r="F32" s="26" t="s">
        <v>1007</v>
      </c>
      <c r="G32" s="26" t="s">
        <v>379</v>
      </c>
      <c r="H32" s="26" t="s">
        <v>2038</v>
      </c>
      <c r="I32" s="26" t="s">
        <v>2039</v>
      </c>
      <c r="J32" s="26" t="s">
        <v>2040</v>
      </c>
      <c r="K32" s="26" t="s">
        <v>2041</v>
      </c>
      <c r="L32" s="26" t="s">
        <v>2042</v>
      </c>
      <c r="M32" s="26" t="s">
        <v>2043</v>
      </c>
      <c r="N32" s="26" t="s">
        <v>2044</v>
      </c>
      <c r="O32" s="26" t="s">
        <v>2045</v>
      </c>
      <c r="P32" s="26" t="s">
        <v>2046</v>
      </c>
      <c r="Q32" s="26" t="s">
        <v>2047</v>
      </c>
      <c r="R32" s="26" t="s">
        <v>2048</v>
      </c>
      <c r="S32" s="26" t="s">
        <v>2049</v>
      </c>
      <c r="T32" s="26" t="s">
        <v>2050</v>
      </c>
      <c r="U32" s="26" t="s">
        <v>2051</v>
      </c>
      <c r="V32" s="26" t="s">
        <v>2052</v>
      </c>
      <c r="W32" s="26" t="s">
        <v>2053</v>
      </c>
      <c r="X32" s="26" t="s">
        <v>2054</v>
      </c>
      <c r="Y32" s="26" t="s">
        <v>2055</v>
      </c>
      <c r="Z32" s="26" t="s">
        <v>2056</v>
      </c>
      <c r="AA32" s="26" t="s">
        <v>2057</v>
      </c>
      <c r="AB32" s="26" t="s">
        <v>2058</v>
      </c>
      <c r="AC32" s="26" t="s">
        <v>2059</v>
      </c>
      <c r="AD32" s="26" t="s">
        <v>2060</v>
      </c>
      <c r="AE32" s="26" t="s">
        <v>2061</v>
      </c>
      <c r="AF32" s="26" t="s">
        <v>2062</v>
      </c>
      <c r="AG32" s="26" t="s">
        <v>2063</v>
      </c>
      <c r="AH32" s="26" t="s">
        <v>2064</v>
      </c>
      <c r="AI32" s="26" t="s">
        <v>2065</v>
      </c>
      <c r="AJ32" s="26" t="s">
        <v>2066</v>
      </c>
      <c r="AK32" s="26" t="s">
        <v>2067</v>
      </c>
      <c r="AL32" s="26" t="s">
        <v>2068</v>
      </c>
      <c r="AM32" s="26" t="s">
        <v>2069</v>
      </c>
      <c r="AN32" s="26" t="s">
        <v>2070</v>
      </c>
      <c r="AO32" s="26" t="s">
        <v>2071</v>
      </c>
      <c r="AP32" s="26" t="s">
        <v>2072</v>
      </c>
      <c r="AQ32" s="26" t="s">
        <v>2073</v>
      </c>
      <c r="AR32" s="26" t="s">
        <v>2074</v>
      </c>
      <c r="AS32" s="26" t="s">
        <v>2075</v>
      </c>
      <c r="AT32" s="26" t="s">
        <v>2076</v>
      </c>
      <c r="AU32" s="26" t="s">
        <v>2077</v>
      </c>
      <c r="AV32" s="26" t="s">
        <v>2078</v>
      </c>
      <c r="AW32" s="26" t="s">
        <v>2079</v>
      </c>
      <c r="AX32" s="26" t="s">
        <v>2080</v>
      </c>
      <c r="AY32" s="26" t="s">
        <v>2081</v>
      </c>
      <c r="AZ32" s="26" t="s">
        <v>2082</v>
      </c>
      <c r="BA32" s="26" t="s">
        <v>2083</v>
      </c>
      <c r="BB32" s="26" t="s">
        <v>2084</v>
      </c>
      <c r="BC32" s="26" t="s">
        <v>2085</v>
      </c>
      <c r="BD32" s="26" t="s">
        <v>2086</v>
      </c>
    </row>
    <row r="33" spans="1:56">
      <c r="A33" s="46" t="s">
        <v>286</v>
      </c>
      <c r="B33" s="26" t="s">
        <v>238</v>
      </c>
      <c r="C33" s="26" t="s">
        <v>378</v>
      </c>
      <c r="D33" s="26" t="s">
        <v>238</v>
      </c>
      <c r="E33" s="26">
        <v>244</v>
      </c>
      <c r="F33" s="26" t="s">
        <v>908</v>
      </c>
      <c r="G33" s="26" t="s">
        <v>379</v>
      </c>
      <c r="H33" s="26" t="s">
        <v>2087</v>
      </c>
      <c r="I33" s="26" t="s">
        <v>2088</v>
      </c>
      <c r="J33" s="26" t="s">
        <v>2089</v>
      </c>
      <c r="K33" s="26" t="s">
        <v>2090</v>
      </c>
      <c r="L33" s="26" t="s">
        <v>2091</v>
      </c>
      <c r="M33" s="26" t="s">
        <v>2092</v>
      </c>
      <c r="N33" s="26" t="s">
        <v>2093</v>
      </c>
      <c r="O33" s="26" t="s">
        <v>2094</v>
      </c>
      <c r="P33" s="26" t="s">
        <v>2095</v>
      </c>
      <c r="Q33" s="26" t="s">
        <v>2096</v>
      </c>
      <c r="R33" s="26" t="s">
        <v>2097</v>
      </c>
      <c r="S33" s="26" t="s">
        <v>2098</v>
      </c>
      <c r="T33" s="26" t="s">
        <v>2099</v>
      </c>
      <c r="U33" s="26" t="s">
        <v>2100</v>
      </c>
      <c r="V33" s="26" t="s">
        <v>2101</v>
      </c>
      <c r="W33" s="26" t="s">
        <v>2102</v>
      </c>
      <c r="X33" s="26" t="s">
        <v>2103</v>
      </c>
      <c r="Y33" s="26" t="s">
        <v>2104</v>
      </c>
      <c r="Z33" s="26" t="s">
        <v>2105</v>
      </c>
      <c r="AA33" s="26" t="s">
        <v>2106</v>
      </c>
      <c r="AB33" s="26" t="s">
        <v>2107</v>
      </c>
      <c r="AC33" s="26" t="s">
        <v>2108</v>
      </c>
      <c r="AD33" s="26" t="s">
        <v>2109</v>
      </c>
      <c r="AE33" s="26" t="s">
        <v>2110</v>
      </c>
      <c r="AF33" s="26" t="s">
        <v>2111</v>
      </c>
      <c r="AG33" s="26" t="s">
        <v>2112</v>
      </c>
      <c r="AH33" s="26" t="s">
        <v>2113</v>
      </c>
      <c r="AI33" s="26" t="s">
        <v>2114</v>
      </c>
      <c r="AJ33" s="26" t="s">
        <v>2115</v>
      </c>
      <c r="AK33" s="26" t="s">
        <v>2116</v>
      </c>
      <c r="AL33" s="26" t="s">
        <v>2117</v>
      </c>
      <c r="AM33" s="26" t="s">
        <v>2118</v>
      </c>
      <c r="AN33" s="26" t="s">
        <v>2119</v>
      </c>
      <c r="AO33" s="26" t="s">
        <v>2120</v>
      </c>
      <c r="AP33" s="26" t="s">
        <v>2121</v>
      </c>
      <c r="AQ33" s="26" t="s">
        <v>2122</v>
      </c>
      <c r="AR33" s="26" t="s">
        <v>2123</v>
      </c>
      <c r="AS33" s="26" t="s">
        <v>2124</v>
      </c>
      <c r="AT33" s="26" t="s">
        <v>2125</v>
      </c>
      <c r="AU33" s="26" t="s">
        <v>2126</v>
      </c>
      <c r="AV33" s="26" t="s">
        <v>2127</v>
      </c>
      <c r="AW33" s="26" t="s">
        <v>2128</v>
      </c>
      <c r="AX33" s="26" t="s">
        <v>2129</v>
      </c>
      <c r="AY33" s="26" t="s">
        <v>2130</v>
      </c>
      <c r="AZ33" s="26" t="s">
        <v>2131</v>
      </c>
      <c r="BA33" s="26" t="s">
        <v>2132</v>
      </c>
      <c r="BB33" s="26" t="s">
        <v>2133</v>
      </c>
      <c r="BC33" s="26" t="s">
        <v>2134</v>
      </c>
      <c r="BD33" s="26" t="s">
        <v>2135</v>
      </c>
    </row>
    <row r="34" spans="1:56">
      <c r="A34" s="46" t="s">
        <v>293</v>
      </c>
      <c r="B34" s="26" t="s">
        <v>238</v>
      </c>
      <c r="C34" s="26" t="s">
        <v>378</v>
      </c>
      <c r="D34" s="26" t="s">
        <v>238</v>
      </c>
      <c r="E34" s="26" t="s">
        <v>1007</v>
      </c>
      <c r="F34" s="26">
        <v>237</v>
      </c>
      <c r="G34" s="26" t="s">
        <v>379</v>
      </c>
      <c r="H34" s="26" t="s">
        <v>2136</v>
      </c>
      <c r="I34" s="26" t="s">
        <v>2137</v>
      </c>
      <c r="J34" s="26" t="s">
        <v>2138</v>
      </c>
      <c r="K34" s="26" t="s">
        <v>2139</v>
      </c>
      <c r="L34" s="26" t="s">
        <v>2140</v>
      </c>
      <c r="M34" s="26" t="s">
        <v>2141</v>
      </c>
      <c r="N34" s="26" t="s">
        <v>2142</v>
      </c>
      <c r="O34" s="26" t="s">
        <v>2143</v>
      </c>
      <c r="P34" s="26" t="s">
        <v>2144</v>
      </c>
      <c r="Q34" s="26" t="s">
        <v>2145</v>
      </c>
      <c r="R34" s="26" t="s">
        <v>2146</v>
      </c>
      <c r="S34" s="26" t="s">
        <v>2147</v>
      </c>
      <c r="T34" s="26" t="s">
        <v>2148</v>
      </c>
      <c r="U34" s="26" t="s">
        <v>2149</v>
      </c>
      <c r="V34" s="26" t="s">
        <v>2150</v>
      </c>
      <c r="W34" s="26" t="s">
        <v>2151</v>
      </c>
      <c r="X34" s="26" t="s">
        <v>2152</v>
      </c>
      <c r="Y34" s="26" t="s">
        <v>2153</v>
      </c>
      <c r="Z34" s="26" t="s">
        <v>2154</v>
      </c>
      <c r="AA34" s="26" t="s">
        <v>2155</v>
      </c>
      <c r="AB34" s="26" t="s">
        <v>2156</v>
      </c>
      <c r="AC34" s="26" t="s">
        <v>2157</v>
      </c>
      <c r="AD34" s="26" t="s">
        <v>2158</v>
      </c>
      <c r="AE34" s="26" t="s">
        <v>2159</v>
      </c>
      <c r="AF34" s="26" t="s">
        <v>2160</v>
      </c>
      <c r="AG34" s="26" t="s">
        <v>2161</v>
      </c>
      <c r="AH34" s="26" t="s">
        <v>2162</v>
      </c>
      <c r="AI34" s="26" t="s">
        <v>2163</v>
      </c>
      <c r="AJ34" s="26" t="s">
        <v>2164</v>
      </c>
      <c r="AK34" s="26" t="s">
        <v>2165</v>
      </c>
      <c r="AL34" s="26" t="s">
        <v>2166</v>
      </c>
      <c r="AM34" s="26" t="s">
        <v>2167</v>
      </c>
      <c r="AN34" s="26" t="s">
        <v>2168</v>
      </c>
      <c r="AO34" s="26" t="s">
        <v>2169</v>
      </c>
      <c r="AP34" s="26" t="s">
        <v>2170</v>
      </c>
      <c r="AQ34" s="26" t="s">
        <v>2171</v>
      </c>
      <c r="AR34" s="26" t="s">
        <v>2172</v>
      </c>
      <c r="AS34" s="26" t="s">
        <v>2173</v>
      </c>
      <c r="AT34" s="26" t="s">
        <v>2174</v>
      </c>
      <c r="AU34" s="26" t="s">
        <v>2175</v>
      </c>
      <c r="AV34" s="26" t="s">
        <v>2176</v>
      </c>
      <c r="AW34" s="26" t="s">
        <v>2177</v>
      </c>
      <c r="AX34" s="26" t="s">
        <v>2178</v>
      </c>
      <c r="AY34" s="26" t="s">
        <v>2179</v>
      </c>
      <c r="AZ34" s="26" t="s">
        <v>2180</v>
      </c>
      <c r="BA34" s="26" t="s">
        <v>2181</v>
      </c>
      <c r="BB34" s="26" t="s">
        <v>2182</v>
      </c>
      <c r="BC34" s="26" t="s">
        <v>2183</v>
      </c>
      <c r="BD34" s="26" t="s">
        <v>2184</v>
      </c>
    </row>
    <row r="35" spans="1:56">
      <c r="A35" s="46" t="s">
        <v>307</v>
      </c>
      <c r="B35" s="26" t="s">
        <v>306</v>
      </c>
      <c r="C35" s="26" t="s">
        <v>378</v>
      </c>
      <c r="D35" s="26" t="s">
        <v>306</v>
      </c>
      <c r="E35" s="26">
        <v>244</v>
      </c>
      <c r="F35" s="26" t="s">
        <v>1007</v>
      </c>
      <c r="G35" s="26" t="s">
        <v>379</v>
      </c>
      <c r="H35" s="26" t="s">
        <v>2185</v>
      </c>
      <c r="I35" s="26" t="s">
        <v>2186</v>
      </c>
      <c r="J35" s="26" t="s">
        <v>2187</v>
      </c>
      <c r="K35" s="26" t="s">
        <v>2188</v>
      </c>
      <c r="L35" s="26" t="s">
        <v>2189</v>
      </c>
      <c r="M35" s="26" t="s">
        <v>2190</v>
      </c>
      <c r="N35" s="26" t="s">
        <v>2191</v>
      </c>
      <c r="O35" s="26" t="s">
        <v>2192</v>
      </c>
      <c r="P35" s="26" t="s">
        <v>2193</v>
      </c>
      <c r="Q35" s="26" t="s">
        <v>2194</v>
      </c>
      <c r="R35" s="26" t="s">
        <v>2195</v>
      </c>
      <c r="S35" s="26" t="s">
        <v>2196</v>
      </c>
      <c r="T35" s="26" t="s">
        <v>2197</v>
      </c>
      <c r="U35" s="26" t="s">
        <v>2198</v>
      </c>
      <c r="V35" s="26" t="s">
        <v>2199</v>
      </c>
      <c r="W35" s="26" t="s">
        <v>2200</v>
      </c>
      <c r="X35" s="26" t="s">
        <v>2201</v>
      </c>
      <c r="Y35" s="26" t="s">
        <v>2202</v>
      </c>
      <c r="Z35" s="26" t="s">
        <v>2203</v>
      </c>
      <c r="AA35" s="26" t="s">
        <v>2204</v>
      </c>
      <c r="AB35" s="26" t="s">
        <v>2205</v>
      </c>
      <c r="AC35" s="26" t="s">
        <v>2206</v>
      </c>
      <c r="AD35" s="26" t="s">
        <v>2207</v>
      </c>
      <c r="AE35" s="26" t="s">
        <v>2208</v>
      </c>
      <c r="AF35" s="26" t="s">
        <v>2209</v>
      </c>
      <c r="AG35" s="26" t="s">
        <v>2210</v>
      </c>
      <c r="AH35" s="26" t="s">
        <v>2211</v>
      </c>
      <c r="AI35" s="26" t="s">
        <v>2212</v>
      </c>
      <c r="AJ35" s="26" t="s">
        <v>2213</v>
      </c>
      <c r="AK35" s="26" t="s">
        <v>2214</v>
      </c>
      <c r="AL35" s="26" t="s">
        <v>2215</v>
      </c>
      <c r="AM35" s="26" t="s">
        <v>2216</v>
      </c>
      <c r="AN35" s="26" t="s">
        <v>2217</v>
      </c>
      <c r="AO35" s="26" t="s">
        <v>2218</v>
      </c>
      <c r="AP35" s="26" t="s">
        <v>2219</v>
      </c>
      <c r="AQ35" s="26" t="s">
        <v>2220</v>
      </c>
      <c r="AR35" s="26" t="s">
        <v>2221</v>
      </c>
      <c r="AS35" s="26" t="s">
        <v>2222</v>
      </c>
      <c r="AT35" s="26" t="s">
        <v>2223</v>
      </c>
      <c r="AU35" s="26" t="s">
        <v>2224</v>
      </c>
      <c r="AV35" s="26" t="s">
        <v>2225</v>
      </c>
      <c r="AW35" s="26" t="s">
        <v>2226</v>
      </c>
      <c r="AX35" s="26" t="s">
        <v>2227</v>
      </c>
      <c r="AY35" s="26" t="s">
        <v>2228</v>
      </c>
      <c r="AZ35" s="26" t="s">
        <v>2229</v>
      </c>
      <c r="BA35" s="26" t="s">
        <v>2230</v>
      </c>
      <c r="BB35" s="26" t="s">
        <v>2231</v>
      </c>
      <c r="BC35" s="26" t="s">
        <v>2232</v>
      </c>
      <c r="BD35" s="26" t="s">
        <v>2233</v>
      </c>
    </row>
    <row r="36" spans="1:56">
      <c r="A36" s="46" t="s">
        <v>309</v>
      </c>
      <c r="B36" s="26" t="s">
        <v>306</v>
      </c>
      <c r="C36" s="26" t="s">
        <v>378</v>
      </c>
      <c r="D36" s="26" t="s">
        <v>306</v>
      </c>
      <c r="E36" s="26" t="s">
        <v>908</v>
      </c>
      <c r="F36" s="26">
        <v>237</v>
      </c>
      <c r="G36" s="26" t="s">
        <v>379</v>
      </c>
      <c r="H36" s="26" t="s">
        <v>2234</v>
      </c>
      <c r="I36" s="26" t="s">
        <v>2235</v>
      </c>
      <c r="J36" s="26" t="s">
        <v>2236</v>
      </c>
      <c r="K36" s="26" t="s">
        <v>2237</v>
      </c>
      <c r="L36" s="26" t="s">
        <v>2238</v>
      </c>
      <c r="M36" s="26" t="s">
        <v>2239</v>
      </c>
      <c r="N36" s="26" t="s">
        <v>2240</v>
      </c>
      <c r="O36" s="26" t="s">
        <v>2241</v>
      </c>
      <c r="P36" s="26" t="s">
        <v>2242</v>
      </c>
      <c r="Q36" s="26" t="s">
        <v>2243</v>
      </c>
      <c r="R36" s="26" t="s">
        <v>2244</v>
      </c>
      <c r="S36" s="26" t="s">
        <v>2245</v>
      </c>
      <c r="T36" s="26" t="s">
        <v>2246</v>
      </c>
      <c r="U36" s="26" t="s">
        <v>2247</v>
      </c>
      <c r="V36" s="26" t="s">
        <v>2248</v>
      </c>
      <c r="W36" s="26" t="s">
        <v>2249</v>
      </c>
      <c r="X36" s="26" t="s">
        <v>2250</v>
      </c>
      <c r="Y36" s="26" t="s">
        <v>2251</v>
      </c>
      <c r="Z36" s="26" t="s">
        <v>2252</v>
      </c>
      <c r="AA36" s="26" t="s">
        <v>2253</v>
      </c>
      <c r="AB36" s="26" t="s">
        <v>2254</v>
      </c>
      <c r="AC36" s="26" t="s">
        <v>2255</v>
      </c>
      <c r="AD36" s="26" t="s">
        <v>2256</v>
      </c>
      <c r="AE36" s="26" t="s">
        <v>2257</v>
      </c>
      <c r="AF36" s="26" t="s">
        <v>2258</v>
      </c>
      <c r="AG36" s="26" t="s">
        <v>2259</v>
      </c>
      <c r="AH36" s="26" t="s">
        <v>2260</v>
      </c>
      <c r="AI36" s="26" t="s">
        <v>2261</v>
      </c>
      <c r="AJ36" s="26" t="s">
        <v>2262</v>
      </c>
      <c r="AK36" s="26" t="s">
        <v>2263</v>
      </c>
      <c r="AL36" s="26" t="s">
        <v>2264</v>
      </c>
      <c r="AM36" s="26" t="s">
        <v>2265</v>
      </c>
      <c r="AN36" s="26" t="s">
        <v>2266</v>
      </c>
      <c r="AO36" s="26" t="s">
        <v>2267</v>
      </c>
      <c r="AP36" s="26" t="s">
        <v>2268</v>
      </c>
      <c r="AQ36" s="26" t="s">
        <v>2269</v>
      </c>
      <c r="AR36" s="26" t="s">
        <v>2270</v>
      </c>
      <c r="AS36" s="26" t="s">
        <v>2271</v>
      </c>
      <c r="AT36" s="26" t="s">
        <v>2272</v>
      </c>
      <c r="AU36" s="26" t="s">
        <v>2273</v>
      </c>
      <c r="AV36" s="26" t="s">
        <v>2274</v>
      </c>
      <c r="AW36" s="26" t="s">
        <v>2275</v>
      </c>
      <c r="AX36" s="26" t="s">
        <v>2276</v>
      </c>
      <c r="AY36" s="26" t="s">
        <v>2277</v>
      </c>
      <c r="AZ36" s="26" t="s">
        <v>2278</v>
      </c>
      <c r="BA36" s="26" t="s">
        <v>2279</v>
      </c>
      <c r="BB36" s="26" t="s">
        <v>2280</v>
      </c>
      <c r="BC36" s="26" t="s">
        <v>2281</v>
      </c>
      <c r="BD36" s="26" t="s">
        <v>2282</v>
      </c>
    </row>
    <row r="37" spans="1:56">
      <c r="A37" s="46" t="s">
        <v>311</v>
      </c>
      <c r="B37" s="26" t="s">
        <v>306</v>
      </c>
      <c r="C37" s="26" t="s">
        <v>378</v>
      </c>
      <c r="D37" s="26" t="s">
        <v>306</v>
      </c>
      <c r="E37" s="26" t="s">
        <v>908</v>
      </c>
      <c r="F37" s="26">
        <v>237</v>
      </c>
      <c r="G37" s="26" t="s">
        <v>379</v>
      </c>
      <c r="H37" s="26" t="s">
        <v>2283</v>
      </c>
      <c r="I37" s="26" t="s">
        <v>2284</v>
      </c>
      <c r="J37" s="26" t="s">
        <v>2285</v>
      </c>
      <c r="K37" s="26" t="s">
        <v>2286</v>
      </c>
      <c r="L37" s="26" t="s">
        <v>2287</v>
      </c>
      <c r="M37" s="26" t="s">
        <v>2288</v>
      </c>
      <c r="N37" s="26" t="s">
        <v>2289</v>
      </c>
      <c r="O37" s="26" t="s">
        <v>2290</v>
      </c>
      <c r="P37" s="26" t="s">
        <v>2291</v>
      </c>
      <c r="Q37" s="26" t="s">
        <v>2292</v>
      </c>
      <c r="R37" s="26" t="s">
        <v>2293</v>
      </c>
      <c r="S37" s="26" t="s">
        <v>2294</v>
      </c>
      <c r="T37" s="26" t="s">
        <v>2295</v>
      </c>
      <c r="U37" s="26" t="s">
        <v>2296</v>
      </c>
      <c r="V37" s="26" t="s">
        <v>2297</v>
      </c>
      <c r="W37" s="26" t="s">
        <v>2298</v>
      </c>
      <c r="X37" s="26" t="s">
        <v>2299</v>
      </c>
      <c r="Y37" s="26" t="s">
        <v>2300</v>
      </c>
      <c r="Z37" s="26" t="s">
        <v>2301</v>
      </c>
      <c r="AA37" s="26" t="s">
        <v>2302</v>
      </c>
      <c r="AB37" s="26" t="s">
        <v>2303</v>
      </c>
      <c r="AC37" s="26" t="s">
        <v>2304</v>
      </c>
      <c r="AD37" s="26" t="s">
        <v>2305</v>
      </c>
      <c r="AE37" s="26" t="s">
        <v>2306</v>
      </c>
      <c r="AF37" s="26" t="s">
        <v>2307</v>
      </c>
      <c r="AG37" s="26" t="s">
        <v>2308</v>
      </c>
      <c r="AH37" s="26" t="s">
        <v>2309</v>
      </c>
      <c r="AI37" s="26" t="s">
        <v>2310</v>
      </c>
      <c r="AJ37" s="26" t="s">
        <v>2311</v>
      </c>
      <c r="AK37" s="26" t="s">
        <v>2312</v>
      </c>
      <c r="AL37" s="26" t="s">
        <v>2313</v>
      </c>
      <c r="AM37" s="26" t="s">
        <v>2314</v>
      </c>
      <c r="AN37" s="26" t="s">
        <v>2315</v>
      </c>
      <c r="AO37" s="26" t="s">
        <v>2316</v>
      </c>
      <c r="AP37" s="26" t="s">
        <v>2317</v>
      </c>
      <c r="AQ37" s="26" t="s">
        <v>2318</v>
      </c>
      <c r="AR37" s="26" t="s">
        <v>2319</v>
      </c>
      <c r="AS37" s="26" t="s">
        <v>2320</v>
      </c>
      <c r="AT37" s="26" t="s">
        <v>2321</v>
      </c>
      <c r="AU37" s="26" t="s">
        <v>2322</v>
      </c>
      <c r="AV37" s="26" t="s">
        <v>2323</v>
      </c>
      <c r="AW37" s="26" t="s">
        <v>2324</v>
      </c>
      <c r="AX37" s="26" t="s">
        <v>2325</v>
      </c>
      <c r="AY37" s="26" t="s">
        <v>2326</v>
      </c>
      <c r="AZ37" s="26" t="s">
        <v>2327</v>
      </c>
      <c r="BA37" s="26" t="s">
        <v>2328</v>
      </c>
      <c r="BB37" s="26" t="s">
        <v>2329</v>
      </c>
      <c r="BC37" s="26" t="s">
        <v>2330</v>
      </c>
      <c r="BD37" s="26" t="s">
        <v>2331</v>
      </c>
    </row>
    <row r="38" spans="1:56">
      <c r="A38" s="46" t="s">
        <v>318</v>
      </c>
      <c r="B38" s="26" t="s">
        <v>385</v>
      </c>
      <c r="C38" s="26" t="s">
        <v>386</v>
      </c>
      <c r="D38" s="26" t="s">
        <v>385</v>
      </c>
      <c r="E38" s="26" t="s">
        <v>2332</v>
      </c>
      <c r="F38" s="26" t="s">
        <v>2333</v>
      </c>
      <c r="G38" s="26" t="s">
        <v>387</v>
      </c>
      <c r="H38" s="26" t="s">
        <v>2334</v>
      </c>
      <c r="I38" s="26" t="s">
        <v>2335</v>
      </c>
      <c r="J38" s="26" t="s">
        <v>2336</v>
      </c>
      <c r="K38" s="26" t="s">
        <v>2337</v>
      </c>
      <c r="L38" s="26" t="s">
        <v>2338</v>
      </c>
      <c r="M38" s="26" t="s">
        <v>2339</v>
      </c>
      <c r="N38" s="26" t="s">
        <v>2340</v>
      </c>
      <c r="O38" s="26" t="s">
        <v>2341</v>
      </c>
      <c r="P38" s="26" t="s">
        <v>2342</v>
      </c>
      <c r="Q38" s="26" t="s">
        <v>2343</v>
      </c>
      <c r="R38" s="26" t="s">
        <v>2344</v>
      </c>
      <c r="S38" s="26" t="s">
        <v>2345</v>
      </c>
      <c r="T38" s="26" t="s">
        <v>2346</v>
      </c>
      <c r="U38" s="26" t="s">
        <v>2347</v>
      </c>
      <c r="V38" s="26" t="s">
        <v>2348</v>
      </c>
      <c r="W38" s="26" t="s">
        <v>2349</v>
      </c>
      <c r="X38" s="26" t="s">
        <v>2350</v>
      </c>
      <c r="Y38" s="26" t="s">
        <v>2351</v>
      </c>
      <c r="Z38" s="26" t="s">
        <v>2352</v>
      </c>
      <c r="AA38" s="26" t="s">
        <v>2353</v>
      </c>
      <c r="AB38" s="26" t="s">
        <v>2354</v>
      </c>
      <c r="AC38" s="26" t="s">
        <v>2355</v>
      </c>
      <c r="AD38" s="26" t="s">
        <v>2356</v>
      </c>
      <c r="AE38" s="26" t="s">
        <v>2357</v>
      </c>
      <c r="AF38" s="26" t="s">
        <v>2358</v>
      </c>
      <c r="AG38" s="26" t="s">
        <v>2359</v>
      </c>
      <c r="AH38" s="26" t="s">
        <v>2360</v>
      </c>
      <c r="AI38" s="26" t="s">
        <v>2361</v>
      </c>
      <c r="AJ38" s="26" t="s">
        <v>2362</v>
      </c>
      <c r="AK38" s="26" t="s">
        <v>2363</v>
      </c>
      <c r="AL38" s="26" t="s">
        <v>2364</v>
      </c>
      <c r="AM38" s="26" t="s">
        <v>2365</v>
      </c>
      <c r="AN38" s="26" t="s">
        <v>2366</v>
      </c>
      <c r="AO38" s="26" t="s">
        <v>2367</v>
      </c>
      <c r="AP38" s="26" t="s">
        <v>2368</v>
      </c>
      <c r="AQ38" s="26" t="s">
        <v>2369</v>
      </c>
      <c r="AR38" s="26" t="s">
        <v>2370</v>
      </c>
      <c r="AS38" s="26" t="s">
        <v>2371</v>
      </c>
      <c r="AT38" s="26" t="s">
        <v>2372</v>
      </c>
      <c r="AU38" s="26" t="s">
        <v>2373</v>
      </c>
      <c r="AV38" s="26" t="s">
        <v>2374</v>
      </c>
      <c r="AW38" s="26" t="s">
        <v>2375</v>
      </c>
      <c r="AX38" s="26" t="s">
        <v>2376</v>
      </c>
      <c r="AY38" s="26" t="s">
        <v>2377</v>
      </c>
      <c r="AZ38" s="26" t="s">
        <v>2378</v>
      </c>
      <c r="BA38" s="26" t="s">
        <v>2379</v>
      </c>
      <c r="BB38" s="26" t="s">
        <v>2380</v>
      </c>
      <c r="BC38" s="26" t="s">
        <v>2381</v>
      </c>
      <c r="BD38" s="26" t="s">
        <v>2382</v>
      </c>
    </row>
    <row r="39" spans="1:56">
      <c r="A39" s="46" t="s">
        <v>321</v>
      </c>
      <c r="B39" s="26" t="s">
        <v>388</v>
      </c>
      <c r="C39" s="26" t="s">
        <v>386</v>
      </c>
      <c r="D39" s="26" t="s">
        <v>389</v>
      </c>
      <c r="E39" s="26" t="s">
        <v>2333</v>
      </c>
      <c r="F39" s="26" t="s">
        <v>2383</v>
      </c>
      <c r="G39" s="26" t="s">
        <v>387</v>
      </c>
      <c r="H39" s="26" t="s">
        <v>2384</v>
      </c>
      <c r="I39" s="26" t="s">
        <v>2385</v>
      </c>
      <c r="J39" s="26" t="s">
        <v>2386</v>
      </c>
      <c r="K39" s="26" t="s">
        <v>2387</v>
      </c>
      <c r="L39" s="26" t="s">
        <v>2388</v>
      </c>
      <c r="M39" s="26" t="s">
        <v>2389</v>
      </c>
      <c r="N39" s="26" t="s">
        <v>2390</v>
      </c>
      <c r="O39" s="26" t="s">
        <v>2391</v>
      </c>
      <c r="P39" s="26" t="s">
        <v>2392</v>
      </c>
      <c r="Q39" s="26" t="s">
        <v>2393</v>
      </c>
      <c r="R39" s="26" t="s">
        <v>2394</v>
      </c>
      <c r="S39" s="26" t="s">
        <v>2395</v>
      </c>
      <c r="T39" s="26" t="s">
        <v>2396</v>
      </c>
      <c r="U39" s="26" t="s">
        <v>2397</v>
      </c>
      <c r="V39" s="26" t="s">
        <v>2398</v>
      </c>
      <c r="W39" s="26" t="s">
        <v>2399</v>
      </c>
      <c r="X39" s="26" t="s">
        <v>2400</v>
      </c>
      <c r="Y39" s="26" t="s">
        <v>2401</v>
      </c>
      <c r="Z39" s="26" t="s">
        <v>2402</v>
      </c>
      <c r="AA39" s="26" t="s">
        <v>2403</v>
      </c>
      <c r="AB39" s="26" t="s">
        <v>2404</v>
      </c>
      <c r="AC39" s="26" t="s">
        <v>2405</v>
      </c>
      <c r="AD39" s="26" t="s">
        <v>2406</v>
      </c>
      <c r="AE39" s="26" t="s">
        <v>2407</v>
      </c>
      <c r="AF39" s="26" t="s">
        <v>2408</v>
      </c>
      <c r="AG39" s="26" t="s">
        <v>2409</v>
      </c>
      <c r="AH39" s="26" t="s">
        <v>2410</v>
      </c>
      <c r="AI39" s="26" t="s">
        <v>2411</v>
      </c>
      <c r="AJ39" s="26" t="s">
        <v>2412</v>
      </c>
      <c r="AK39" s="26" t="s">
        <v>2413</v>
      </c>
      <c r="AL39" s="26" t="s">
        <v>2414</v>
      </c>
      <c r="AM39" s="26" t="s">
        <v>2415</v>
      </c>
      <c r="AN39" s="26" t="s">
        <v>2416</v>
      </c>
      <c r="AO39" s="26" t="s">
        <v>2417</v>
      </c>
      <c r="AP39" s="26" t="s">
        <v>2418</v>
      </c>
      <c r="AQ39" s="26" t="s">
        <v>2419</v>
      </c>
      <c r="AR39" s="26" t="s">
        <v>2420</v>
      </c>
      <c r="AS39" s="26" t="s">
        <v>2421</v>
      </c>
      <c r="AT39" s="26" t="s">
        <v>2422</v>
      </c>
      <c r="AU39" s="26" t="s">
        <v>2423</v>
      </c>
      <c r="AV39" s="26" t="s">
        <v>2424</v>
      </c>
      <c r="AW39" s="26" t="s">
        <v>2425</v>
      </c>
      <c r="AX39" s="26" t="s">
        <v>2426</v>
      </c>
      <c r="AY39" s="26" t="s">
        <v>2427</v>
      </c>
      <c r="AZ39" s="26" t="s">
        <v>2428</v>
      </c>
      <c r="BA39" s="26" t="s">
        <v>2429</v>
      </c>
      <c r="BB39" s="26" t="s">
        <v>2430</v>
      </c>
      <c r="BC39" s="26" t="s">
        <v>2431</v>
      </c>
      <c r="BD39" s="26" t="s">
        <v>2432</v>
      </c>
    </row>
    <row r="40" spans="1:56">
      <c r="A40" s="46" t="s">
        <v>329</v>
      </c>
      <c r="B40" s="26" t="s">
        <v>328</v>
      </c>
      <c r="C40" s="26" t="s">
        <v>386</v>
      </c>
      <c r="D40" s="26" t="s">
        <v>389</v>
      </c>
      <c r="E40" s="26" t="s">
        <v>2433</v>
      </c>
      <c r="F40" s="26" t="s">
        <v>2434</v>
      </c>
      <c r="G40" s="26" t="s">
        <v>390</v>
      </c>
      <c r="H40" s="26" t="s">
        <v>2435</v>
      </c>
      <c r="I40" s="26" t="s">
        <v>2436</v>
      </c>
      <c r="J40" s="26" t="s">
        <v>2437</v>
      </c>
      <c r="K40" s="26" t="s">
        <v>2438</v>
      </c>
      <c r="L40" s="26" t="s">
        <v>2439</v>
      </c>
      <c r="M40" s="26" t="s">
        <v>2440</v>
      </c>
      <c r="N40" s="26" t="s">
        <v>2441</v>
      </c>
      <c r="O40" s="26" t="s">
        <v>2442</v>
      </c>
      <c r="P40" s="26" t="s">
        <v>2443</v>
      </c>
      <c r="Q40" s="26" t="s">
        <v>2444</v>
      </c>
      <c r="R40" s="26" t="s">
        <v>2445</v>
      </c>
      <c r="S40" s="26" t="s">
        <v>2446</v>
      </c>
      <c r="T40" s="26" t="s">
        <v>2447</v>
      </c>
      <c r="U40" s="26" t="s">
        <v>2448</v>
      </c>
      <c r="V40" s="26" t="s">
        <v>2449</v>
      </c>
      <c r="W40" s="26" t="s">
        <v>2450</v>
      </c>
      <c r="X40" s="26" t="s">
        <v>2451</v>
      </c>
      <c r="Y40" s="26" t="s">
        <v>2452</v>
      </c>
      <c r="Z40" s="26" t="s">
        <v>2453</v>
      </c>
      <c r="AA40" s="26" t="s">
        <v>2454</v>
      </c>
      <c r="AB40" s="26" t="s">
        <v>2455</v>
      </c>
      <c r="AC40" s="26" t="s">
        <v>2456</v>
      </c>
      <c r="AD40" s="26" t="s">
        <v>2457</v>
      </c>
      <c r="AE40" s="26" t="s">
        <v>2458</v>
      </c>
      <c r="AF40" s="26" t="s">
        <v>2459</v>
      </c>
      <c r="AG40" s="26" t="s">
        <v>2460</v>
      </c>
      <c r="AH40" s="26" t="s">
        <v>2461</v>
      </c>
      <c r="AI40" s="26" t="s">
        <v>2462</v>
      </c>
      <c r="AJ40" s="26" t="s">
        <v>2463</v>
      </c>
      <c r="AK40" s="26" t="s">
        <v>2464</v>
      </c>
      <c r="AL40" s="26" t="s">
        <v>2465</v>
      </c>
      <c r="AM40" s="26" t="s">
        <v>2466</v>
      </c>
      <c r="AN40" s="26" t="s">
        <v>2467</v>
      </c>
      <c r="AO40" s="26" t="s">
        <v>2468</v>
      </c>
      <c r="AP40" s="26" t="s">
        <v>2469</v>
      </c>
      <c r="AQ40" s="26" t="s">
        <v>2470</v>
      </c>
      <c r="AR40" s="26" t="s">
        <v>2471</v>
      </c>
      <c r="AS40" s="26" t="s">
        <v>2472</v>
      </c>
      <c r="AT40" s="26" t="s">
        <v>2473</v>
      </c>
      <c r="AU40" s="26" t="s">
        <v>2474</v>
      </c>
      <c r="AV40" s="26" t="s">
        <v>2475</v>
      </c>
      <c r="AW40" s="26" t="s">
        <v>2476</v>
      </c>
      <c r="AX40" s="26" t="s">
        <v>2477</v>
      </c>
      <c r="AY40" s="26" t="s">
        <v>2478</v>
      </c>
      <c r="AZ40" s="26" t="s">
        <v>2479</v>
      </c>
      <c r="BA40" s="26" t="s">
        <v>2480</v>
      </c>
      <c r="BB40" s="26" t="s">
        <v>2481</v>
      </c>
      <c r="BC40" s="26" t="s">
        <v>2482</v>
      </c>
      <c r="BD40" s="26" t="s">
        <v>2483</v>
      </c>
    </row>
    <row r="41" spans="1:56">
      <c r="A41" s="46" t="s">
        <v>391</v>
      </c>
      <c r="B41" s="26" t="s">
        <v>328</v>
      </c>
      <c r="C41" s="26" t="s">
        <v>386</v>
      </c>
      <c r="D41" s="26" t="s">
        <v>389</v>
      </c>
      <c r="E41" s="26" t="s">
        <v>2433</v>
      </c>
      <c r="F41" s="26" t="s">
        <v>2434</v>
      </c>
      <c r="G41" s="26" t="s">
        <v>390</v>
      </c>
      <c r="H41" s="26" t="s">
        <v>2484</v>
      </c>
      <c r="I41" s="26" t="s">
        <v>2485</v>
      </c>
      <c r="J41" s="26" t="s">
        <v>2486</v>
      </c>
      <c r="K41" s="26" t="s">
        <v>2487</v>
      </c>
      <c r="L41" s="26" t="s">
        <v>2488</v>
      </c>
      <c r="M41" s="26" t="s">
        <v>2489</v>
      </c>
      <c r="N41" s="26" t="s">
        <v>2490</v>
      </c>
      <c r="O41" s="26" t="s">
        <v>2491</v>
      </c>
      <c r="P41" s="26" t="s">
        <v>2492</v>
      </c>
      <c r="Q41" s="26" t="s">
        <v>2493</v>
      </c>
      <c r="R41" s="26" t="s">
        <v>2494</v>
      </c>
      <c r="S41" s="26" t="s">
        <v>2495</v>
      </c>
      <c r="T41" s="26" t="s">
        <v>2496</v>
      </c>
      <c r="U41" s="26" t="s">
        <v>2497</v>
      </c>
      <c r="V41" s="26" t="s">
        <v>2498</v>
      </c>
      <c r="W41" s="26" t="s">
        <v>2499</v>
      </c>
      <c r="X41" s="26" t="s">
        <v>2500</v>
      </c>
      <c r="Y41" s="26" t="s">
        <v>2501</v>
      </c>
      <c r="Z41" s="26" t="s">
        <v>2502</v>
      </c>
      <c r="AA41" s="26" t="s">
        <v>2503</v>
      </c>
      <c r="AB41" s="26" t="s">
        <v>2504</v>
      </c>
      <c r="AC41" s="26" t="s">
        <v>2505</v>
      </c>
      <c r="AD41" s="26" t="s">
        <v>2506</v>
      </c>
      <c r="AE41" s="26" t="s">
        <v>2507</v>
      </c>
      <c r="AF41" s="26" t="s">
        <v>2508</v>
      </c>
      <c r="AG41" s="26" t="s">
        <v>2509</v>
      </c>
      <c r="AH41" s="26" t="s">
        <v>2510</v>
      </c>
      <c r="AI41" s="26" t="s">
        <v>2511</v>
      </c>
      <c r="AJ41" s="26" t="s">
        <v>2512</v>
      </c>
      <c r="AK41" s="26" t="s">
        <v>2513</v>
      </c>
      <c r="AL41" s="26" t="s">
        <v>2514</v>
      </c>
      <c r="AM41" s="26" t="s">
        <v>2515</v>
      </c>
      <c r="AN41" s="26" t="s">
        <v>2516</v>
      </c>
      <c r="AO41" s="26" t="s">
        <v>2517</v>
      </c>
      <c r="AP41" s="26" t="s">
        <v>2518</v>
      </c>
      <c r="AQ41" s="26" t="s">
        <v>2519</v>
      </c>
      <c r="AR41" s="26" t="s">
        <v>2520</v>
      </c>
      <c r="AS41" s="26" t="s">
        <v>2521</v>
      </c>
      <c r="AT41" s="26" t="s">
        <v>2522</v>
      </c>
      <c r="AU41" s="26" t="s">
        <v>2523</v>
      </c>
      <c r="AV41" s="26" t="s">
        <v>2524</v>
      </c>
      <c r="AW41" s="26" t="s">
        <v>2525</v>
      </c>
      <c r="AX41" s="26" t="s">
        <v>2526</v>
      </c>
      <c r="AY41" s="26" t="s">
        <v>2527</v>
      </c>
      <c r="AZ41" s="26" t="s">
        <v>2528</v>
      </c>
      <c r="BA41" s="26" t="s">
        <v>2529</v>
      </c>
      <c r="BB41" s="26" t="s">
        <v>2530</v>
      </c>
      <c r="BC41" s="26" t="s">
        <v>2531</v>
      </c>
      <c r="BD41" s="26" t="s">
        <v>2532</v>
      </c>
    </row>
    <row r="42" spans="1:56">
      <c r="A42" s="46" t="s">
        <v>334</v>
      </c>
      <c r="B42" s="26" t="s">
        <v>328</v>
      </c>
      <c r="C42" s="26" t="s">
        <v>386</v>
      </c>
      <c r="D42" s="26" t="s">
        <v>389</v>
      </c>
      <c r="E42" s="26" t="s">
        <v>2433</v>
      </c>
      <c r="F42" s="26" t="s">
        <v>2434</v>
      </c>
      <c r="G42" s="26" t="s">
        <v>390</v>
      </c>
      <c r="H42" s="26" t="s">
        <v>2533</v>
      </c>
      <c r="I42" s="26" t="s">
        <v>2534</v>
      </c>
      <c r="J42" s="26" t="s">
        <v>2535</v>
      </c>
      <c r="K42" s="26" t="s">
        <v>2536</v>
      </c>
      <c r="L42" s="26" t="s">
        <v>2537</v>
      </c>
      <c r="M42" s="26" t="s">
        <v>2538</v>
      </c>
      <c r="N42" s="26" t="s">
        <v>2539</v>
      </c>
      <c r="O42" s="26" t="s">
        <v>2540</v>
      </c>
      <c r="P42" s="26" t="s">
        <v>2541</v>
      </c>
      <c r="Q42" s="26" t="s">
        <v>2542</v>
      </c>
      <c r="R42" s="26" t="s">
        <v>2543</v>
      </c>
      <c r="S42" s="26" t="s">
        <v>2544</v>
      </c>
      <c r="T42" s="26" t="s">
        <v>2545</v>
      </c>
      <c r="U42" s="26" t="s">
        <v>2546</v>
      </c>
      <c r="V42" s="26" t="s">
        <v>2547</v>
      </c>
      <c r="W42" s="26" t="s">
        <v>2548</v>
      </c>
      <c r="X42" s="26" t="s">
        <v>2549</v>
      </c>
      <c r="Y42" s="26" t="s">
        <v>2550</v>
      </c>
      <c r="Z42" s="26" t="s">
        <v>2551</v>
      </c>
      <c r="AA42" s="26" t="s">
        <v>2552</v>
      </c>
      <c r="AB42" s="26" t="s">
        <v>2553</v>
      </c>
      <c r="AC42" s="26" t="s">
        <v>2554</v>
      </c>
      <c r="AD42" s="26" t="s">
        <v>2555</v>
      </c>
      <c r="AE42" s="26" t="s">
        <v>2556</v>
      </c>
      <c r="AF42" s="26" t="s">
        <v>2557</v>
      </c>
      <c r="AG42" s="26" t="s">
        <v>2558</v>
      </c>
      <c r="AH42" s="26" t="s">
        <v>2559</v>
      </c>
      <c r="AI42" s="26" t="s">
        <v>2560</v>
      </c>
      <c r="AJ42" s="26" t="s">
        <v>2561</v>
      </c>
      <c r="AK42" s="26" t="s">
        <v>2562</v>
      </c>
      <c r="AL42" s="26" t="s">
        <v>2563</v>
      </c>
      <c r="AM42" s="26" t="s">
        <v>2564</v>
      </c>
      <c r="AN42" s="26" t="s">
        <v>2565</v>
      </c>
      <c r="AO42" s="26" t="s">
        <v>2566</v>
      </c>
      <c r="AP42" s="26" t="s">
        <v>2567</v>
      </c>
      <c r="AQ42" s="26" t="s">
        <v>2568</v>
      </c>
      <c r="AR42" s="26" t="s">
        <v>2569</v>
      </c>
      <c r="AS42" s="26" t="s">
        <v>2570</v>
      </c>
      <c r="AT42" s="26" t="s">
        <v>2571</v>
      </c>
      <c r="AU42" s="26" t="s">
        <v>2572</v>
      </c>
      <c r="AV42" s="26" t="s">
        <v>2573</v>
      </c>
      <c r="AW42" s="26" t="s">
        <v>2574</v>
      </c>
      <c r="AX42" s="26" t="s">
        <v>2575</v>
      </c>
      <c r="AY42" s="26" t="s">
        <v>2576</v>
      </c>
      <c r="AZ42" s="26" t="s">
        <v>2577</v>
      </c>
      <c r="BA42" s="26" t="s">
        <v>2578</v>
      </c>
      <c r="BB42" s="26" t="s">
        <v>2579</v>
      </c>
      <c r="BC42" s="26" t="s">
        <v>2580</v>
      </c>
      <c r="BD42" s="26" t="s">
        <v>2581</v>
      </c>
    </row>
    <row r="43" spans="1:56">
      <c r="A43" s="46" t="s">
        <v>336</v>
      </c>
      <c r="B43" s="26" t="s">
        <v>328</v>
      </c>
      <c r="C43" s="26" t="s">
        <v>386</v>
      </c>
      <c r="D43" s="26" t="s">
        <v>389</v>
      </c>
      <c r="E43" s="26" t="s">
        <v>2433</v>
      </c>
      <c r="F43" s="26" t="s">
        <v>2434</v>
      </c>
      <c r="G43" s="26" t="s">
        <v>390</v>
      </c>
      <c r="H43" s="26" t="s">
        <v>2582</v>
      </c>
      <c r="I43" s="26" t="s">
        <v>2583</v>
      </c>
      <c r="J43" s="26" t="s">
        <v>2584</v>
      </c>
      <c r="K43" s="26" t="s">
        <v>2585</v>
      </c>
      <c r="L43" s="26" t="s">
        <v>2586</v>
      </c>
      <c r="M43" s="26" t="s">
        <v>2587</v>
      </c>
      <c r="N43" s="26" t="s">
        <v>2588</v>
      </c>
      <c r="O43" s="26" t="s">
        <v>2589</v>
      </c>
      <c r="P43" s="26" t="s">
        <v>2590</v>
      </c>
      <c r="Q43" s="26" t="s">
        <v>2591</v>
      </c>
      <c r="R43" s="26" t="s">
        <v>2592</v>
      </c>
      <c r="S43" s="26" t="s">
        <v>2593</v>
      </c>
      <c r="T43" s="26" t="s">
        <v>2594</v>
      </c>
      <c r="U43" s="26" t="s">
        <v>2595</v>
      </c>
      <c r="V43" s="26" t="s">
        <v>2596</v>
      </c>
      <c r="W43" s="26" t="s">
        <v>2597</v>
      </c>
      <c r="X43" s="26" t="s">
        <v>2598</v>
      </c>
      <c r="Y43" s="26" t="s">
        <v>2599</v>
      </c>
      <c r="Z43" s="26" t="s">
        <v>2600</v>
      </c>
      <c r="AA43" s="26" t="s">
        <v>2601</v>
      </c>
      <c r="AB43" s="26" t="s">
        <v>2602</v>
      </c>
      <c r="AC43" s="26" t="s">
        <v>2603</v>
      </c>
      <c r="AD43" s="26" t="s">
        <v>2604</v>
      </c>
      <c r="AE43" s="26" t="s">
        <v>2605</v>
      </c>
      <c r="AF43" s="26" t="s">
        <v>2606</v>
      </c>
      <c r="AG43" s="26" t="s">
        <v>2607</v>
      </c>
      <c r="AH43" s="26" t="s">
        <v>2608</v>
      </c>
      <c r="AI43" s="26" t="s">
        <v>2609</v>
      </c>
      <c r="AJ43" s="26" t="s">
        <v>2610</v>
      </c>
      <c r="AK43" s="26" t="s">
        <v>2611</v>
      </c>
      <c r="AL43" s="26" t="s">
        <v>2612</v>
      </c>
      <c r="AM43" s="26" t="s">
        <v>2613</v>
      </c>
      <c r="AN43" s="26" t="s">
        <v>2614</v>
      </c>
      <c r="AO43" s="26" t="s">
        <v>2615</v>
      </c>
      <c r="AP43" s="26" t="s">
        <v>2616</v>
      </c>
      <c r="AQ43" s="26" t="s">
        <v>2617</v>
      </c>
      <c r="AR43" s="26" t="s">
        <v>2618</v>
      </c>
      <c r="AS43" s="26" t="s">
        <v>2619</v>
      </c>
      <c r="AT43" s="26" t="s">
        <v>2620</v>
      </c>
      <c r="AU43" s="26" t="s">
        <v>2621</v>
      </c>
      <c r="AV43" s="26" t="s">
        <v>2622</v>
      </c>
      <c r="AW43" s="26" t="s">
        <v>2623</v>
      </c>
      <c r="AX43" s="26" t="s">
        <v>2624</v>
      </c>
      <c r="AY43" s="26" t="s">
        <v>2625</v>
      </c>
      <c r="AZ43" s="26" t="s">
        <v>2626</v>
      </c>
      <c r="BA43" s="26" t="s">
        <v>2627</v>
      </c>
      <c r="BB43" s="26" t="s">
        <v>2628</v>
      </c>
      <c r="BC43" s="26" t="s">
        <v>2629</v>
      </c>
      <c r="BD43" s="26" t="s">
        <v>2630</v>
      </c>
    </row>
    <row r="44" spans="1:56">
      <c r="A44" s="46" t="s">
        <v>392</v>
      </c>
      <c r="B44" s="26" t="s">
        <v>338</v>
      </c>
      <c r="C44" s="26" t="s">
        <v>386</v>
      </c>
      <c r="D44" s="26" t="s">
        <v>338</v>
      </c>
      <c r="E44" s="26" t="s">
        <v>2332</v>
      </c>
      <c r="F44" s="26" t="s">
        <v>2383</v>
      </c>
      <c r="G44" s="26" t="s">
        <v>387</v>
      </c>
      <c r="H44" s="26" t="s">
        <v>2631</v>
      </c>
      <c r="I44" s="26" t="s">
        <v>2632</v>
      </c>
      <c r="J44" s="26" t="s">
        <v>2633</v>
      </c>
      <c r="K44" s="26" t="s">
        <v>2634</v>
      </c>
      <c r="L44" s="26" t="s">
        <v>2635</v>
      </c>
      <c r="M44" s="26" t="s">
        <v>2636</v>
      </c>
      <c r="N44" s="26" t="s">
        <v>2637</v>
      </c>
      <c r="O44" s="26" t="s">
        <v>2638</v>
      </c>
      <c r="P44" s="26" t="s">
        <v>2639</v>
      </c>
      <c r="Q44" s="26" t="s">
        <v>2640</v>
      </c>
      <c r="R44" s="26" t="s">
        <v>2641</v>
      </c>
      <c r="S44" s="26" t="s">
        <v>2642</v>
      </c>
      <c r="T44" s="26" t="s">
        <v>2643</v>
      </c>
      <c r="U44" s="26" t="s">
        <v>2644</v>
      </c>
      <c r="V44" s="26" t="s">
        <v>2645</v>
      </c>
      <c r="W44" s="26" t="s">
        <v>2646</v>
      </c>
      <c r="X44" s="26" t="s">
        <v>2647</v>
      </c>
      <c r="Y44" s="26" t="s">
        <v>2648</v>
      </c>
      <c r="Z44" s="26" t="s">
        <v>2649</v>
      </c>
      <c r="AA44" s="26" t="s">
        <v>2650</v>
      </c>
      <c r="AB44" s="26" t="s">
        <v>2651</v>
      </c>
      <c r="AC44" s="26" t="s">
        <v>2652</v>
      </c>
      <c r="AD44" s="26" t="s">
        <v>2653</v>
      </c>
      <c r="AE44" s="26" t="s">
        <v>2654</v>
      </c>
      <c r="AF44" s="26" t="s">
        <v>2655</v>
      </c>
      <c r="AG44" s="26" t="s">
        <v>2656</v>
      </c>
      <c r="AH44" s="26" t="s">
        <v>2657</v>
      </c>
      <c r="AI44" s="26" t="s">
        <v>2658</v>
      </c>
      <c r="AJ44" s="26" t="s">
        <v>2659</v>
      </c>
      <c r="AK44" s="26" t="s">
        <v>2660</v>
      </c>
      <c r="AL44" s="26" t="s">
        <v>2661</v>
      </c>
      <c r="AM44" s="26" t="s">
        <v>2662</v>
      </c>
      <c r="AN44" s="26" t="s">
        <v>2663</v>
      </c>
      <c r="AO44" s="26" t="s">
        <v>2664</v>
      </c>
      <c r="AP44" s="26" t="s">
        <v>2665</v>
      </c>
      <c r="AQ44" s="26" t="s">
        <v>2666</v>
      </c>
      <c r="AR44" s="26" t="s">
        <v>2667</v>
      </c>
      <c r="AS44" s="26" t="s">
        <v>2668</v>
      </c>
      <c r="AT44" s="26" t="s">
        <v>2669</v>
      </c>
      <c r="AU44" s="26" t="s">
        <v>2670</v>
      </c>
      <c r="AV44" s="26" t="s">
        <v>2671</v>
      </c>
      <c r="AW44" s="26" t="s">
        <v>2672</v>
      </c>
      <c r="AX44" s="26" t="s">
        <v>2673</v>
      </c>
      <c r="AY44" s="26" t="s">
        <v>2674</v>
      </c>
      <c r="AZ44" s="26" t="s">
        <v>2675</v>
      </c>
      <c r="BA44" s="26" t="s">
        <v>2676</v>
      </c>
      <c r="BB44" s="26" t="s">
        <v>2677</v>
      </c>
      <c r="BC44" s="26" t="s">
        <v>2678</v>
      </c>
      <c r="BD44" s="26" t="s">
        <v>2679</v>
      </c>
    </row>
    <row r="45" spans="1:56">
      <c r="A45" s="46" t="s">
        <v>339</v>
      </c>
      <c r="B45" s="26" t="s">
        <v>338</v>
      </c>
      <c r="C45" s="26" t="s">
        <v>386</v>
      </c>
      <c r="D45" s="26" t="s">
        <v>338</v>
      </c>
      <c r="E45" s="26" t="s">
        <v>2680</v>
      </c>
      <c r="F45" s="26" t="s">
        <v>2681</v>
      </c>
      <c r="G45" s="26" t="s">
        <v>387</v>
      </c>
      <c r="H45" s="26" t="s">
        <v>2682</v>
      </c>
      <c r="I45" s="26" t="s">
        <v>2683</v>
      </c>
      <c r="J45" s="26" t="s">
        <v>2684</v>
      </c>
      <c r="K45" s="26" t="s">
        <v>2685</v>
      </c>
      <c r="L45" s="26" t="s">
        <v>2686</v>
      </c>
      <c r="M45" s="26" t="s">
        <v>2687</v>
      </c>
      <c r="N45" s="26" t="s">
        <v>2688</v>
      </c>
      <c r="O45" s="26" t="s">
        <v>2689</v>
      </c>
      <c r="P45" s="26" t="s">
        <v>2690</v>
      </c>
      <c r="Q45" s="26" t="s">
        <v>2691</v>
      </c>
      <c r="R45" s="26" t="s">
        <v>2692</v>
      </c>
      <c r="S45" s="26" t="s">
        <v>2693</v>
      </c>
      <c r="T45" s="26" t="s">
        <v>2694</v>
      </c>
      <c r="U45" s="26" t="s">
        <v>2695</v>
      </c>
      <c r="V45" s="26" t="s">
        <v>2696</v>
      </c>
      <c r="W45" s="26" t="s">
        <v>2697</v>
      </c>
      <c r="X45" s="26" t="s">
        <v>2698</v>
      </c>
      <c r="Y45" s="26" t="s">
        <v>2699</v>
      </c>
      <c r="Z45" s="26" t="s">
        <v>2700</v>
      </c>
      <c r="AA45" s="26" t="s">
        <v>2701</v>
      </c>
      <c r="AB45" s="26" t="s">
        <v>2702</v>
      </c>
      <c r="AC45" s="26" t="s">
        <v>2703</v>
      </c>
      <c r="AD45" s="26" t="s">
        <v>2704</v>
      </c>
      <c r="AE45" s="26" t="s">
        <v>2705</v>
      </c>
      <c r="AF45" s="26" t="s">
        <v>2706</v>
      </c>
      <c r="AG45" s="26" t="s">
        <v>2707</v>
      </c>
      <c r="AH45" s="26" t="s">
        <v>2708</v>
      </c>
      <c r="AI45" s="26" t="s">
        <v>2709</v>
      </c>
      <c r="AJ45" s="26" t="s">
        <v>2710</v>
      </c>
      <c r="AK45" s="26" t="s">
        <v>2711</v>
      </c>
      <c r="AL45" s="26" t="s">
        <v>2712</v>
      </c>
      <c r="AM45" s="26" t="s">
        <v>2713</v>
      </c>
      <c r="AN45" s="26" t="s">
        <v>2714</v>
      </c>
      <c r="AO45" s="26" t="s">
        <v>2715</v>
      </c>
      <c r="AP45" s="26" t="s">
        <v>2716</v>
      </c>
      <c r="AQ45" s="26" t="s">
        <v>2717</v>
      </c>
      <c r="AR45" s="26" t="s">
        <v>2718</v>
      </c>
      <c r="AS45" s="26" t="s">
        <v>2719</v>
      </c>
      <c r="AT45" s="26" t="s">
        <v>2720</v>
      </c>
      <c r="AU45" s="26" t="s">
        <v>2721</v>
      </c>
      <c r="AV45" s="26" t="s">
        <v>2722</v>
      </c>
      <c r="AW45" s="26" t="s">
        <v>2723</v>
      </c>
      <c r="AX45" s="26" t="s">
        <v>2724</v>
      </c>
      <c r="AY45" s="26" t="s">
        <v>2725</v>
      </c>
      <c r="AZ45" s="26" t="s">
        <v>2726</v>
      </c>
      <c r="BA45" s="26" t="s">
        <v>2727</v>
      </c>
      <c r="BB45" s="26" t="s">
        <v>2728</v>
      </c>
      <c r="BC45" s="26" t="s">
        <v>2729</v>
      </c>
      <c r="BD45" s="26" t="s">
        <v>2730</v>
      </c>
    </row>
    <row r="46" spans="1:56">
      <c r="A46" s="46" t="s">
        <v>348</v>
      </c>
      <c r="B46" s="26" t="s">
        <v>338</v>
      </c>
      <c r="C46" s="26" t="s">
        <v>386</v>
      </c>
      <c r="D46" s="26" t="s">
        <v>338</v>
      </c>
      <c r="E46" s="26" t="s">
        <v>2433</v>
      </c>
      <c r="F46" s="26" t="s">
        <v>2434</v>
      </c>
      <c r="G46" s="26" t="s">
        <v>390</v>
      </c>
      <c r="H46" s="26" t="s">
        <v>2731</v>
      </c>
      <c r="I46" s="26" t="s">
        <v>2732</v>
      </c>
      <c r="J46" s="26" t="s">
        <v>2733</v>
      </c>
      <c r="K46" s="26" t="s">
        <v>2734</v>
      </c>
      <c r="L46" s="26" t="s">
        <v>2735</v>
      </c>
      <c r="M46" s="26" t="s">
        <v>2736</v>
      </c>
      <c r="N46" s="26" t="s">
        <v>2737</v>
      </c>
      <c r="O46" s="26" t="s">
        <v>2738</v>
      </c>
      <c r="P46" s="26" t="s">
        <v>2739</v>
      </c>
      <c r="Q46" s="26" t="s">
        <v>2740</v>
      </c>
      <c r="R46" s="26" t="s">
        <v>2741</v>
      </c>
      <c r="S46" s="26" t="s">
        <v>2742</v>
      </c>
      <c r="T46" s="26" t="s">
        <v>2743</v>
      </c>
      <c r="U46" s="26" t="s">
        <v>2744</v>
      </c>
      <c r="V46" s="26" t="s">
        <v>2745</v>
      </c>
      <c r="W46" s="26" t="s">
        <v>2746</v>
      </c>
      <c r="X46" s="26" t="s">
        <v>2747</v>
      </c>
      <c r="Y46" s="26" t="s">
        <v>2748</v>
      </c>
      <c r="Z46" s="26" t="s">
        <v>2749</v>
      </c>
      <c r="AA46" s="26" t="s">
        <v>2750</v>
      </c>
      <c r="AB46" s="26" t="s">
        <v>2751</v>
      </c>
      <c r="AC46" s="26" t="s">
        <v>2752</v>
      </c>
      <c r="AD46" s="26" t="s">
        <v>2753</v>
      </c>
      <c r="AE46" s="26" t="s">
        <v>2754</v>
      </c>
      <c r="AF46" s="26" t="s">
        <v>2755</v>
      </c>
      <c r="AG46" s="26" t="s">
        <v>2756</v>
      </c>
      <c r="AH46" s="26" t="s">
        <v>2757</v>
      </c>
      <c r="AI46" s="26" t="s">
        <v>2758</v>
      </c>
      <c r="AJ46" s="26" t="s">
        <v>2759</v>
      </c>
      <c r="AK46" s="26" t="s">
        <v>2760</v>
      </c>
      <c r="AL46" s="26" t="s">
        <v>2761</v>
      </c>
      <c r="AM46" s="26" t="s">
        <v>2762</v>
      </c>
      <c r="AN46" s="26" t="s">
        <v>2763</v>
      </c>
      <c r="AO46" s="26" t="s">
        <v>2764</v>
      </c>
      <c r="AP46" s="26" t="s">
        <v>2765</v>
      </c>
      <c r="AQ46" s="26" t="s">
        <v>2766</v>
      </c>
      <c r="AR46" s="26" t="s">
        <v>2767</v>
      </c>
      <c r="AS46" s="26" t="s">
        <v>2768</v>
      </c>
      <c r="AT46" s="26" t="s">
        <v>2769</v>
      </c>
      <c r="AU46" s="26" t="s">
        <v>2770</v>
      </c>
      <c r="AV46" s="26" t="s">
        <v>2771</v>
      </c>
      <c r="AW46" s="26" t="s">
        <v>2772</v>
      </c>
      <c r="AX46" s="26" t="s">
        <v>2773</v>
      </c>
      <c r="AY46" s="26" t="s">
        <v>2774</v>
      </c>
      <c r="AZ46" s="26" t="s">
        <v>2775</v>
      </c>
      <c r="BA46" s="26" t="s">
        <v>2776</v>
      </c>
      <c r="BB46" s="26" t="s">
        <v>2777</v>
      </c>
      <c r="BC46" s="26" t="s">
        <v>2778</v>
      </c>
      <c r="BD46" s="26" t="s">
        <v>2779</v>
      </c>
    </row>
    <row r="47" spans="1:56">
      <c r="A47" s="46" t="s">
        <v>350</v>
      </c>
      <c r="B47" s="26" t="s">
        <v>338</v>
      </c>
      <c r="C47" s="26" t="s">
        <v>386</v>
      </c>
      <c r="D47" s="26" t="s">
        <v>338</v>
      </c>
      <c r="E47" s="26" t="s">
        <v>2433</v>
      </c>
      <c r="F47" s="26" t="s">
        <v>2434</v>
      </c>
      <c r="G47" s="26" t="s">
        <v>390</v>
      </c>
      <c r="H47" s="26" t="s">
        <v>2780</v>
      </c>
      <c r="I47" s="26" t="s">
        <v>2781</v>
      </c>
      <c r="J47" s="26" t="s">
        <v>2782</v>
      </c>
      <c r="K47" s="26" t="s">
        <v>2783</v>
      </c>
      <c r="L47" s="26" t="s">
        <v>2784</v>
      </c>
      <c r="M47" s="26" t="s">
        <v>2785</v>
      </c>
      <c r="N47" s="26" t="s">
        <v>2786</v>
      </c>
      <c r="O47" s="26" t="s">
        <v>2787</v>
      </c>
      <c r="P47" s="26" t="s">
        <v>2788</v>
      </c>
      <c r="Q47" s="26" t="s">
        <v>2789</v>
      </c>
      <c r="R47" s="26" t="s">
        <v>2790</v>
      </c>
      <c r="S47" s="26" t="s">
        <v>2791</v>
      </c>
      <c r="T47" s="26" t="s">
        <v>2792</v>
      </c>
      <c r="U47" s="26" t="s">
        <v>2793</v>
      </c>
      <c r="V47" s="26" t="s">
        <v>2794</v>
      </c>
      <c r="W47" s="26" t="s">
        <v>2795</v>
      </c>
      <c r="X47" s="26" t="s">
        <v>2796</v>
      </c>
      <c r="Y47" s="26" t="s">
        <v>2797</v>
      </c>
      <c r="Z47" s="26" t="s">
        <v>2798</v>
      </c>
      <c r="AA47" s="26" t="s">
        <v>2799</v>
      </c>
      <c r="AB47" s="26" t="s">
        <v>2800</v>
      </c>
      <c r="AC47" s="26" t="s">
        <v>2801</v>
      </c>
      <c r="AD47" s="26" t="s">
        <v>2802</v>
      </c>
      <c r="AE47" s="26" t="s">
        <v>2803</v>
      </c>
      <c r="AF47" s="26" t="s">
        <v>2804</v>
      </c>
      <c r="AG47" s="26" t="s">
        <v>2805</v>
      </c>
      <c r="AH47" s="26" t="s">
        <v>2806</v>
      </c>
      <c r="AI47" s="26" t="s">
        <v>2807</v>
      </c>
      <c r="AJ47" s="26" t="s">
        <v>2808</v>
      </c>
      <c r="AK47" s="26" t="s">
        <v>2809</v>
      </c>
      <c r="AL47" s="26" t="s">
        <v>2810</v>
      </c>
      <c r="AM47" s="26" t="s">
        <v>2811</v>
      </c>
      <c r="AN47" s="26" t="s">
        <v>2812</v>
      </c>
      <c r="AO47" s="26" t="s">
        <v>2813</v>
      </c>
      <c r="AP47" s="26" t="s">
        <v>2814</v>
      </c>
      <c r="AQ47" s="26" t="s">
        <v>2815</v>
      </c>
      <c r="AR47" s="26" t="s">
        <v>2816</v>
      </c>
      <c r="AS47" s="26" t="s">
        <v>2817</v>
      </c>
      <c r="AT47" s="26" t="s">
        <v>2818</v>
      </c>
      <c r="AU47" s="26" t="s">
        <v>2819</v>
      </c>
      <c r="AV47" s="26" t="s">
        <v>2820</v>
      </c>
      <c r="AW47" s="26" t="s">
        <v>2821</v>
      </c>
      <c r="AX47" s="26" t="s">
        <v>2822</v>
      </c>
      <c r="AY47" s="26" t="s">
        <v>2823</v>
      </c>
      <c r="AZ47" s="26" t="s">
        <v>2824</v>
      </c>
      <c r="BA47" s="26" t="s">
        <v>2825</v>
      </c>
      <c r="BB47" s="26" t="s">
        <v>2826</v>
      </c>
      <c r="BC47" s="26" t="s">
        <v>2827</v>
      </c>
      <c r="BD47" s="26" t="s">
        <v>2828</v>
      </c>
    </row>
    <row r="48" spans="1:56">
      <c r="A48" s="46" t="s">
        <v>353</v>
      </c>
      <c r="B48" s="26" t="s">
        <v>338</v>
      </c>
      <c r="C48" s="26" t="s">
        <v>386</v>
      </c>
      <c r="D48" s="26" t="s">
        <v>338</v>
      </c>
      <c r="E48" s="26" t="s">
        <v>2332</v>
      </c>
      <c r="F48" s="26" t="s">
        <v>2383</v>
      </c>
      <c r="G48" s="26" t="s">
        <v>387</v>
      </c>
      <c r="H48" s="26" t="s">
        <v>2829</v>
      </c>
      <c r="I48" s="26" t="s">
        <v>2830</v>
      </c>
      <c r="J48" s="26" t="s">
        <v>2831</v>
      </c>
      <c r="K48" s="26" t="s">
        <v>2832</v>
      </c>
      <c r="L48" s="26" t="s">
        <v>2833</v>
      </c>
      <c r="M48" s="26" t="s">
        <v>2834</v>
      </c>
      <c r="N48" s="26" t="s">
        <v>2835</v>
      </c>
      <c r="O48" s="26" t="s">
        <v>2836</v>
      </c>
      <c r="P48" s="26" t="s">
        <v>2837</v>
      </c>
      <c r="Q48" s="26" t="s">
        <v>2838</v>
      </c>
      <c r="R48" s="26" t="s">
        <v>2839</v>
      </c>
      <c r="S48" s="26" t="s">
        <v>2840</v>
      </c>
      <c r="T48" s="26" t="s">
        <v>2841</v>
      </c>
      <c r="U48" s="26" t="s">
        <v>2842</v>
      </c>
      <c r="V48" s="26" t="s">
        <v>2843</v>
      </c>
      <c r="W48" s="26" t="s">
        <v>2844</v>
      </c>
      <c r="X48" s="26" t="s">
        <v>2845</v>
      </c>
      <c r="Y48" s="26" t="s">
        <v>2846</v>
      </c>
      <c r="Z48" s="26" t="s">
        <v>2847</v>
      </c>
      <c r="AA48" s="26" t="s">
        <v>2848</v>
      </c>
      <c r="AB48" s="26" t="s">
        <v>2849</v>
      </c>
      <c r="AC48" s="26" t="s">
        <v>2850</v>
      </c>
      <c r="AD48" s="26" t="s">
        <v>2851</v>
      </c>
      <c r="AE48" s="26" t="s">
        <v>2852</v>
      </c>
      <c r="AF48" s="26" t="s">
        <v>2853</v>
      </c>
      <c r="AG48" s="26" t="s">
        <v>2854</v>
      </c>
      <c r="AH48" s="26" t="s">
        <v>2855</v>
      </c>
      <c r="AI48" s="26" t="s">
        <v>2856</v>
      </c>
      <c r="AJ48" s="26" t="s">
        <v>2857</v>
      </c>
      <c r="AK48" s="26" t="s">
        <v>2858</v>
      </c>
      <c r="AL48" s="26" t="s">
        <v>2859</v>
      </c>
      <c r="AM48" s="26" t="s">
        <v>2860</v>
      </c>
      <c r="AN48" s="26" t="s">
        <v>2861</v>
      </c>
      <c r="AO48" s="26" t="s">
        <v>2862</v>
      </c>
      <c r="AP48" s="26" t="s">
        <v>2863</v>
      </c>
      <c r="AQ48" s="26" t="s">
        <v>2864</v>
      </c>
      <c r="AR48" s="26" t="s">
        <v>2865</v>
      </c>
      <c r="AS48" s="26" t="s">
        <v>2866</v>
      </c>
      <c r="AT48" s="26" t="s">
        <v>2867</v>
      </c>
      <c r="AU48" s="26" t="s">
        <v>2868</v>
      </c>
      <c r="AV48" s="26" t="s">
        <v>2869</v>
      </c>
      <c r="AW48" s="26" t="s">
        <v>2870</v>
      </c>
      <c r="AX48" s="26" t="s">
        <v>2871</v>
      </c>
      <c r="AY48" s="26" t="s">
        <v>2872</v>
      </c>
      <c r="AZ48" s="26" t="s">
        <v>2873</v>
      </c>
      <c r="BA48" s="26" t="s">
        <v>2874</v>
      </c>
      <c r="BB48" s="26" t="s">
        <v>2875</v>
      </c>
      <c r="BC48" s="26" t="s">
        <v>2876</v>
      </c>
      <c r="BD48" s="26" t="s">
        <v>2877</v>
      </c>
    </row>
    <row r="49" spans="1:56">
      <c r="A49" s="46" t="s">
        <v>356</v>
      </c>
      <c r="B49" s="26" t="s">
        <v>338</v>
      </c>
      <c r="C49" s="26" t="s">
        <v>386</v>
      </c>
      <c r="D49" s="26" t="s">
        <v>338</v>
      </c>
      <c r="E49" s="26" t="s">
        <v>2433</v>
      </c>
      <c r="F49" s="26" t="s">
        <v>2434</v>
      </c>
      <c r="G49" s="26" t="s">
        <v>390</v>
      </c>
      <c r="H49" s="26" t="s">
        <v>2878</v>
      </c>
      <c r="I49" s="26" t="s">
        <v>2879</v>
      </c>
      <c r="J49" s="26" t="s">
        <v>2880</v>
      </c>
      <c r="K49" s="26" t="s">
        <v>2881</v>
      </c>
      <c r="L49" s="26" t="s">
        <v>2882</v>
      </c>
      <c r="M49" s="26" t="s">
        <v>2883</v>
      </c>
      <c r="N49" s="26" t="s">
        <v>2884</v>
      </c>
      <c r="O49" s="26" t="s">
        <v>2885</v>
      </c>
      <c r="P49" s="26" t="s">
        <v>2886</v>
      </c>
      <c r="Q49" s="26" t="s">
        <v>2887</v>
      </c>
      <c r="R49" s="26" t="s">
        <v>2888</v>
      </c>
      <c r="S49" s="26" t="s">
        <v>2889</v>
      </c>
      <c r="T49" s="26" t="s">
        <v>2890</v>
      </c>
      <c r="U49" s="26" t="s">
        <v>2891</v>
      </c>
      <c r="V49" s="26" t="s">
        <v>2892</v>
      </c>
      <c r="W49" s="26" t="s">
        <v>2893</v>
      </c>
      <c r="X49" s="26" t="s">
        <v>2894</v>
      </c>
      <c r="Y49" s="26" t="s">
        <v>2895</v>
      </c>
      <c r="Z49" s="26" t="s">
        <v>2896</v>
      </c>
      <c r="AA49" s="26" t="s">
        <v>2897</v>
      </c>
      <c r="AB49" s="26" t="s">
        <v>2898</v>
      </c>
      <c r="AC49" s="26" t="s">
        <v>2899</v>
      </c>
      <c r="AD49" s="26" t="s">
        <v>2900</v>
      </c>
      <c r="AE49" s="26" t="s">
        <v>2901</v>
      </c>
      <c r="AF49" s="26" t="s">
        <v>2902</v>
      </c>
      <c r="AG49" s="26" t="s">
        <v>2903</v>
      </c>
      <c r="AH49" s="26" t="s">
        <v>2904</v>
      </c>
      <c r="AI49" s="26" t="s">
        <v>2905</v>
      </c>
      <c r="AJ49" s="26" t="s">
        <v>2906</v>
      </c>
      <c r="AK49" s="26" t="s">
        <v>2907</v>
      </c>
      <c r="AL49" s="26" t="s">
        <v>2908</v>
      </c>
      <c r="AM49" s="26" t="s">
        <v>2909</v>
      </c>
      <c r="AN49" s="26" t="s">
        <v>2910</v>
      </c>
      <c r="AO49" s="26" t="s">
        <v>2911</v>
      </c>
      <c r="AP49" s="26" t="s">
        <v>2912</v>
      </c>
      <c r="AQ49" s="26" t="s">
        <v>2913</v>
      </c>
      <c r="AR49" s="26" t="s">
        <v>2914</v>
      </c>
      <c r="AS49" s="26" t="s">
        <v>2915</v>
      </c>
      <c r="AT49" s="26" t="s">
        <v>2916</v>
      </c>
      <c r="AU49" s="26" t="s">
        <v>2917</v>
      </c>
      <c r="AV49" s="26" t="s">
        <v>2918</v>
      </c>
      <c r="AW49" s="26" t="s">
        <v>2919</v>
      </c>
      <c r="AX49" s="26" t="s">
        <v>2920</v>
      </c>
      <c r="AY49" s="26" t="s">
        <v>2921</v>
      </c>
      <c r="AZ49" s="26" t="s">
        <v>2922</v>
      </c>
      <c r="BA49" s="26" t="s">
        <v>2923</v>
      </c>
      <c r="BB49" s="26" t="s">
        <v>2924</v>
      </c>
      <c r="BC49" s="26" t="s">
        <v>2925</v>
      </c>
      <c r="BD49" s="26" t="s">
        <v>2926</v>
      </c>
    </row>
    <row r="50" spans="1:56">
      <c r="A50" s="46" t="s">
        <v>363</v>
      </c>
      <c r="B50" s="26" t="s">
        <v>358</v>
      </c>
      <c r="C50" s="26" t="s">
        <v>386</v>
      </c>
      <c r="D50" s="26" t="s">
        <v>358</v>
      </c>
      <c r="E50" s="26" t="s">
        <v>2433</v>
      </c>
      <c r="F50" s="26" t="s">
        <v>2434</v>
      </c>
      <c r="G50" s="26" t="s">
        <v>390</v>
      </c>
      <c r="H50" s="26" t="s">
        <v>2927</v>
      </c>
      <c r="I50" s="26" t="s">
        <v>2928</v>
      </c>
      <c r="J50" s="26" t="s">
        <v>2929</v>
      </c>
      <c r="K50" s="26" t="s">
        <v>2930</v>
      </c>
      <c r="L50" s="26" t="s">
        <v>2931</v>
      </c>
      <c r="M50" s="26" t="s">
        <v>2932</v>
      </c>
      <c r="N50" s="26" t="s">
        <v>2933</v>
      </c>
      <c r="O50" s="26" t="s">
        <v>2934</v>
      </c>
      <c r="P50" s="26" t="s">
        <v>2935</v>
      </c>
      <c r="Q50" s="26" t="s">
        <v>2936</v>
      </c>
      <c r="R50" s="26" t="s">
        <v>2937</v>
      </c>
      <c r="S50" s="26" t="s">
        <v>2938</v>
      </c>
      <c r="T50" s="26" t="s">
        <v>2939</v>
      </c>
      <c r="U50" s="26" t="s">
        <v>2940</v>
      </c>
      <c r="V50" s="26" t="s">
        <v>2941</v>
      </c>
      <c r="W50" s="26" t="s">
        <v>2942</v>
      </c>
      <c r="X50" s="26" t="s">
        <v>2943</v>
      </c>
      <c r="Y50" s="26" t="s">
        <v>2944</v>
      </c>
      <c r="Z50" s="26" t="s">
        <v>2945</v>
      </c>
      <c r="AA50" s="26" t="s">
        <v>2946</v>
      </c>
      <c r="AB50" s="26" t="s">
        <v>2947</v>
      </c>
      <c r="AC50" s="26" t="s">
        <v>2948</v>
      </c>
      <c r="AD50" s="26" t="s">
        <v>2949</v>
      </c>
      <c r="AE50" s="26" t="s">
        <v>2950</v>
      </c>
      <c r="AF50" s="26" t="s">
        <v>2951</v>
      </c>
      <c r="AG50" s="26" t="s">
        <v>2952</v>
      </c>
      <c r="AH50" s="26" t="s">
        <v>2953</v>
      </c>
      <c r="AI50" s="26" t="s">
        <v>2954</v>
      </c>
      <c r="AJ50" s="26" t="s">
        <v>2955</v>
      </c>
      <c r="AK50" s="26" t="s">
        <v>2956</v>
      </c>
      <c r="AL50" s="26" t="s">
        <v>2957</v>
      </c>
      <c r="AM50" s="26" t="s">
        <v>2958</v>
      </c>
      <c r="AN50" s="26" t="s">
        <v>2959</v>
      </c>
      <c r="AO50" s="26" t="s">
        <v>2960</v>
      </c>
      <c r="AP50" s="26" t="s">
        <v>2961</v>
      </c>
      <c r="AQ50" s="26" t="s">
        <v>2962</v>
      </c>
      <c r="AR50" s="26" t="s">
        <v>2963</v>
      </c>
      <c r="AS50" s="26" t="s">
        <v>2964</v>
      </c>
      <c r="AT50" s="26" t="s">
        <v>2965</v>
      </c>
      <c r="AU50" s="26" t="s">
        <v>2966</v>
      </c>
      <c r="AV50" s="26" t="s">
        <v>2967</v>
      </c>
      <c r="AW50" s="26" t="s">
        <v>2968</v>
      </c>
      <c r="AX50" s="26" t="s">
        <v>2969</v>
      </c>
      <c r="AY50" s="26" t="s">
        <v>2970</v>
      </c>
      <c r="AZ50" s="26" t="s">
        <v>2971</v>
      </c>
      <c r="BA50" s="26" t="s">
        <v>2972</v>
      </c>
      <c r="BB50" s="26" t="s">
        <v>2973</v>
      </c>
      <c r="BC50" s="26" t="s">
        <v>2974</v>
      </c>
      <c r="BD50" s="26" t="s">
        <v>2975</v>
      </c>
    </row>
    <row r="51" spans="1:56">
      <c r="A51" s="46" t="s">
        <v>364</v>
      </c>
      <c r="B51" s="26" t="s">
        <v>358</v>
      </c>
      <c r="C51" s="26" t="s">
        <v>386</v>
      </c>
      <c r="D51" s="26" t="s">
        <v>358</v>
      </c>
      <c r="E51" s="26" t="s">
        <v>2332</v>
      </c>
      <c r="F51" s="26" t="s">
        <v>2333</v>
      </c>
      <c r="G51" s="26" t="s">
        <v>387</v>
      </c>
      <c r="H51" s="26" t="s">
        <v>2976</v>
      </c>
      <c r="I51" s="26" t="s">
        <v>2977</v>
      </c>
      <c r="J51" s="26" t="s">
        <v>2978</v>
      </c>
      <c r="K51" s="26" t="s">
        <v>2979</v>
      </c>
      <c r="L51" s="26" t="s">
        <v>2980</v>
      </c>
      <c r="M51" s="26" t="s">
        <v>2981</v>
      </c>
      <c r="N51" s="26" t="s">
        <v>2982</v>
      </c>
      <c r="O51" s="26" t="s">
        <v>2983</v>
      </c>
      <c r="P51" s="26" t="s">
        <v>2984</v>
      </c>
      <c r="Q51" s="26" t="s">
        <v>2985</v>
      </c>
      <c r="R51" s="26" t="s">
        <v>2986</v>
      </c>
      <c r="S51" s="26" t="s">
        <v>2987</v>
      </c>
      <c r="T51" s="26" t="s">
        <v>2988</v>
      </c>
      <c r="U51" s="26" t="s">
        <v>2989</v>
      </c>
      <c r="V51" s="26" t="s">
        <v>2990</v>
      </c>
      <c r="W51" s="26" t="s">
        <v>2991</v>
      </c>
      <c r="X51" s="26" t="s">
        <v>2992</v>
      </c>
      <c r="Y51" s="26" t="s">
        <v>2993</v>
      </c>
      <c r="Z51" s="26" t="s">
        <v>2994</v>
      </c>
      <c r="AA51" s="26" t="s">
        <v>2995</v>
      </c>
      <c r="AB51" s="26" t="s">
        <v>2996</v>
      </c>
      <c r="AC51" s="26" t="s">
        <v>2997</v>
      </c>
      <c r="AD51" s="26" t="s">
        <v>2998</v>
      </c>
      <c r="AE51" s="26" t="s">
        <v>2999</v>
      </c>
      <c r="AF51" s="26" t="s">
        <v>3000</v>
      </c>
      <c r="AG51" s="26" t="s">
        <v>3001</v>
      </c>
      <c r="AH51" s="26" t="s">
        <v>3002</v>
      </c>
      <c r="AI51" s="26" t="s">
        <v>3003</v>
      </c>
      <c r="AJ51" s="26" t="s">
        <v>3004</v>
      </c>
      <c r="AK51" s="26" t="s">
        <v>3005</v>
      </c>
      <c r="AL51" s="26" t="s">
        <v>3006</v>
      </c>
      <c r="AM51" s="26" t="s">
        <v>3007</v>
      </c>
      <c r="AN51" s="26" t="s">
        <v>3008</v>
      </c>
      <c r="AO51" s="26" t="s">
        <v>3009</v>
      </c>
      <c r="AP51" s="26" t="s">
        <v>3010</v>
      </c>
      <c r="AQ51" s="26" t="s">
        <v>3011</v>
      </c>
      <c r="AR51" s="26" t="s">
        <v>3012</v>
      </c>
      <c r="AS51" s="26" t="s">
        <v>3013</v>
      </c>
      <c r="AT51" s="26" t="s">
        <v>3014</v>
      </c>
      <c r="AU51" s="26" t="s">
        <v>3015</v>
      </c>
      <c r="AV51" s="26" t="s">
        <v>3016</v>
      </c>
      <c r="AW51" s="26" t="s">
        <v>3017</v>
      </c>
      <c r="AX51" s="26" t="s">
        <v>3018</v>
      </c>
      <c r="AY51" s="26" t="s">
        <v>3019</v>
      </c>
      <c r="AZ51" s="26" t="s">
        <v>3020</v>
      </c>
      <c r="BA51" s="26" t="s">
        <v>3021</v>
      </c>
      <c r="BB51" s="26" t="s">
        <v>3022</v>
      </c>
      <c r="BC51" s="26" t="s">
        <v>3023</v>
      </c>
      <c r="BD51" s="26" t="s">
        <v>3024</v>
      </c>
    </row>
    <row r="52" spans="1:56">
      <c r="A52" s="46" t="s">
        <v>359</v>
      </c>
      <c r="B52" s="26" t="s">
        <v>358</v>
      </c>
      <c r="C52" s="26" t="s">
        <v>386</v>
      </c>
      <c r="D52" s="26" t="s">
        <v>358</v>
      </c>
      <c r="E52" s="26" t="s">
        <v>3025</v>
      </c>
      <c r="F52" s="26" t="s">
        <v>2383</v>
      </c>
      <c r="G52" s="26" t="s">
        <v>387</v>
      </c>
      <c r="H52" s="26" t="s">
        <v>3026</v>
      </c>
      <c r="I52" s="26" t="s">
        <v>3027</v>
      </c>
      <c r="J52" s="26" t="s">
        <v>3028</v>
      </c>
      <c r="K52" s="26" t="s">
        <v>3029</v>
      </c>
      <c r="L52" s="26" t="s">
        <v>3030</v>
      </c>
      <c r="M52" s="26" t="s">
        <v>3031</v>
      </c>
      <c r="N52" s="26" t="s">
        <v>3032</v>
      </c>
      <c r="O52" s="26" t="s">
        <v>3033</v>
      </c>
      <c r="P52" s="26" t="s">
        <v>3034</v>
      </c>
      <c r="Q52" s="26" t="s">
        <v>3035</v>
      </c>
      <c r="R52" s="26" t="s">
        <v>3036</v>
      </c>
      <c r="S52" s="26" t="s">
        <v>3037</v>
      </c>
      <c r="T52" s="26" t="s">
        <v>3038</v>
      </c>
      <c r="U52" s="26" t="s">
        <v>3039</v>
      </c>
      <c r="V52" s="26" t="s">
        <v>3040</v>
      </c>
      <c r="W52" s="26" t="s">
        <v>3041</v>
      </c>
      <c r="X52" s="26" t="s">
        <v>3042</v>
      </c>
      <c r="Y52" s="26" t="s">
        <v>3043</v>
      </c>
      <c r="Z52" s="26" t="s">
        <v>3044</v>
      </c>
      <c r="AA52" s="26" t="s">
        <v>3045</v>
      </c>
      <c r="AB52" s="26" t="s">
        <v>3046</v>
      </c>
      <c r="AC52" s="26" t="s">
        <v>3047</v>
      </c>
      <c r="AD52" s="26" t="s">
        <v>3048</v>
      </c>
      <c r="AE52" s="26" t="s">
        <v>3049</v>
      </c>
      <c r="AF52" s="26" t="s">
        <v>3050</v>
      </c>
      <c r="AG52" s="26" t="s">
        <v>3051</v>
      </c>
      <c r="AH52" s="26" t="s">
        <v>3052</v>
      </c>
      <c r="AI52" s="26" t="s">
        <v>3053</v>
      </c>
      <c r="AJ52" s="26" t="s">
        <v>3054</v>
      </c>
      <c r="AK52" s="26" t="s">
        <v>3055</v>
      </c>
      <c r="AL52" s="26" t="s">
        <v>3056</v>
      </c>
      <c r="AM52" s="26" t="s">
        <v>3057</v>
      </c>
      <c r="AN52" s="26" t="s">
        <v>3058</v>
      </c>
      <c r="AO52" s="26" t="s">
        <v>3059</v>
      </c>
      <c r="AP52" s="26" t="s">
        <v>3060</v>
      </c>
      <c r="AQ52" s="26" t="s">
        <v>3061</v>
      </c>
      <c r="AR52" s="26" t="s">
        <v>3062</v>
      </c>
      <c r="AS52" s="26" t="s">
        <v>3063</v>
      </c>
      <c r="AT52" s="26" t="s">
        <v>3064</v>
      </c>
      <c r="AU52" s="26" t="s">
        <v>3065</v>
      </c>
      <c r="AV52" s="26" t="s">
        <v>3066</v>
      </c>
      <c r="AW52" s="26" t="s">
        <v>3067</v>
      </c>
      <c r="AX52" s="26" t="s">
        <v>3068</v>
      </c>
      <c r="AY52" s="26" t="s">
        <v>3069</v>
      </c>
      <c r="AZ52" s="26" t="s">
        <v>3070</v>
      </c>
      <c r="BA52" s="26" t="s">
        <v>3071</v>
      </c>
      <c r="BB52" s="26" t="s">
        <v>3072</v>
      </c>
      <c r="BC52" s="26" t="s">
        <v>3073</v>
      </c>
      <c r="BD52" s="26" t="s">
        <v>3074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209769-23B2-824A-BD48-9AB3202E0BC8}">
  <dimension ref="A1:AR40"/>
  <sheetViews>
    <sheetView workbookViewId="0"/>
  </sheetViews>
  <sheetFormatPr baseColWidth="10" defaultRowHeight="16"/>
  <cols>
    <col min="1" max="1" width="34.33203125" customWidth="1"/>
    <col min="2" max="2" width="19.83203125" bestFit="1" customWidth="1"/>
    <col min="3" max="3" width="17.1640625" customWidth="1"/>
    <col min="4" max="4" width="19.33203125" customWidth="1"/>
    <col min="7" max="7" width="19.6640625" bestFit="1" customWidth="1"/>
    <col min="8" max="8" width="18.5" bestFit="1" customWidth="1"/>
    <col min="9" max="9" width="18.83203125" bestFit="1" customWidth="1"/>
    <col min="10" max="11" width="19.5" bestFit="1" customWidth="1"/>
    <col min="12" max="12" width="19.83203125" bestFit="1" customWidth="1"/>
    <col min="13" max="13" width="19.5" bestFit="1" customWidth="1"/>
    <col min="14" max="14" width="18.5" bestFit="1" customWidth="1"/>
    <col min="15" max="15" width="18.83203125" bestFit="1" customWidth="1"/>
    <col min="16" max="17" width="19.5" bestFit="1" customWidth="1"/>
    <col min="18" max="18" width="19.83203125" bestFit="1" customWidth="1"/>
    <col min="19" max="19" width="18.5" bestFit="1" customWidth="1"/>
    <col min="20" max="20" width="18.83203125" bestFit="1" customWidth="1"/>
    <col min="21" max="21" width="19.5" bestFit="1" customWidth="1"/>
    <col min="22" max="22" width="18.83203125" bestFit="1" customWidth="1"/>
    <col min="23" max="23" width="19.5" bestFit="1" customWidth="1"/>
    <col min="24" max="24" width="19.83203125" bestFit="1" customWidth="1"/>
    <col min="25" max="25" width="19.5" bestFit="1" customWidth="1"/>
    <col min="26" max="26" width="20.5" bestFit="1" customWidth="1"/>
    <col min="27" max="27" width="18.5" bestFit="1" customWidth="1"/>
    <col min="28" max="28" width="19.83203125" bestFit="1" customWidth="1"/>
    <col min="29" max="29" width="19.5" bestFit="1" customWidth="1"/>
    <col min="30" max="30" width="18.5" bestFit="1" customWidth="1"/>
    <col min="31" max="31" width="20.5" bestFit="1" customWidth="1"/>
    <col min="32" max="33" width="19.5" bestFit="1" customWidth="1"/>
    <col min="34" max="34" width="18.83203125" bestFit="1" customWidth="1"/>
    <col min="35" max="35" width="18.5" bestFit="1" customWidth="1"/>
    <col min="36" max="36" width="19.5" bestFit="1" customWidth="1"/>
    <col min="37" max="37" width="20.5" bestFit="1" customWidth="1"/>
    <col min="38" max="38" width="19.83203125" bestFit="1" customWidth="1"/>
    <col min="39" max="39" width="20.5" bestFit="1" customWidth="1"/>
    <col min="40" max="40" width="18.83203125" bestFit="1" customWidth="1"/>
    <col min="41" max="41" width="19.5" bestFit="1" customWidth="1"/>
    <col min="42" max="42" width="18.83203125" bestFit="1" customWidth="1"/>
    <col min="43" max="44" width="19.5" bestFit="1" customWidth="1"/>
  </cols>
  <sheetData>
    <row r="1" spans="1:44" s="55" customFormat="1" ht="17">
      <c r="A1" s="1" t="s">
        <v>427</v>
      </c>
      <c r="B1" s="54" t="s">
        <v>0</v>
      </c>
      <c r="C1" s="54" t="s">
        <v>371</v>
      </c>
      <c r="D1" s="54" t="s">
        <v>372</v>
      </c>
      <c r="E1" s="54" t="s">
        <v>373</v>
      </c>
      <c r="F1" s="54" t="s">
        <v>374</v>
      </c>
      <c r="G1" s="54" t="s">
        <v>375</v>
      </c>
      <c r="H1" s="54" t="s">
        <v>514</v>
      </c>
      <c r="I1" s="54" t="s">
        <v>515</v>
      </c>
      <c r="J1" s="54" t="s">
        <v>516</v>
      </c>
      <c r="K1" s="54" t="s">
        <v>517</v>
      </c>
      <c r="L1" s="54" t="s">
        <v>518</v>
      </c>
      <c r="M1" s="54" t="s">
        <v>519</v>
      </c>
      <c r="N1" s="54" t="s">
        <v>520</v>
      </c>
      <c r="O1" s="54" t="s">
        <v>521</v>
      </c>
      <c r="P1" s="54" t="s">
        <v>522</v>
      </c>
      <c r="Q1" s="54" t="s">
        <v>523</v>
      </c>
      <c r="R1" s="54" t="s">
        <v>524</v>
      </c>
      <c r="S1" s="54" t="s">
        <v>525</v>
      </c>
      <c r="T1" s="54" t="s">
        <v>526</v>
      </c>
      <c r="U1" s="54" t="s">
        <v>527</v>
      </c>
      <c r="V1" s="54" t="s">
        <v>528</v>
      </c>
      <c r="W1" s="54" t="s">
        <v>529</v>
      </c>
      <c r="X1" s="54" t="s">
        <v>530</v>
      </c>
      <c r="Y1" s="54" t="s">
        <v>531</v>
      </c>
      <c r="Z1" s="54" t="s">
        <v>532</v>
      </c>
      <c r="AA1" s="54" t="s">
        <v>533</v>
      </c>
      <c r="AB1" s="54" t="s">
        <v>534</v>
      </c>
      <c r="AC1" s="54" t="s">
        <v>535</v>
      </c>
      <c r="AD1" s="54" t="s">
        <v>536</v>
      </c>
      <c r="AE1" s="54" t="s">
        <v>537</v>
      </c>
      <c r="AF1" s="54" t="s">
        <v>538</v>
      </c>
      <c r="AG1" s="54" t="s">
        <v>539</v>
      </c>
      <c r="AH1" s="54" t="s">
        <v>540</v>
      </c>
      <c r="AI1" s="54" t="s">
        <v>541</v>
      </c>
      <c r="AJ1" s="54" t="s">
        <v>542</v>
      </c>
      <c r="AK1" s="54" t="s">
        <v>543</v>
      </c>
      <c r="AL1" s="54" t="s">
        <v>544</v>
      </c>
      <c r="AM1" s="54" t="s">
        <v>545</v>
      </c>
      <c r="AN1" s="54" t="s">
        <v>546</v>
      </c>
      <c r="AO1" s="54" t="s">
        <v>547</v>
      </c>
      <c r="AP1" s="54" t="s">
        <v>548</v>
      </c>
      <c r="AQ1" s="54" t="s">
        <v>549</v>
      </c>
      <c r="AR1" s="54" t="s">
        <v>550</v>
      </c>
    </row>
    <row r="2" spans="1:44">
      <c r="A2" s="46" t="s">
        <v>87</v>
      </c>
      <c r="B2" s="26" t="s">
        <v>86</v>
      </c>
      <c r="C2" s="26" t="s">
        <v>378</v>
      </c>
      <c r="D2" s="26" t="s">
        <v>86</v>
      </c>
      <c r="E2" s="26" t="s">
        <v>563</v>
      </c>
      <c r="F2" s="26">
        <v>244</v>
      </c>
      <c r="G2" s="26" t="s">
        <v>379</v>
      </c>
      <c r="H2" s="26" t="s">
        <v>3075</v>
      </c>
      <c r="I2" s="26" t="s">
        <v>3076</v>
      </c>
      <c r="J2" s="26" t="s">
        <v>3077</v>
      </c>
      <c r="K2" s="26" t="s">
        <v>3078</v>
      </c>
      <c r="L2" s="26" t="s">
        <v>3079</v>
      </c>
      <c r="M2" s="26" t="s">
        <v>3080</v>
      </c>
      <c r="N2" s="26" t="s">
        <v>3081</v>
      </c>
      <c r="O2" s="26" t="s">
        <v>3082</v>
      </c>
      <c r="P2" s="26" t="s">
        <v>3083</v>
      </c>
      <c r="Q2" s="26" t="s">
        <v>3084</v>
      </c>
      <c r="R2" s="26" t="s">
        <v>3085</v>
      </c>
      <c r="S2" s="26" t="s">
        <v>3086</v>
      </c>
      <c r="T2" s="26" t="s">
        <v>3087</v>
      </c>
      <c r="U2" s="26" t="s">
        <v>3088</v>
      </c>
      <c r="V2" s="26" t="s">
        <v>3089</v>
      </c>
      <c r="W2" s="26" t="s">
        <v>3090</v>
      </c>
      <c r="X2" s="26" t="s">
        <v>3091</v>
      </c>
      <c r="Y2" s="26" t="s">
        <v>3092</v>
      </c>
      <c r="Z2" s="26" t="s">
        <v>3093</v>
      </c>
      <c r="AA2" s="26" t="s">
        <v>3094</v>
      </c>
      <c r="AB2" s="26" t="s">
        <v>3095</v>
      </c>
      <c r="AC2" s="26" t="s">
        <v>3096</v>
      </c>
      <c r="AD2" s="26" t="s">
        <v>3097</v>
      </c>
      <c r="AE2" s="26" t="s">
        <v>3098</v>
      </c>
      <c r="AF2" s="26" t="s">
        <v>3099</v>
      </c>
      <c r="AG2" s="26" t="s">
        <v>3100</v>
      </c>
      <c r="AH2" s="26" t="s">
        <v>3101</v>
      </c>
      <c r="AI2" s="26" t="s">
        <v>3102</v>
      </c>
      <c r="AJ2" s="26" t="s">
        <v>3103</v>
      </c>
      <c r="AK2" s="26" t="s">
        <v>3104</v>
      </c>
      <c r="AL2" s="26" t="s">
        <v>3105</v>
      </c>
      <c r="AM2" s="26" t="s">
        <v>3106</v>
      </c>
      <c r="AN2" s="26" t="s">
        <v>3107</v>
      </c>
      <c r="AO2" s="26" t="s">
        <v>3108</v>
      </c>
      <c r="AP2" s="26" t="s">
        <v>3109</v>
      </c>
      <c r="AQ2" s="26" t="s">
        <v>3110</v>
      </c>
      <c r="AR2" s="26" t="s">
        <v>3111</v>
      </c>
    </row>
    <row r="3" spans="1:44">
      <c r="A3" s="46" t="s">
        <v>101</v>
      </c>
      <c r="B3" s="26" t="s">
        <v>86</v>
      </c>
      <c r="C3" s="26" t="s">
        <v>378</v>
      </c>
      <c r="D3" s="26" t="s">
        <v>86</v>
      </c>
      <c r="E3" s="26" t="s">
        <v>613</v>
      </c>
      <c r="F3" s="26">
        <v>244</v>
      </c>
      <c r="G3" s="26" t="s">
        <v>379</v>
      </c>
      <c r="H3" s="26" t="s">
        <v>3112</v>
      </c>
      <c r="I3" s="26" t="s">
        <v>3113</v>
      </c>
      <c r="J3" s="26" t="s">
        <v>3114</v>
      </c>
      <c r="K3" s="26" t="s">
        <v>3115</v>
      </c>
      <c r="L3" s="26" t="s">
        <v>3116</v>
      </c>
      <c r="M3" s="26" t="s">
        <v>3117</v>
      </c>
      <c r="N3" s="26" t="s">
        <v>3118</v>
      </c>
      <c r="O3" s="26" t="s">
        <v>3119</v>
      </c>
      <c r="P3" s="26" t="s">
        <v>3120</v>
      </c>
      <c r="Q3" s="26" t="s">
        <v>3121</v>
      </c>
      <c r="R3" s="26" t="s">
        <v>3122</v>
      </c>
      <c r="S3" s="26" t="s">
        <v>3123</v>
      </c>
      <c r="T3" s="26" t="s">
        <v>3124</v>
      </c>
      <c r="U3" s="26" t="s">
        <v>3125</v>
      </c>
      <c r="V3" s="26" t="s">
        <v>3126</v>
      </c>
      <c r="W3" s="26" t="s">
        <v>3127</v>
      </c>
      <c r="X3" s="26" t="s">
        <v>3128</v>
      </c>
      <c r="Y3" s="26" t="s">
        <v>3129</v>
      </c>
      <c r="Z3" s="26" t="s">
        <v>3130</v>
      </c>
      <c r="AA3" s="26" t="s">
        <v>3131</v>
      </c>
      <c r="AB3" s="26" t="s">
        <v>3132</v>
      </c>
      <c r="AC3" s="26" t="s">
        <v>3133</v>
      </c>
      <c r="AD3" s="26" t="s">
        <v>3134</v>
      </c>
      <c r="AE3" s="26" t="s">
        <v>3135</v>
      </c>
      <c r="AF3" s="26" t="s">
        <v>3136</v>
      </c>
      <c r="AG3" s="26" t="s">
        <v>3137</v>
      </c>
      <c r="AH3" s="26" t="s">
        <v>3138</v>
      </c>
      <c r="AI3" s="26" t="s">
        <v>3139</v>
      </c>
      <c r="AJ3" s="26" t="s">
        <v>3140</v>
      </c>
      <c r="AK3" s="26" t="s">
        <v>3141</v>
      </c>
      <c r="AL3" s="26" t="s">
        <v>3142</v>
      </c>
      <c r="AM3" s="26" t="s">
        <v>3143</v>
      </c>
      <c r="AN3" s="26" t="s">
        <v>3144</v>
      </c>
      <c r="AO3" s="26" t="s">
        <v>3145</v>
      </c>
      <c r="AP3" s="26" t="s">
        <v>3146</v>
      </c>
      <c r="AQ3" s="26" t="s">
        <v>3147</v>
      </c>
      <c r="AR3" s="26" t="s">
        <v>3148</v>
      </c>
    </row>
    <row r="4" spans="1:44">
      <c r="A4" s="46" t="s">
        <v>103</v>
      </c>
      <c r="B4" s="26" t="s">
        <v>86</v>
      </c>
      <c r="C4" s="26" t="s">
        <v>378</v>
      </c>
      <c r="D4" s="26" t="s">
        <v>86</v>
      </c>
      <c r="E4" s="26" t="s">
        <v>613</v>
      </c>
      <c r="F4" s="26">
        <v>244</v>
      </c>
      <c r="G4" s="26" t="s">
        <v>379</v>
      </c>
      <c r="H4" s="26" t="s">
        <v>3149</v>
      </c>
      <c r="I4" s="26" t="s">
        <v>3150</v>
      </c>
      <c r="J4" s="26" t="s">
        <v>3151</v>
      </c>
      <c r="K4" s="26" t="s">
        <v>3152</v>
      </c>
      <c r="L4" s="26" t="s">
        <v>3153</v>
      </c>
      <c r="M4" s="26" t="s">
        <v>3154</v>
      </c>
      <c r="N4" s="26" t="s">
        <v>3155</v>
      </c>
      <c r="O4" s="26" t="s">
        <v>3156</v>
      </c>
      <c r="P4" s="26" t="s">
        <v>3157</v>
      </c>
      <c r="Q4" s="26" t="s">
        <v>3158</v>
      </c>
      <c r="R4" s="26" t="s">
        <v>3159</v>
      </c>
      <c r="S4" s="26" t="s">
        <v>3160</v>
      </c>
      <c r="T4" s="26" t="s">
        <v>3161</v>
      </c>
      <c r="U4" s="26" t="s">
        <v>3162</v>
      </c>
      <c r="V4" s="26" t="s">
        <v>3163</v>
      </c>
      <c r="W4" s="26" t="s">
        <v>3164</v>
      </c>
      <c r="X4" s="26" t="s">
        <v>3165</v>
      </c>
      <c r="Y4" s="26" t="s">
        <v>3166</v>
      </c>
      <c r="Z4" s="26" t="s">
        <v>3167</v>
      </c>
      <c r="AA4" s="26" t="s">
        <v>3168</v>
      </c>
      <c r="AB4" s="26" t="s">
        <v>3169</v>
      </c>
      <c r="AC4" s="26" t="s">
        <v>3170</v>
      </c>
      <c r="AD4" s="26" t="s">
        <v>3171</v>
      </c>
      <c r="AE4" s="26" t="s">
        <v>3172</v>
      </c>
      <c r="AF4" s="26" t="s">
        <v>3173</v>
      </c>
      <c r="AG4" s="26" t="s">
        <v>3174</v>
      </c>
      <c r="AH4" s="26" t="s">
        <v>3175</v>
      </c>
      <c r="AI4" s="26" t="s">
        <v>3176</v>
      </c>
      <c r="AJ4" s="26" t="s">
        <v>3177</v>
      </c>
      <c r="AK4" s="26" t="s">
        <v>3178</v>
      </c>
      <c r="AL4" s="26" t="s">
        <v>3179</v>
      </c>
      <c r="AM4" s="26" t="s">
        <v>3180</v>
      </c>
      <c r="AN4" s="26" t="s">
        <v>3181</v>
      </c>
      <c r="AO4" s="26" t="s">
        <v>3182</v>
      </c>
      <c r="AP4" s="26" t="s">
        <v>3183</v>
      </c>
      <c r="AQ4" s="26" t="s">
        <v>3184</v>
      </c>
      <c r="AR4" s="26" t="s">
        <v>3185</v>
      </c>
    </row>
    <row r="5" spans="1:44">
      <c r="A5" s="46" t="s">
        <v>107</v>
      </c>
      <c r="B5" s="26" t="s">
        <v>86</v>
      </c>
      <c r="C5" s="26" t="s">
        <v>378</v>
      </c>
      <c r="D5" s="26" t="s">
        <v>86</v>
      </c>
      <c r="E5" s="26" t="s">
        <v>613</v>
      </c>
      <c r="F5" s="26">
        <v>244</v>
      </c>
      <c r="G5" s="26" t="s">
        <v>379</v>
      </c>
      <c r="H5" s="26" t="s">
        <v>3186</v>
      </c>
      <c r="I5" s="26" t="s">
        <v>3187</v>
      </c>
      <c r="J5" s="26" t="s">
        <v>3188</v>
      </c>
      <c r="K5" s="26" t="s">
        <v>3189</v>
      </c>
      <c r="L5" s="26" t="s">
        <v>3190</v>
      </c>
      <c r="M5" s="26" t="s">
        <v>3191</v>
      </c>
      <c r="N5" s="26" t="s">
        <v>3192</v>
      </c>
      <c r="O5" s="26" t="s">
        <v>3193</v>
      </c>
      <c r="P5" s="26" t="s">
        <v>3194</v>
      </c>
      <c r="Q5" s="26" t="s">
        <v>3195</v>
      </c>
      <c r="R5" s="26" t="s">
        <v>3196</v>
      </c>
      <c r="S5" s="26" t="s">
        <v>3197</v>
      </c>
      <c r="T5" s="26" t="s">
        <v>3198</v>
      </c>
      <c r="U5" s="26" t="s">
        <v>3199</v>
      </c>
      <c r="V5" s="26" t="s">
        <v>3200</v>
      </c>
      <c r="W5" s="26" t="s">
        <v>3201</v>
      </c>
      <c r="X5" s="26" t="s">
        <v>3202</v>
      </c>
      <c r="Y5" s="26" t="s">
        <v>3203</v>
      </c>
      <c r="Z5" s="26" t="s">
        <v>3204</v>
      </c>
      <c r="AA5" s="26" t="s">
        <v>3205</v>
      </c>
      <c r="AB5" s="26" t="s">
        <v>3206</v>
      </c>
      <c r="AC5" s="26" t="s">
        <v>3207</v>
      </c>
      <c r="AD5" s="26" t="s">
        <v>3208</v>
      </c>
      <c r="AE5" s="26" t="s">
        <v>3209</v>
      </c>
      <c r="AF5" s="26" t="s">
        <v>3210</v>
      </c>
      <c r="AG5" s="26" t="s">
        <v>3211</v>
      </c>
      <c r="AH5" s="26" t="s">
        <v>3212</v>
      </c>
      <c r="AI5" s="26" t="s">
        <v>3213</v>
      </c>
      <c r="AJ5" s="26" t="s">
        <v>3214</v>
      </c>
      <c r="AK5" s="26" t="s">
        <v>3215</v>
      </c>
      <c r="AL5" s="26" t="s">
        <v>3216</v>
      </c>
      <c r="AM5" s="26" t="s">
        <v>3217</v>
      </c>
      <c r="AN5" s="26" t="s">
        <v>3218</v>
      </c>
      <c r="AO5" s="26" t="s">
        <v>3219</v>
      </c>
      <c r="AP5" s="26" t="s">
        <v>3220</v>
      </c>
      <c r="AQ5" s="26" t="s">
        <v>3221</v>
      </c>
      <c r="AR5" s="26" t="s">
        <v>3222</v>
      </c>
    </row>
    <row r="6" spans="1:44">
      <c r="A6" s="46" t="s">
        <v>380</v>
      </c>
      <c r="B6" s="26" t="s">
        <v>86</v>
      </c>
      <c r="C6" s="26" t="s">
        <v>378</v>
      </c>
      <c r="D6" s="26" t="s">
        <v>86</v>
      </c>
      <c r="E6" s="26" t="s">
        <v>613</v>
      </c>
      <c r="F6" s="26">
        <v>244</v>
      </c>
      <c r="G6" s="26" t="s">
        <v>379</v>
      </c>
      <c r="H6" s="26" t="s">
        <v>3223</v>
      </c>
      <c r="I6" s="26" t="s">
        <v>3224</v>
      </c>
      <c r="J6" s="26" t="s">
        <v>3225</v>
      </c>
      <c r="K6" s="26" t="s">
        <v>3226</v>
      </c>
      <c r="L6" s="26" t="s">
        <v>3227</v>
      </c>
      <c r="M6" s="26" t="s">
        <v>3228</v>
      </c>
      <c r="N6" s="26" t="s">
        <v>3229</v>
      </c>
      <c r="O6" s="26" t="s">
        <v>3230</v>
      </c>
      <c r="P6" s="26" t="s">
        <v>3231</v>
      </c>
      <c r="Q6" s="26" t="s">
        <v>3232</v>
      </c>
      <c r="R6" s="26" t="s">
        <v>3233</v>
      </c>
      <c r="S6" s="26" t="s">
        <v>3234</v>
      </c>
      <c r="T6" s="26" t="s">
        <v>3235</v>
      </c>
      <c r="U6" s="26" t="s">
        <v>3236</v>
      </c>
      <c r="V6" s="26" t="s">
        <v>3237</v>
      </c>
      <c r="W6" s="26" t="s">
        <v>3238</v>
      </c>
      <c r="X6" s="26" t="s">
        <v>3239</v>
      </c>
      <c r="Y6" s="26" t="s">
        <v>3240</v>
      </c>
      <c r="Z6" s="26" t="s">
        <v>3241</v>
      </c>
      <c r="AA6" s="26" t="s">
        <v>3242</v>
      </c>
      <c r="AB6" s="26" t="s">
        <v>3243</v>
      </c>
      <c r="AC6" s="26" t="s">
        <v>3244</v>
      </c>
      <c r="AD6" s="26" t="s">
        <v>3245</v>
      </c>
      <c r="AE6" s="26" t="s">
        <v>3246</v>
      </c>
      <c r="AF6" s="26" t="s">
        <v>3247</v>
      </c>
      <c r="AG6" s="26" t="s">
        <v>3248</v>
      </c>
      <c r="AH6" s="26" t="s">
        <v>3249</v>
      </c>
      <c r="AI6" s="26" t="s">
        <v>3250</v>
      </c>
      <c r="AJ6" s="26" t="s">
        <v>3251</v>
      </c>
      <c r="AK6" s="26" t="s">
        <v>3252</v>
      </c>
      <c r="AL6" s="26" t="s">
        <v>3253</v>
      </c>
      <c r="AM6" s="26" t="s">
        <v>3254</v>
      </c>
      <c r="AN6" s="26" t="s">
        <v>3255</v>
      </c>
      <c r="AO6" s="26" t="s">
        <v>3256</v>
      </c>
      <c r="AP6" s="26" t="s">
        <v>3257</v>
      </c>
      <c r="AQ6" s="26" t="s">
        <v>3258</v>
      </c>
      <c r="AR6" s="26" t="s">
        <v>3259</v>
      </c>
    </row>
    <row r="7" spans="1:44">
      <c r="A7" s="46" t="s">
        <v>112</v>
      </c>
      <c r="B7" s="26" t="s">
        <v>86</v>
      </c>
      <c r="C7" s="26" t="s">
        <v>378</v>
      </c>
      <c r="D7" s="26" t="s">
        <v>86</v>
      </c>
      <c r="E7" s="26" t="s">
        <v>613</v>
      </c>
      <c r="F7" s="26">
        <v>244</v>
      </c>
      <c r="G7" s="26" t="s">
        <v>379</v>
      </c>
      <c r="H7" s="26" t="s">
        <v>3260</v>
      </c>
      <c r="I7" s="26" t="s">
        <v>3261</v>
      </c>
      <c r="J7" s="26" t="s">
        <v>3262</v>
      </c>
      <c r="K7" s="26" t="s">
        <v>3263</v>
      </c>
      <c r="L7" s="26" t="s">
        <v>3264</v>
      </c>
      <c r="M7" s="26" t="s">
        <v>3265</v>
      </c>
      <c r="N7" s="26" t="s">
        <v>3266</v>
      </c>
      <c r="O7" s="26" t="s">
        <v>3267</v>
      </c>
      <c r="P7" s="26" t="s">
        <v>3268</v>
      </c>
      <c r="Q7" s="26" t="s">
        <v>3269</v>
      </c>
      <c r="R7" s="26" t="s">
        <v>3270</v>
      </c>
      <c r="S7" s="26" t="s">
        <v>3271</v>
      </c>
      <c r="T7" s="26" t="s">
        <v>3272</v>
      </c>
      <c r="U7" s="26" t="s">
        <v>3273</v>
      </c>
      <c r="V7" s="26" t="s">
        <v>3274</v>
      </c>
      <c r="W7" s="26" t="s">
        <v>3275</v>
      </c>
      <c r="X7" s="26" t="s">
        <v>3276</v>
      </c>
      <c r="Y7" s="26" t="s">
        <v>3277</v>
      </c>
      <c r="Z7" s="26" t="s">
        <v>3278</v>
      </c>
      <c r="AA7" s="26" t="s">
        <v>3279</v>
      </c>
      <c r="AB7" s="26" t="s">
        <v>3280</v>
      </c>
      <c r="AC7" s="26" t="s">
        <v>3281</v>
      </c>
      <c r="AD7" s="26" t="s">
        <v>3282</v>
      </c>
      <c r="AE7" s="26" t="s">
        <v>3283</v>
      </c>
      <c r="AF7" s="26" t="s">
        <v>3284</v>
      </c>
      <c r="AG7" s="26" t="s">
        <v>3285</v>
      </c>
      <c r="AH7" s="26" t="s">
        <v>3286</v>
      </c>
      <c r="AI7" s="26" t="s">
        <v>3287</v>
      </c>
      <c r="AJ7" s="26" t="s">
        <v>3288</v>
      </c>
      <c r="AK7" s="26" t="s">
        <v>3289</v>
      </c>
      <c r="AL7" s="26" t="s">
        <v>3290</v>
      </c>
      <c r="AM7" s="26" t="s">
        <v>3291</v>
      </c>
      <c r="AN7" s="26" t="s">
        <v>3292</v>
      </c>
      <c r="AO7" s="26" t="s">
        <v>3293</v>
      </c>
      <c r="AP7" s="26" t="s">
        <v>3294</v>
      </c>
      <c r="AQ7" s="26" t="s">
        <v>3295</v>
      </c>
      <c r="AR7" s="26" t="s">
        <v>3296</v>
      </c>
    </row>
    <row r="8" spans="1:44">
      <c r="A8" s="46" t="s">
        <v>122</v>
      </c>
      <c r="B8" s="26" t="s">
        <v>86</v>
      </c>
      <c r="C8" s="26" t="s">
        <v>378</v>
      </c>
      <c r="D8" s="26" t="s">
        <v>86</v>
      </c>
      <c r="E8" s="26" t="s">
        <v>613</v>
      </c>
      <c r="F8" s="26">
        <v>244</v>
      </c>
      <c r="G8" s="26" t="s">
        <v>379</v>
      </c>
      <c r="H8" s="26" t="s">
        <v>3297</v>
      </c>
      <c r="I8" s="26" t="s">
        <v>3298</v>
      </c>
      <c r="J8" s="26" t="s">
        <v>3299</v>
      </c>
      <c r="K8" s="26" t="s">
        <v>3300</v>
      </c>
      <c r="L8" s="26" t="s">
        <v>3301</v>
      </c>
      <c r="M8" s="26" t="s">
        <v>3302</v>
      </c>
      <c r="N8" s="26" t="s">
        <v>3303</v>
      </c>
      <c r="O8" s="26" t="s">
        <v>3304</v>
      </c>
      <c r="P8" s="26" t="s">
        <v>3305</v>
      </c>
      <c r="Q8" s="26" t="s">
        <v>3306</v>
      </c>
      <c r="R8" s="26" t="s">
        <v>3307</v>
      </c>
      <c r="S8" s="26" t="s">
        <v>3308</v>
      </c>
      <c r="T8" s="26" t="s">
        <v>3309</v>
      </c>
      <c r="U8" s="26" t="s">
        <v>3310</v>
      </c>
      <c r="V8" s="26" t="s">
        <v>3311</v>
      </c>
      <c r="W8" s="26" t="s">
        <v>3312</v>
      </c>
      <c r="X8" s="26" t="s">
        <v>3313</v>
      </c>
      <c r="Y8" s="26" t="s">
        <v>3314</v>
      </c>
      <c r="Z8" s="26" t="s">
        <v>3315</v>
      </c>
      <c r="AA8" s="26" t="s">
        <v>3316</v>
      </c>
      <c r="AB8" s="26" t="s">
        <v>3317</v>
      </c>
      <c r="AC8" s="26" t="s">
        <v>3318</v>
      </c>
      <c r="AD8" s="26" t="s">
        <v>3319</v>
      </c>
      <c r="AE8" s="26" t="s">
        <v>3320</v>
      </c>
      <c r="AF8" s="26" t="s">
        <v>3321</v>
      </c>
      <c r="AG8" s="26" t="s">
        <v>3322</v>
      </c>
      <c r="AH8" s="26" t="s">
        <v>3323</v>
      </c>
      <c r="AI8" s="26" t="s">
        <v>3324</v>
      </c>
      <c r="AJ8" s="26" t="s">
        <v>3325</v>
      </c>
      <c r="AK8" s="26" t="s">
        <v>3326</v>
      </c>
      <c r="AL8" s="26" t="s">
        <v>3327</v>
      </c>
      <c r="AM8" s="26" t="s">
        <v>3328</v>
      </c>
      <c r="AN8" s="26" t="s">
        <v>3329</v>
      </c>
      <c r="AO8" s="26" t="s">
        <v>3330</v>
      </c>
      <c r="AP8" s="26" t="s">
        <v>3331</v>
      </c>
      <c r="AQ8" s="26" t="s">
        <v>3332</v>
      </c>
      <c r="AR8" s="26" t="s">
        <v>3333</v>
      </c>
    </row>
    <row r="9" spans="1:44">
      <c r="A9" s="46" t="s">
        <v>114</v>
      </c>
      <c r="B9" s="26" t="s">
        <v>86</v>
      </c>
      <c r="C9" s="26" t="s">
        <v>378</v>
      </c>
      <c r="D9" s="26" t="s">
        <v>86</v>
      </c>
      <c r="E9" s="26" t="s">
        <v>908</v>
      </c>
      <c r="F9" s="26">
        <v>237</v>
      </c>
      <c r="G9" s="26" t="s">
        <v>379</v>
      </c>
      <c r="H9" s="26" t="s">
        <v>3334</v>
      </c>
      <c r="I9" s="26" t="s">
        <v>3335</v>
      </c>
      <c r="J9" s="26" t="s">
        <v>3336</v>
      </c>
      <c r="K9" s="26" t="s">
        <v>3337</v>
      </c>
      <c r="L9" s="26" t="s">
        <v>3338</v>
      </c>
      <c r="M9" s="26" t="s">
        <v>3339</v>
      </c>
      <c r="N9" s="26" t="s">
        <v>3340</v>
      </c>
      <c r="O9" s="26" t="s">
        <v>3341</v>
      </c>
      <c r="P9" s="26" t="s">
        <v>3342</v>
      </c>
      <c r="Q9" s="26" t="s">
        <v>3343</v>
      </c>
      <c r="R9" s="26" t="s">
        <v>3344</v>
      </c>
      <c r="S9" s="26" t="s">
        <v>3345</v>
      </c>
      <c r="T9" s="26" t="s">
        <v>3346</v>
      </c>
      <c r="U9" s="26" t="s">
        <v>3347</v>
      </c>
      <c r="V9" s="26" t="s">
        <v>3348</v>
      </c>
      <c r="W9" s="26" t="s">
        <v>3349</v>
      </c>
      <c r="X9" s="26" t="s">
        <v>3350</v>
      </c>
      <c r="Y9" s="26" t="s">
        <v>3351</v>
      </c>
      <c r="Z9" s="26" t="s">
        <v>3352</v>
      </c>
      <c r="AA9" s="26" t="s">
        <v>3353</v>
      </c>
      <c r="AB9" s="26" t="s">
        <v>3354</v>
      </c>
      <c r="AC9" s="26" t="s">
        <v>3355</v>
      </c>
      <c r="AD9" s="26" t="s">
        <v>3356</v>
      </c>
      <c r="AE9" s="26" t="s">
        <v>3357</v>
      </c>
      <c r="AF9" s="26" t="s">
        <v>3358</v>
      </c>
      <c r="AG9" s="26" t="s">
        <v>3359</v>
      </c>
      <c r="AH9" s="26" t="s">
        <v>3360</v>
      </c>
      <c r="AI9" s="26" t="s">
        <v>3361</v>
      </c>
      <c r="AJ9" s="26" t="s">
        <v>3362</v>
      </c>
      <c r="AK9" s="26" t="s">
        <v>3363</v>
      </c>
      <c r="AL9" s="26" t="s">
        <v>3364</v>
      </c>
      <c r="AM9" s="26" t="s">
        <v>3365</v>
      </c>
      <c r="AN9" s="26" t="s">
        <v>3366</v>
      </c>
      <c r="AO9" s="26" t="s">
        <v>3367</v>
      </c>
      <c r="AP9" s="26" t="s">
        <v>3368</v>
      </c>
      <c r="AQ9" s="26" t="s">
        <v>3369</v>
      </c>
      <c r="AR9" s="26" t="s">
        <v>3370</v>
      </c>
    </row>
    <row r="10" spans="1:44">
      <c r="A10" s="46" t="s">
        <v>124</v>
      </c>
      <c r="B10" s="26" t="s">
        <v>86</v>
      </c>
      <c r="C10" s="26" t="s">
        <v>378</v>
      </c>
      <c r="D10" s="26" t="s">
        <v>86</v>
      </c>
      <c r="E10" s="26" t="s">
        <v>908</v>
      </c>
      <c r="F10" s="26">
        <v>237</v>
      </c>
      <c r="G10" s="26" t="s">
        <v>379</v>
      </c>
      <c r="H10" s="26" t="s">
        <v>3371</v>
      </c>
      <c r="I10" s="26" t="s">
        <v>3372</v>
      </c>
      <c r="J10" s="26" t="s">
        <v>3373</v>
      </c>
      <c r="K10" s="26" t="s">
        <v>3374</v>
      </c>
      <c r="L10" s="26" t="s">
        <v>3375</v>
      </c>
      <c r="M10" s="26" t="s">
        <v>3376</v>
      </c>
      <c r="N10" s="26" t="s">
        <v>3377</v>
      </c>
      <c r="O10" s="26" t="s">
        <v>3378</v>
      </c>
      <c r="P10" s="26" t="s">
        <v>3379</v>
      </c>
      <c r="Q10" s="26" t="s">
        <v>3380</v>
      </c>
      <c r="R10" s="26" t="s">
        <v>3381</v>
      </c>
      <c r="S10" s="26" t="s">
        <v>3382</v>
      </c>
      <c r="T10" s="26" t="s">
        <v>3383</v>
      </c>
      <c r="U10" s="26" t="s">
        <v>3384</v>
      </c>
      <c r="V10" s="26" t="s">
        <v>3385</v>
      </c>
      <c r="W10" s="26" t="s">
        <v>3386</v>
      </c>
      <c r="X10" s="26" t="s">
        <v>3387</v>
      </c>
      <c r="Y10" s="26" t="s">
        <v>3388</v>
      </c>
      <c r="Z10" s="26" t="s">
        <v>3389</v>
      </c>
      <c r="AA10" s="26" t="s">
        <v>3390</v>
      </c>
      <c r="AB10" s="26" t="s">
        <v>3391</v>
      </c>
      <c r="AC10" s="26" t="s">
        <v>3392</v>
      </c>
      <c r="AD10" s="26" t="s">
        <v>3393</v>
      </c>
      <c r="AE10" s="26" t="s">
        <v>3394</v>
      </c>
      <c r="AF10" s="26" t="s">
        <v>3395</v>
      </c>
      <c r="AG10" s="26" t="s">
        <v>3396</v>
      </c>
      <c r="AH10" s="26" t="s">
        <v>3397</v>
      </c>
      <c r="AI10" s="26" t="s">
        <v>3398</v>
      </c>
      <c r="AJ10" s="26" t="s">
        <v>3399</v>
      </c>
      <c r="AK10" s="26" t="s">
        <v>3400</v>
      </c>
      <c r="AL10" s="26" t="s">
        <v>3401</v>
      </c>
      <c r="AM10" s="26" t="s">
        <v>3402</v>
      </c>
      <c r="AN10" s="26" t="s">
        <v>3403</v>
      </c>
      <c r="AO10" s="26" t="s">
        <v>3404</v>
      </c>
      <c r="AP10" s="26" t="s">
        <v>3405</v>
      </c>
      <c r="AQ10" s="26" t="s">
        <v>3406</v>
      </c>
      <c r="AR10" s="26" t="s">
        <v>3407</v>
      </c>
    </row>
    <row r="11" spans="1:44">
      <c r="A11" s="46" t="s">
        <v>139</v>
      </c>
      <c r="B11" s="26" t="s">
        <v>86</v>
      </c>
      <c r="C11" s="26" t="s">
        <v>378</v>
      </c>
      <c r="D11" s="26" t="s">
        <v>86</v>
      </c>
      <c r="E11" s="26" t="s">
        <v>1007</v>
      </c>
      <c r="F11" s="26" t="s">
        <v>908</v>
      </c>
      <c r="G11" s="26" t="s">
        <v>379</v>
      </c>
      <c r="H11" s="26" t="s">
        <v>3408</v>
      </c>
      <c r="I11" s="26" t="s">
        <v>3409</v>
      </c>
      <c r="J11" s="26" t="s">
        <v>3410</v>
      </c>
      <c r="K11" s="26" t="s">
        <v>3411</v>
      </c>
      <c r="L11" s="26" t="s">
        <v>3412</v>
      </c>
      <c r="M11" s="26" t="s">
        <v>3413</v>
      </c>
      <c r="N11" s="26" t="s">
        <v>3414</v>
      </c>
      <c r="O11" s="26" t="s">
        <v>3415</v>
      </c>
      <c r="P11" s="26" t="s">
        <v>3416</v>
      </c>
      <c r="Q11" s="26" t="s">
        <v>3417</v>
      </c>
      <c r="R11" s="26" t="s">
        <v>3418</v>
      </c>
      <c r="S11" s="26" t="s">
        <v>3419</v>
      </c>
      <c r="T11" s="26" t="s">
        <v>3420</v>
      </c>
      <c r="U11" s="26" t="s">
        <v>3421</v>
      </c>
      <c r="V11" s="26" t="s">
        <v>3422</v>
      </c>
      <c r="W11" s="26" t="s">
        <v>3423</v>
      </c>
      <c r="X11" s="26" t="s">
        <v>3424</v>
      </c>
      <c r="Y11" s="26" t="s">
        <v>3425</v>
      </c>
      <c r="Z11" s="26" t="s">
        <v>3426</v>
      </c>
      <c r="AA11" s="26" t="s">
        <v>3427</v>
      </c>
      <c r="AB11" s="26" t="s">
        <v>3428</v>
      </c>
      <c r="AC11" s="26" t="s">
        <v>3429</v>
      </c>
      <c r="AD11" s="26" t="s">
        <v>3430</v>
      </c>
      <c r="AE11" s="26" t="s">
        <v>3431</v>
      </c>
      <c r="AF11" s="26" t="s">
        <v>3432</v>
      </c>
      <c r="AG11" s="26" t="s">
        <v>3433</v>
      </c>
      <c r="AH11" s="26" t="s">
        <v>3434</v>
      </c>
      <c r="AI11" s="26" t="s">
        <v>3435</v>
      </c>
      <c r="AJ11" s="26" t="s">
        <v>3436</v>
      </c>
      <c r="AK11" s="26" t="s">
        <v>3437</v>
      </c>
      <c r="AL11" s="26" t="s">
        <v>3438</v>
      </c>
      <c r="AM11" s="26" t="s">
        <v>3439</v>
      </c>
      <c r="AN11" s="26" t="s">
        <v>3440</v>
      </c>
      <c r="AO11" s="26" t="s">
        <v>3441</v>
      </c>
      <c r="AP11" s="26" t="s">
        <v>3442</v>
      </c>
      <c r="AQ11" s="26" t="s">
        <v>3443</v>
      </c>
      <c r="AR11" s="26" t="s">
        <v>3444</v>
      </c>
    </row>
    <row r="12" spans="1:44">
      <c r="A12" s="46" t="s">
        <v>164</v>
      </c>
      <c r="B12" s="26" t="s">
        <v>86</v>
      </c>
      <c r="C12" s="26" t="s">
        <v>378</v>
      </c>
      <c r="D12" s="26" t="s">
        <v>86</v>
      </c>
      <c r="E12" s="26" t="s">
        <v>1007</v>
      </c>
      <c r="F12" s="26" t="s">
        <v>908</v>
      </c>
      <c r="G12" s="26" t="s">
        <v>379</v>
      </c>
      <c r="H12" s="26" t="s">
        <v>3445</v>
      </c>
      <c r="I12" s="26" t="s">
        <v>3446</v>
      </c>
      <c r="J12" s="26" t="s">
        <v>3447</v>
      </c>
      <c r="K12" s="26" t="s">
        <v>3448</v>
      </c>
      <c r="L12" s="26" t="s">
        <v>3449</v>
      </c>
      <c r="M12" s="26" t="s">
        <v>3450</v>
      </c>
      <c r="N12" s="26" t="s">
        <v>3451</v>
      </c>
      <c r="O12" s="26" t="s">
        <v>3452</v>
      </c>
      <c r="P12" s="26" t="s">
        <v>3453</v>
      </c>
      <c r="Q12" s="26" t="s">
        <v>3454</v>
      </c>
      <c r="R12" s="26" t="s">
        <v>3455</v>
      </c>
      <c r="S12" s="26" t="s">
        <v>3456</v>
      </c>
      <c r="T12" s="26" t="s">
        <v>3457</v>
      </c>
      <c r="U12" s="26" t="s">
        <v>3458</v>
      </c>
      <c r="V12" s="26" t="s">
        <v>3459</v>
      </c>
      <c r="W12" s="26" t="s">
        <v>3460</v>
      </c>
      <c r="X12" s="26" t="s">
        <v>3461</v>
      </c>
      <c r="Y12" s="26" t="s">
        <v>3462</v>
      </c>
      <c r="Z12" s="26" t="s">
        <v>3463</v>
      </c>
      <c r="AA12" s="26" t="s">
        <v>3464</v>
      </c>
      <c r="AB12" s="26" t="s">
        <v>3465</v>
      </c>
      <c r="AC12" s="26" t="s">
        <v>3466</v>
      </c>
      <c r="AD12" s="26" t="s">
        <v>3467</v>
      </c>
      <c r="AE12" s="26" t="s">
        <v>3468</v>
      </c>
      <c r="AF12" s="26" t="s">
        <v>3469</v>
      </c>
      <c r="AG12" s="26" t="s">
        <v>3470</v>
      </c>
      <c r="AH12" s="26" t="s">
        <v>3471</v>
      </c>
      <c r="AI12" s="26" t="s">
        <v>3472</v>
      </c>
      <c r="AJ12" s="26" t="s">
        <v>3473</v>
      </c>
      <c r="AK12" s="26" t="s">
        <v>3474</v>
      </c>
      <c r="AL12" s="26" t="s">
        <v>3475</v>
      </c>
      <c r="AM12" s="26" t="s">
        <v>3476</v>
      </c>
      <c r="AN12" s="26" t="s">
        <v>3477</v>
      </c>
      <c r="AO12" s="26" t="s">
        <v>3478</v>
      </c>
      <c r="AP12" s="26" t="s">
        <v>3479</v>
      </c>
      <c r="AQ12" s="26" t="s">
        <v>3480</v>
      </c>
      <c r="AR12" s="26" t="s">
        <v>3481</v>
      </c>
    </row>
    <row r="13" spans="1:44">
      <c r="A13" s="46" t="s">
        <v>381</v>
      </c>
      <c r="B13" s="26" t="s">
        <v>86</v>
      </c>
      <c r="C13" s="26" t="s">
        <v>378</v>
      </c>
      <c r="D13" s="26" t="s">
        <v>86</v>
      </c>
      <c r="E13" s="26">
        <v>244</v>
      </c>
      <c r="F13" s="26" t="s">
        <v>1007</v>
      </c>
      <c r="G13" s="26" t="s">
        <v>379</v>
      </c>
      <c r="H13" s="26" t="s">
        <v>3482</v>
      </c>
      <c r="I13" s="26" t="s">
        <v>3483</v>
      </c>
      <c r="J13" s="26" t="s">
        <v>3484</v>
      </c>
      <c r="K13" s="26" t="s">
        <v>3485</v>
      </c>
      <c r="L13" s="26" t="s">
        <v>3486</v>
      </c>
      <c r="M13" s="26" t="s">
        <v>3487</v>
      </c>
      <c r="N13" s="26" t="s">
        <v>3488</v>
      </c>
      <c r="O13" s="26" t="s">
        <v>3489</v>
      </c>
      <c r="P13" s="26" t="s">
        <v>3490</v>
      </c>
      <c r="Q13" s="26" t="s">
        <v>3491</v>
      </c>
      <c r="R13" s="26" t="s">
        <v>3492</v>
      </c>
      <c r="S13" s="26" t="s">
        <v>3493</v>
      </c>
      <c r="T13" s="26" t="s">
        <v>3494</v>
      </c>
      <c r="U13" s="26" t="s">
        <v>3495</v>
      </c>
      <c r="V13" s="26" t="s">
        <v>3496</v>
      </c>
      <c r="W13" s="26" t="s">
        <v>3497</v>
      </c>
      <c r="X13" s="26" t="s">
        <v>3498</v>
      </c>
      <c r="Y13" s="26" t="s">
        <v>3499</v>
      </c>
      <c r="Z13" s="26" t="s">
        <v>3500</v>
      </c>
      <c r="AA13" s="26" t="s">
        <v>3501</v>
      </c>
      <c r="AB13" s="26" t="s">
        <v>3502</v>
      </c>
      <c r="AC13" s="26" t="s">
        <v>3503</v>
      </c>
      <c r="AD13" s="26" t="s">
        <v>3504</v>
      </c>
      <c r="AE13" s="26" t="s">
        <v>3505</v>
      </c>
      <c r="AF13" s="26" t="s">
        <v>3506</v>
      </c>
      <c r="AG13" s="26" t="s">
        <v>3507</v>
      </c>
      <c r="AH13" s="26" t="s">
        <v>3508</v>
      </c>
      <c r="AI13" s="26" t="s">
        <v>3509</v>
      </c>
      <c r="AJ13" s="26" t="s">
        <v>3510</v>
      </c>
      <c r="AK13" s="26" t="s">
        <v>3511</v>
      </c>
      <c r="AL13" s="26" t="s">
        <v>3512</v>
      </c>
      <c r="AM13" s="26" t="s">
        <v>3513</v>
      </c>
      <c r="AN13" s="26" t="s">
        <v>3514</v>
      </c>
      <c r="AO13" s="26" t="s">
        <v>3515</v>
      </c>
      <c r="AP13" s="26" t="s">
        <v>3516</v>
      </c>
      <c r="AQ13" s="26" t="s">
        <v>3517</v>
      </c>
      <c r="AR13" s="26" t="s">
        <v>3518</v>
      </c>
    </row>
    <row r="14" spans="1:44">
      <c r="A14" s="46" t="s">
        <v>208</v>
      </c>
      <c r="B14" s="26" t="s">
        <v>86</v>
      </c>
      <c r="C14" s="26" t="s">
        <v>378</v>
      </c>
      <c r="D14" s="26" t="s">
        <v>86</v>
      </c>
      <c r="E14" s="26" t="s">
        <v>613</v>
      </c>
      <c r="F14" s="26">
        <v>244</v>
      </c>
      <c r="G14" s="26" t="s">
        <v>379</v>
      </c>
      <c r="H14" s="26" t="s">
        <v>3519</v>
      </c>
      <c r="I14" s="26" t="s">
        <v>3520</v>
      </c>
      <c r="J14" s="26" t="s">
        <v>3521</v>
      </c>
      <c r="K14" s="26" t="s">
        <v>3522</v>
      </c>
      <c r="L14" s="26" t="s">
        <v>3523</v>
      </c>
      <c r="M14" s="26" t="s">
        <v>3524</v>
      </c>
      <c r="N14" s="26" t="s">
        <v>3525</v>
      </c>
      <c r="O14" s="26" t="s">
        <v>3526</v>
      </c>
      <c r="P14" s="26" t="s">
        <v>3527</v>
      </c>
      <c r="Q14" s="26" t="s">
        <v>3528</v>
      </c>
      <c r="R14" s="26" t="s">
        <v>3529</v>
      </c>
      <c r="S14" s="26" t="s">
        <v>3530</v>
      </c>
      <c r="T14" s="26" t="s">
        <v>3531</v>
      </c>
      <c r="U14" s="26" t="s">
        <v>3532</v>
      </c>
      <c r="V14" s="26" t="s">
        <v>3533</v>
      </c>
      <c r="W14" s="26" t="s">
        <v>3534</v>
      </c>
      <c r="X14" s="26" t="s">
        <v>3535</v>
      </c>
      <c r="Y14" s="26" t="s">
        <v>3536</v>
      </c>
      <c r="Z14" s="26" t="s">
        <v>3537</v>
      </c>
      <c r="AA14" s="26" t="s">
        <v>3538</v>
      </c>
      <c r="AB14" s="26" t="s">
        <v>3539</v>
      </c>
      <c r="AC14" s="26" t="s">
        <v>3540</v>
      </c>
      <c r="AD14" s="26" t="s">
        <v>3541</v>
      </c>
      <c r="AE14" s="26" t="s">
        <v>3542</v>
      </c>
      <c r="AF14" s="26" t="s">
        <v>3543</v>
      </c>
      <c r="AG14" s="26" t="s">
        <v>3544</v>
      </c>
      <c r="AH14" s="26" t="s">
        <v>3545</v>
      </c>
      <c r="AI14" s="26" t="s">
        <v>3546</v>
      </c>
      <c r="AJ14" s="26" t="s">
        <v>3547</v>
      </c>
      <c r="AK14" s="26" t="s">
        <v>3548</v>
      </c>
      <c r="AL14" s="26" t="s">
        <v>3549</v>
      </c>
      <c r="AM14" s="26" t="s">
        <v>3550</v>
      </c>
      <c r="AN14" s="26" t="s">
        <v>3551</v>
      </c>
      <c r="AO14" s="26" t="s">
        <v>3552</v>
      </c>
      <c r="AP14" s="26" t="s">
        <v>3553</v>
      </c>
      <c r="AQ14" s="26" t="s">
        <v>3554</v>
      </c>
      <c r="AR14" s="26" t="s">
        <v>3555</v>
      </c>
    </row>
    <row r="15" spans="1:44">
      <c r="A15" s="46" t="s">
        <v>210</v>
      </c>
      <c r="B15" s="26" t="s">
        <v>86</v>
      </c>
      <c r="C15" s="26" t="s">
        <v>378</v>
      </c>
      <c r="D15" s="26" t="s">
        <v>86</v>
      </c>
      <c r="E15" s="26" t="s">
        <v>1007</v>
      </c>
      <c r="F15" s="26" t="s">
        <v>908</v>
      </c>
      <c r="G15" s="26" t="s">
        <v>379</v>
      </c>
      <c r="H15" s="26" t="s">
        <v>3556</v>
      </c>
      <c r="I15" s="26" t="s">
        <v>3557</v>
      </c>
      <c r="J15" s="26" t="s">
        <v>3558</v>
      </c>
      <c r="K15" s="26" t="s">
        <v>3559</v>
      </c>
      <c r="L15" s="26" t="s">
        <v>3560</v>
      </c>
      <c r="M15" s="26" t="s">
        <v>3561</v>
      </c>
      <c r="N15" s="26" t="s">
        <v>3562</v>
      </c>
      <c r="O15" s="26" t="s">
        <v>3563</v>
      </c>
      <c r="P15" s="26" t="s">
        <v>3564</v>
      </c>
      <c r="Q15" s="26" t="s">
        <v>3565</v>
      </c>
      <c r="R15" s="26" t="s">
        <v>3566</v>
      </c>
      <c r="S15" s="26" t="s">
        <v>3567</v>
      </c>
      <c r="T15" s="26" t="s">
        <v>3568</v>
      </c>
      <c r="U15" s="26" t="s">
        <v>3569</v>
      </c>
      <c r="V15" s="26" t="s">
        <v>3570</v>
      </c>
      <c r="W15" s="26" t="s">
        <v>3571</v>
      </c>
      <c r="X15" s="26" t="s">
        <v>3572</v>
      </c>
      <c r="Y15" s="26" t="s">
        <v>3573</v>
      </c>
      <c r="Z15" s="26" t="s">
        <v>3574</v>
      </c>
      <c r="AA15" s="26" t="s">
        <v>3575</v>
      </c>
      <c r="AB15" s="26" t="s">
        <v>3576</v>
      </c>
      <c r="AC15" s="26" t="s">
        <v>3577</v>
      </c>
      <c r="AD15" s="26" t="s">
        <v>3578</v>
      </c>
      <c r="AE15" s="26" t="s">
        <v>3579</v>
      </c>
      <c r="AF15" s="26" t="s">
        <v>3580</v>
      </c>
      <c r="AG15" s="26" t="s">
        <v>3581</v>
      </c>
      <c r="AH15" s="26" t="s">
        <v>3582</v>
      </c>
      <c r="AI15" s="26" t="s">
        <v>3583</v>
      </c>
      <c r="AJ15" s="26" t="s">
        <v>3584</v>
      </c>
      <c r="AK15" s="26" t="s">
        <v>3585</v>
      </c>
      <c r="AL15" s="26" t="s">
        <v>3586</v>
      </c>
      <c r="AM15" s="26" t="s">
        <v>3587</v>
      </c>
      <c r="AN15" s="26" t="s">
        <v>3588</v>
      </c>
      <c r="AO15" s="26" t="s">
        <v>3589</v>
      </c>
      <c r="AP15" s="26" t="s">
        <v>3590</v>
      </c>
      <c r="AQ15" s="26" t="s">
        <v>3591</v>
      </c>
      <c r="AR15" s="26" t="s">
        <v>3592</v>
      </c>
    </row>
    <row r="16" spans="1:44">
      <c r="A16" s="46" t="s">
        <v>382</v>
      </c>
      <c r="B16" s="26" t="s">
        <v>86</v>
      </c>
      <c r="C16" s="26" t="s">
        <v>378</v>
      </c>
      <c r="D16" s="26" t="s">
        <v>86</v>
      </c>
      <c r="E16" s="26" t="s">
        <v>908</v>
      </c>
      <c r="F16" s="26">
        <v>237</v>
      </c>
      <c r="G16" s="26" t="s">
        <v>379</v>
      </c>
      <c r="H16" s="26" t="s">
        <v>3593</v>
      </c>
      <c r="I16" s="26" t="s">
        <v>3594</v>
      </c>
      <c r="J16" s="26" t="s">
        <v>3595</v>
      </c>
      <c r="K16" s="26" t="s">
        <v>3596</v>
      </c>
      <c r="L16" s="26" t="s">
        <v>3597</v>
      </c>
      <c r="M16" s="26" t="s">
        <v>3598</v>
      </c>
      <c r="N16" s="26" t="s">
        <v>3599</v>
      </c>
      <c r="O16" s="26" t="s">
        <v>3600</v>
      </c>
      <c r="P16" s="26" t="s">
        <v>3601</v>
      </c>
      <c r="Q16" s="26" t="s">
        <v>3602</v>
      </c>
      <c r="R16" s="26" t="s">
        <v>3603</v>
      </c>
      <c r="S16" s="26" t="s">
        <v>3604</v>
      </c>
      <c r="T16" s="26" t="s">
        <v>3605</v>
      </c>
      <c r="U16" s="26" t="s">
        <v>3606</v>
      </c>
      <c r="V16" s="26" t="s">
        <v>3607</v>
      </c>
      <c r="W16" s="26" t="s">
        <v>3608</v>
      </c>
      <c r="X16" s="26" t="s">
        <v>3609</v>
      </c>
      <c r="Y16" s="26" t="s">
        <v>3610</v>
      </c>
      <c r="Z16" s="26" t="s">
        <v>3611</v>
      </c>
      <c r="AA16" s="26" t="s">
        <v>3612</v>
      </c>
      <c r="AB16" s="26" t="s">
        <v>3613</v>
      </c>
      <c r="AC16" s="26" t="s">
        <v>3614</v>
      </c>
      <c r="AD16" s="26" t="s">
        <v>3615</v>
      </c>
      <c r="AE16" s="26" t="s">
        <v>3616</v>
      </c>
      <c r="AF16" s="26" t="s">
        <v>3617</v>
      </c>
      <c r="AG16" s="26" t="s">
        <v>3618</v>
      </c>
      <c r="AH16" s="26" t="s">
        <v>3619</v>
      </c>
      <c r="AI16" s="26" t="s">
        <v>3620</v>
      </c>
      <c r="AJ16" s="26" t="s">
        <v>3621</v>
      </c>
      <c r="AK16" s="26" t="s">
        <v>3622</v>
      </c>
      <c r="AL16" s="26" t="s">
        <v>3623</v>
      </c>
      <c r="AM16" s="26" t="s">
        <v>3624</v>
      </c>
      <c r="AN16" s="26" t="s">
        <v>3625</v>
      </c>
      <c r="AO16" s="26" t="s">
        <v>3626</v>
      </c>
      <c r="AP16" s="26" t="s">
        <v>3627</v>
      </c>
      <c r="AQ16" s="26" t="s">
        <v>3628</v>
      </c>
      <c r="AR16" s="26" t="s">
        <v>3629</v>
      </c>
    </row>
    <row r="17" spans="1:44">
      <c r="A17" s="46" t="s">
        <v>219</v>
      </c>
      <c r="B17" s="26" t="s">
        <v>86</v>
      </c>
      <c r="C17" s="26" t="s">
        <v>378</v>
      </c>
      <c r="D17" s="26" t="s">
        <v>86</v>
      </c>
      <c r="E17" s="26">
        <v>244</v>
      </c>
      <c r="F17" s="26" t="s">
        <v>1007</v>
      </c>
      <c r="G17" s="26" t="s">
        <v>379</v>
      </c>
      <c r="H17" s="26" t="s">
        <v>3630</v>
      </c>
      <c r="I17" s="26" t="s">
        <v>3631</v>
      </c>
      <c r="J17" s="26" t="s">
        <v>3632</v>
      </c>
      <c r="K17" s="26" t="s">
        <v>3633</v>
      </c>
      <c r="L17" s="26" t="s">
        <v>3634</v>
      </c>
      <c r="M17" s="26" t="s">
        <v>3635</v>
      </c>
      <c r="N17" s="26" t="s">
        <v>3636</v>
      </c>
      <c r="O17" s="26" t="s">
        <v>3637</v>
      </c>
      <c r="P17" s="26" t="s">
        <v>3638</v>
      </c>
      <c r="Q17" s="26" t="s">
        <v>3639</v>
      </c>
      <c r="R17" s="26" t="s">
        <v>3640</v>
      </c>
      <c r="S17" s="26" t="s">
        <v>3641</v>
      </c>
      <c r="T17" s="26" t="s">
        <v>3642</v>
      </c>
      <c r="U17" s="26" t="s">
        <v>3643</v>
      </c>
      <c r="V17" s="26" t="s">
        <v>3644</v>
      </c>
      <c r="W17" s="26" t="s">
        <v>3645</v>
      </c>
      <c r="X17" s="26" t="s">
        <v>3646</v>
      </c>
      <c r="Y17" s="26" t="s">
        <v>3647</v>
      </c>
      <c r="Z17" s="26" t="s">
        <v>3648</v>
      </c>
      <c r="AA17" s="26" t="s">
        <v>3649</v>
      </c>
      <c r="AB17" s="26" t="s">
        <v>3650</v>
      </c>
      <c r="AC17" s="26" t="s">
        <v>3651</v>
      </c>
      <c r="AD17" s="26" t="s">
        <v>3652</v>
      </c>
      <c r="AE17" s="26" t="s">
        <v>3653</v>
      </c>
      <c r="AF17" s="26" t="s">
        <v>3654</v>
      </c>
      <c r="AG17" s="26" t="s">
        <v>3655</v>
      </c>
      <c r="AH17" s="26" t="s">
        <v>3656</v>
      </c>
      <c r="AI17" s="26" t="s">
        <v>3657</v>
      </c>
      <c r="AJ17" s="26" t="s">
        <v>3658</v>
      </c>
      <c r="AK17" s="26" t="s">
        <v>3659</v>
      </c>
      <c r="AL17" s="26" t="s">
        <v>3660</v>
      </c>
      <c r="AM17" s="26" t="s">
        <v>3661</v>
      </c>
      <c r="AN17" s="26" t="s">
        <v>3662</v>
      </c>
      <c r="AO17" s="26" t="s">
        <v>3663</v>
      </c>
      <c r="AP17" s="26" t="s">
        <v>3664</v>
      </c>
      <c r="AQ17" s="26" t="s">
        <v>3665</v>
      </c>
      <c r="AR17" s="26" t="s">
        <v>3666</v>
      </c>
    </row>
    <row r="18" spans="1:44">
      <c r="A18" s="46" t="s">
        <v>233</v>
      </c>
      <c r="B18" s="26" t="s">
        <v>86</v>
      </c>
      <c r="C18" s="26" t="s">
        <v>378</v>
      </c>
      <c r="D18" s="26" t="s">
        <v>86</v>
      </c>
      <c r="E18" s="26" t="s">
        <v>613</v>
      </c>
      <c r="F18" s="26">
        <v>244</v>
      </c>
      <c r="G18" s="26" t="s">
        <v>379</v>
      </c>
      <c r="H18" s="26" t="s">
        <v>3667</v>
      </c>
      <c r="I18" s="26" t="s">
        <v>3668</v>
      </c>
      <c r="J18" s="26" t="s">
        <v>3669</v>
      </c>
      <c r="K18" s="26" t="s">
        <v>3670</v>
      </c>
      <c r="L18" s="26" t="s">
        <v>3671</v>
      </c>
      <c r="M18" s="26" t="s">
        <v>3672</v>
      </c>
      <c r="N18" s="26" t="s">
        <v>3673</v>
      </c>
      <c r="O18" s="26" t="s">
        <v>3674</v>
      </c>
      <c r="P18" s="26" t="s">
        <v>3675</v>
      </c>
      <c r="Q18" s="26" t="s">
        <v>3676</v>
      </c>
      <c r="R18" s="26" t="s">
        <v>3677</v>
      </c>
      <c r="S18" s="26" t="s">
        <v>3678</v>
      </c>
      <c r="T18" s="26" t="s">
        <v>3679</v>
      </c>
      <c r="U18" s="26" t="s">
        <v>3680</v>
      </c>
      <c r="V18" s="26" t="s">
        <v>3681</v>
      </c>
      <c r="W18" s="26" t="s">
        <v>3682</v>
      </c>
      <c r="X18" s="26" t="s">
        <v>3683</v>
      </c>
      <c r="Y18" s="26" t="s">
        <v>3684</v>
      </c>
      <c r="Z18" s="26" t="s">
        <v>3685</v>
      </c>
      <c r="AA18" s="26" t="s">
        <v>3686</v>
      </c>
      <c r="AB18" s="26" t="s">
        <v>3687</v>
      </c>
      <c r="AC18" s="26" t="s">
        <v>3688</v>
      </c>
      <c r="AD18" s="26" t="s">
        <v>3689</v>
      </c>
      <c r="AE18" s="26" t="s">
        <v>3690</v>
      </c>
      <c r="AF18" s="26" t="s">
        <v>3691</v>
      </c>
      <c r="AG18" s="26" t="s">
        <v>3692</v>
      </c>
      <c r="AH18" s="26" t="s">
        <v>3693</v>
      </c>
      <c r="AI18" s="26" t="s">
        <v>3694</v>
      </c>
      <c r="AJ18" s="26" t="s">
        <v>3695</v>
      </c>
      <c r="AK18" s="26" t="s">
        <v>3696</v>
      </c>
      <c r="AL18" s="26" t="s">
        <v>3697</v>
      </c>
      <c r="AM18" s="26" t="s">
        <v>3698</v>
      </c>
      <c r="AN18" s="26" t="s">
        <v>3699</v>
      </c>
      <c r="AO18" s="26" t="s">
        <v>3700</v>
      </c>
      <c r="AP18" s="26" t="s">
        <v>3701</v>
      </c>
      <c r="AQ18" s="26" t="s">
        <v>3702</v>
      </c>
      <c r="AR18" s="26" t="s">
        <v>3703</v>
      </c>
    </row>
    <row r="19" spans="1:44">
      <c r="A19" s="46" t="s">
        <v>239</v>
      </c>
      <c r="B19" s="26" t="s">
        <v>238</v>
      </c>
      <c r="C19" s="26" t="s">
        <v>378</v>
      </c>
      <c r="D19" s="26" t="s">
        <v>238</v>
      </c>
      <c r="E19" s="26" t="s">
        <v>908</v>
      </c>
      <c r="F19" s="26">
        <v>237</v>
      </c>
      <c r="G19" s="26" t="s">
        <v>379</v>
      </c>
      <c r="H19" s="26" t="s">
        <v>3704</v>
      </c>
      <c r="I19" s="26" t="s">
        <v>3705</v>
      </c>
      <c r="J19" s="26" t="s">
        <v>3706</v>
      </c>
      <c r="K19" s="26" t="s">
        <v>3707</v>
      </c>
      <c r="L19" s="26" t="s">
        <v>3708</v>
      </c>
      <c r="M19" s="26" t="s">
        <v>3709</v>
      </c>
      <c r="N19" s="26" t="s">
        <v>3710</v>
      </c>
      <c r="O19" s="26" t="s">
        <v>3711</v>
      </c>
      <c r="P19" s="26" t="s">
        <v>3712</v>
      </c>
      <c r="Q19" s="26" t="s">
        <v>3713</v>
      </c>
      <c r="R19" s="26" t="s">
        <v>3714</v>
      </c>
      <c r="S19" s="26" t="s">
        <v>3715</v>
      </c>
      <c r="T19" s="26" t="s">
        <v>3716</v>
      </c>
      <c r="U19" s="26" t="s">
        <v>3717</v>
      </c>
      <c r="V19" s="26" t="s">
        <v>3718</v>
      </c>
      <c r="W19" s="26" t="s">
        <v>3719</v>
      </c>
      <c r="X19" s="26" t="s">
        <v>3720</v>
      </c>
      <c r="Y19" s="26" t="s">
        <v>3721</v>
      </c>
      <c r="Z19" s="26" t="s">
        <v>3722</v>
      </c>
      <c r="AA19" s="26" t="s">
        <v>3723</v>
      </c>
      <c r="AB19" s="26" t="s">
        <v>3724</v>
      </c>
      <c r="AC19" s="26" t="s">
        <v>3725</v>
      </c>
      <c r="AD19" s="26" t="s">
        <v>3726</v>
      </c>
      <c r="AE19" s="26" t="s">
        <v>3727</v>
      </c>
      <c r="AF19" s="26" t="s">
        <v>3728</v>
      </c>
      <c r="AG19" s="26" t="s">
        <v>3729</v>
      </c>
      <c r="AH19" s="26" t="s">
        <v>3730</v>
      </c>
      <c r="AI19" s="26" t="s">
        <v>3731</v>
      </c>
      <c r="AJ19" s="26" t="s">
        <v>3732</v>
      </c>
      <c r="AK19" s="26" t="s">
        <v>3733</v>
      </c>
      <c r="AL19" s="26" t="s">
        <v>3734</v>
      </c>
      <c r="AM19" s="26" t="s">
        <v>3735</v>
      </c>
      <c r="AN19" s="26" t="s">
        <v>3736</v>
      </c>
      <c r="AO19" s="26" t="s">
        <v>3737</v>
      </c>
      <c r="AP19" s="26" t="s">
        <v>3738</v>
      </c>
      <c r="AQ19" s="26" t="s">
        <v>3739</v>
      </c>
      <c r="AR19" s="26" t="s">
        <v>3740</v>
      </c>
    </row>
    <row r="20" spans="1:44">
      <c r="A20" s="46" t="s">
        <v>241</v>
      </c>
      <c r="B20" s="26" t="s">
        <v>238</v>
      </c>
      <c r="C20" s="26" t="s">
        <v>378</v>
      </c>
      <c r="D20" s="26" t="s">
        <v>238</v>
      </c>
      <c r="E20" s="26" t="s">
        <v>1007</v>
      </c>
      <c r="F20" s="26" t="s">
        <v>908</v>
      </c>
      <c r="G20" s="26" t="s">
        <v>379</v>
      </c>
      <c r="H20" s="26" t="s">
        <v>3741</v>
      </c>
      <c r="I20" s="26" t="s">
        <v>3742</v>
      </c>
      <c r="J20" s="26" t="s">
        <v>3743</v>
      </c>
      <c r="K20" s="26" t="s">
        <v>3744</v>
      </c>
      <c r="L20" s="26" t="s">
        <v>3745</v>
      </c>
      <c r="M20" s="26" t="s">
        <v>3746</v>
      </c>
      <c r="N20" s="26" t="s">
        <v>3747</v>
      </c>
      <c r="O20" s="26" t="s">
        <v>3748</v>
      </c>
      <c r="P20" s="26" t="s">
        <v>3749</v>
      </c>
      <c r="Q20" s="26" t="s">
        <v>3750</v>
      </c>
      <c r="R20" s="26" t="s">
        <v>3751</v>
      </c>
      <c r="S20" s="26" t="s">
        <v>3752</v>
      </c>
      <c r="T20" s="26" t="s">
        <v>3753</v>
      </c>
      <c r="U20" s="26" t="s">
        <v>3754</v>
      </c>
      <c r="V20" s="26" t="s">
        <v>3755</v>
      </c>
      <c r="W20" s="26" t="s">
        <v>3756</v>
      </c>
      <c r="X20" s="26" t="s">
        <v>3757</v>
      </c>
      <c r="Y20" s="26" t="s">
        <v>3758</v>
      </c>
      <c r="Z20" s="26" t="s">
        <v>3759</v>
      </c>
      <c r="AA20" s="26" t="s">
        <v>3760</v>
      </c>
      <c r="AB20" s="26" t="s">
        <v>3761</v>
      </c>
      <c r="AC20" s="26" t="s">
        <v>3762</v>
      </c>
      <c r="AD20" s="26" t="s">
        <v>3763</v>
      </c>
      <c r="AE20" s="26" t="s">
        <v>3764</v>
      </c>
      <c r="AF20" s="26" t="s">
        <v>3765</v>
      </c>
      <c r="AG20" s="26" t="s">
        <v>3766</v>
      </c>
      <c r="AH20" s="26" t="s">
        <v>3767</v>
      </c>
      <c r="AI20" s="26" t="s">
        <v>3768</v>
      </c>
      <c r="AJ20" s="26" t="s">
        <v>3769</v>
      </c>
      <c r="AK20" s="26" t="s">
        <v>3770</v>
      </c>
      <c r="AL20" s="26" t="s">
        <v>3771</v>
      </c>
      <c r="AM20" s="26" t="s">
        <v>3772</v>
      </c>
      <c r="AN20" s="26" t="s">
        <v>3773</v>
      </c>
      <c r="AO20" s="26" t="s">
        <v>3774</v>
      </c>
      <c r="AP20" s="26" t="s">
        <v>3775</v>
      </c>
      <c r="AQ20" s="26" t="s">
        <v>3776</v>
      </c>
      <c r="AR20" s="26" t="s">
        <v>3777</v>
      </c>
    </row>
    <row r="21" spans="1:44">
      <c r="A21" s="46" t="s">
        <v>249</v>
      </c>
      <c r="B21" s="26" t="s">
        <v>238</v>
      </c>
      <c r="C21" s="26" t="s">
        <v>378</v>
      </c>
      <c r="D21" s="26" t="s">
        <v>238</v>
      </c>
      <c r="E21" s="26" t="s">
        <v>908</v>
      </c>
      <c r="F21" s="26">
        <v>237</v>
      </c>
      <c r="G21" s="26" t="s">
        <v>379</v>
      </c>
      <c r="H21" s="26" t="s">
        <v>3778</v>
      </c>
      <c r="I21" s="26" t="s">
        <v>3779</v>
      </c>
      <c r="J21" s="26" t="s">
        <v>3780</v>
      </c>
      <c r="K21" s="26" t="s">
        <v>3781</v>
      </c>
      <c r="L21" s="26" t="s">
        <v>3782</v>
      </c>
      <c r="M21" s="26" t="s">
        <v>3783</v>
      </c>
      <c r="N21" s="26" t="s">
        <v>3784</v>
      </c>
      <c r="O21" s="26" t="s">
        <v>3785</v>
      </c>
      <c r="P21" s="26" t="s">
        <v>3786</v>
      </c>
      <c r="Q21" s="26" t="s">
        <v>3787</v>
      </c>
      <c r="R21" s="26" t="s">
        <v>3788</v>
      </c>
      <c r="S21" s="26" t="s">
        <v>3789</v>
      </c>
      <c r="T21" s="26" t="s">
        <v>3790</v>
      </c>
      <c r="U21" s="26" t="s">
        <v>3791</v>
      </c>
      <c r="V21" s="26" t="s">
        <v>3792</v>
      </c>
      <c r="W21" s="26" t="s">
        <v>3793</v>
      </c>
      <c r="X21" s="26" t="s">
        <v>3794</v>
      </c>
      <c r="Y21" s="26" t="s">
        <v>3795</v>
      </c>
      <c r="Z21" s="26" t="s">
        <v>3796</v>
      </c>
      <c r="AA21" s="26" t="s">
        <v>3797</v>
      </c>
      <c r="AB21" s="26" t="s">
        <v>3798</v>
      </c>
      <c r="AC21" s="26" t="s">
        <v>3799</v>
      </c>
      <c r="AD21" s="26" t="s">
        <v>3800</v>
      </c>
      <c r="AE21" s="26" t="s">
        <v>3801</v>
      </c>
      <c r="AF21" s="26" t="s">
        <v>3802</v>
      </c>
      <c r="AG21" s="26" t="s">
        <v>3803</v>
      </c>
      <c r="AH21" s="26" t="s">
        <v>3804</v>
      </c>
      <c r="AI21" s="26" t="s">
        <v>3805</v>
      </c>
      <c r="AJ21" s="26" t="s">
        <v>3806</v>
      </c>
      <c r="AK21" s="26" t="s">
        <v>3807</v>
      </c>
      <c r="AL21" s="26" t="s">
        <v>3808</v>
      </c>
      <c r="AM21" s="26" t="s">
        <v>3809</v>
      </c>
      <c r="AN21" s="26" t="s">
        <v>3810</v>
      </c>
      <c r="AO21" s="26" t="s">
        <v>3811</v>
      </c>
      <c r="AP21" s="26" t="s">
        <v>3812</v>
      </c>
      <c r="AQ21" s="26" t="s">
        <v>3813</v>
      </c>
      <c r="AR21" s="26" t="s">
        <v>3814</v>
      </c>
    </row>
    <row r="22" spans="1:44">
      <c r="A22" s="46" t="s">
        <v>252</v>
      </c>
      <c r="B22" s="26" t="s">
        <v>238</v>
      </c>
      <c r="C22" s="26" t="s">
        <v>378</v>
      </c>
      <c r="D22" s="26" t="s">
        <v>238</v>
      </c>
      <c r="E22" s="26" t="s">
        <v>613</v>
      </c>
      <c r="F22" s="26">
        <v>244</v>
      </c>
      <c r="G22" s="26" t="s">
        <v>379</v>
      </c>
      <c r="H22" s="26" t="s">
        <v>3815</v>
      </c>
      <c r="I22" s="26" t="s">
        <v>3816</v>
      </c>
      <c r="J22" s="26" t="s">
        <v>3817</v>
      </c>
      <c r="K22" s="26" t="s">
        <v>3818</v>
      </c>
      <c r="L22" s="26" t="s">
        <v>3819</v>
      </c>
      <c r="M22" s="26" t="s">
        <v>3820</v>
      </c>
      <c r="N22" s="26" t="s">
        <v>3821</v>
      </c>
      <c r="O22" s="26" t="s">
        <v>3822</v>
      </c>
      <c r="P22" s="26" t="s">
        <v>3823</v>
      </c>
      <c r="Q22" s="26" t="s">
        <v>3824</v>
      </c>
      <c r="R22" s="26" t="s">
        <v>3825</v>
      </c>
      <c r="S22" s="26" t="s">
        <v>3826</v>
      </c>
      <c r="T22" s="26" t="s">
        <v>3827</v>
      </c>
      <c r="U22" s="26" t="s">
        <v>3828</v>
      </c>
      <c r="V22" s="26" t="s">
        <v>3829</v>
      </c>
      <c r="W22" s="26" t="s">
        <v>3830</v>
      </c>
      <c r="X22" s="26" t="s">
        <v>3831</v>
      </c>
      <c r="Y22" s="26" t="s">
        <v>3832</v>
      </c>
      <c r="Z22" s="26" t="s">
        <v>3833</v>
      </c>
      <c r="AA22" s="26" t="s">
        <v>3834</v>
      </c>
      <c r="AB22" s="26" t="s">
        <v>3835</v>
      </c>
      <c r="AC22" s="26" t="s">
        <v>3836</v>
      </c>
      <c r="AD22" s="26" t="s">
        <v>3837</v>
      </c>
      <c r="AE22" s="26" t="s">
        <v>3838</v>
      </c>
      <c r="AF22" s="26" t="s">
        <v>3839</v>
      </c>
      <c r="AG22" s="26" t="s">
        <v>3840</v>
      </c>
      <c r="AH22" s="26" t="s">
        <v>3841</v>
      </c>
      <c r="AI22" s="26" t="s">
        <v>3842</v>
      </c>
      <c r="AJ22" s="26" t="s">
        <v>3843</v>
      </c>
      <c r="AK22" s="26" t="s">
        <v>3844</v>
      </c>
      <c r="AL22" s="26" t="s">
        <v>3845</v>
      </c>
      <c r="AM22" s="26" t="s">
        <v>3846</v>
      </c>
      <c r="AN22" s="26" t="s">
        <v>3847</v>
      </c>
      <c r="AO22" s="26" t="s">
        <v>3848</v>
      </c>
      <c r="AP22" s="26" t="s">
        <v>3849</v>
      </c>
      <c r="AQ22" s="26" t="s">
        <v>3850</v>
      </c>
      <c r="AR22" s="26" t="s">
        <v>3851</v>
      </c>
    </row>
    <row r="23" spans="1:44">
      <c r="A23" s="46" t="s">
        <v>383</v>
      </c>
      <c r="B23" s="26" t="s">
        <v>238</v>
      </c>
      <c r="C23" s="26" t="s">
        <v>378</v>
      </c>
      <c r="D23" s="26" t="s">
        <v>238</v>
      </c>
      <c r="E23" s="26" t="s">
        <v>908</v>
      </c>
      <c r="F23" s="26">
        <v>237</v>
      </c>
      <c r="G23" s="26" t="s">
        <v>379</v>
      </c>
      <c r="H23" s="26" t="s">
        <v>3852</v>
      </c>
      <c r="I23" s="26" t="s">
        <v>3853</v>
      </c>
      <c r="J23" s="26" t="s">
        <v>3854</v>
      </c>
      <c r="K23" s="26" t="s">
        <v>3855</v>
      </c>
      <c r="L23" s="26" t="s">
        <v>3856</v>
      </c>
      <c r="M23" s="26" t="s">
        <v>3857</v>
      </c>
      <c r="N23" s="26" t="s">
        <v>3858</v>
      </c>
      <c r="O23" s="26" t="s">
        <v>3859</v>
      </c>
      <c r="P23" s="26" t="s">
        <v>3860</v>
      </c>
      <c r="Q23" s="26" t="s">
        <v>3861</v>
      </c>
      <c r="R23" s="26" t="s">
        <v>3862</v>
      </c>
      <c r="S23" s="26" t="s">
        <v>3863</v>
      </c>
      <c r="T23" s="26" t="s">
        <v>3864</v>
      </c>
      <c r="U23" s="26" t="s">
        <v>3865</v>
      </c>
      <c r="V23" s="26" t="s">
        <v>3866</v>
      </c>
      <c r="W23" s="26" t="s">
        <v>3867</v>
      </c>
      <c r="X23" s="26" t="s">
        <v>3868</v>
      </c>
      <c r="Y23" s="26" t="s">
        <v>3869</v>
      </c>
      <c r="Z23" s="26" t="s">
        <v>3870</v>
      </c>
      <c r="AA23" s="26" t="s">
        <v>3871</v>
      </c>
      <c r="AB23" s="26" t="s">
        <v>3872</v>
      </c>
      <c r="AC23" s="26" t="s">
        <v>3873</v>
      </c>
      <c r="AD23" s="26" t="s">
        <v>3874</v>
      </c>
      <c r="AE23" s="26" t="s">
        <v>3875</v>
      </c>
      <c r="AF23" s="26" t="s">
        <v>3876</v>
      </c>
      <c r="AG23" s="26" t="s">
        <v>3877</v>
      </c>
      <c r="AH23" s="26" t="s">
        <v>3878</v>
      </c>
      <c r="AI23" s="26" t="s">
        <v>3879</v>
      </c>
      <c r="AJ23" s="26" t="s">
        <v>3880</v>
      </c>
      <c r="AK23" s="26" t="s">
        <v>3881</v>
      </c>
      <c r="AL23" s="26" t="s">
        <v>3882</v>
      </c>
      <c r="AM23" s="26" t="s">
        <v>3883</v>
      </c>
      <c r="AN23" s="26" t="s">
        <v>3884</v>
      </c>
      <c r="AO23" s="26" t="s">
        <v>3885</v>
      </c>
      <c r="AP23" s="26" t="s">
        <v>3886</v>
      </c>
      <c r="AQ23" s="26" t="s">
        <v>3887</v>
      </c>
      <c r="AR23" s="26" t="s">
        <v>3888</v>
      </c>
    </row>
    <row r="24" spans="1:44">
      <c r="A24" s="46" t="s">
        <v>261</v>
      </c>
      <c r="B24" s="26" t="s">
        <v>238</v>
      </c>
      <c r="C24" s="26" t="s">
        <v>378</v>
      </c>
      <c r="D24" s="26" t="s">
        <v>238</v>
      </c>
      <c r="E24" s="26" t="s">
        <v>908</v>
      </c>
      <c r="F24" s="26">
        <v>237</v>
      </c>
      <c r="G24" s="26" t="s">
        <v>379</v>
      </c>
      <c r="H24" s="26" t="s">
        <v>3889</v>
      </c>
      <c r="I24" s="26" t="s">
        <v>3890</v>
      </c>
      <c r="J24" s="26" t="s">
        <v>3891</v>
      </c>
      <c r="K24" s="26" t="s">
        <v>3892</v>
      </c>
      <c r="L24" s="26" t="s">
        <v>3893</v>
      </c>
      <c r="M24" s="26" t="s">
        <v>3894</v>
      </c>
      <c r="N24" s="26" t="s">
        <v>3895</v>
      </c>
      <c r="O24" s="26" t="s">
        <v>3896</v>
      </c>
      <c r="P24" s="26" t="s">
        <v>3897</v>
      </c>
      <c r="Q24" s="26" t="s">
        <v>3898</v>
      </c>
      <c r="R24" s="26" t="s">
        <v>3899</v>
      </c>
      <c r="S24" s="26" t="s">
        <v>3900</v>
      </c>
      <c r="T24" s="26" t="s">
        <v>3901</v>
      </c>
      <c r="U24" s="26" t="s">
        <v>3902</v>
      </c>
      <c r="V24" s="26" t="s">
        <v>3903</v>
      </c>
      <c r="W24" s="26" t="s">
        <v>3904</v>
      </c>
      <c r="X24" s="26" t="s">
        <v>3905</v>
      </c>
      <c r="Y24" s="26" t="s">
        <v>3906</v>
      </c>
      <c r="Z24" s="26" t="s">
        <v>3907</v>
      </c>
      <c r="AA24" s="26" t="s">
        <v>3908</v>
      </c>
      <c r="AB24" s="26" t="s">
        <v>3909</v>
      </c>
      <c r="AC24" s="26" t="s">
        <v>3910</v>
      </c>
      <c r="AD24" s="26" t="s">
        <v>3911</v>
      </c>
      <c r="AE24" s="26" t="s">
        <v>3912</v>
      </c>
      <c r="AF24" s="26" t="s">
        <v>3913</v>
      </c>
      <c r="AG24" s="26" t="s">
        <v>3914</v>
      </c>
      <c r="AH24" s="26" t="s">
        <v>3915</v>
      </c>
      <c r="AI24" s="26" t="s">
        <v>3916</v>
      </c>
      <c r="AJ24" s="26" t="s">
        <v>3917</v>
      </c>
      <c r="AK24" s="26" t="s">
        <v>3918</v>
      </c>
      <c r="AL24" s="26" t="s">
        <v>3919</v>
      </c>
      <c r="AM24" s="26" t="s">
        <v>3920</v>
      </c>
      <c r="AN24" s="26" t="s">
        <v>3921</v>
      </c>
      <c r="AO24" s="26" t="s">
        <v>3922</v>
      </c>
      <c r="AP24" s="26" t="s">
        <v>3923</v>
      </c>
      <c r="AQ24" s="26" t="s">
        <v>3924</v>
      </c>
      <c r="AR24" s="26" t="s">
        <v>3925</v>
      </c>
    </row>
    <row r="25" spans="1:44">
      <c r="A25" s="46" t="s">
        <v>265</v>
      </c>
      <c r="B25" s="26" t="s">
        <v>238</v>
      </c>
      <c r="C25" s="26" t="s">
        <v>378</v>
      </c>
      <c r="D25" s="26" t="s">
        <v>238</v>
      </c>
      <c r="E25" s="26" t="s">
        <v>613</v>
      </c>
      <c r="F25" s="26">
        <v>244</v>
      </c>
      <c r="G25" s="26" t="s">
        <v>379</v>
      </c>
      <c r="H25" s="26" t="s">
        <v>3926</v>
      </c>
      <c r="I25" s="26" t="s">
        <v>3927</v>
      </c>
      <c r="J25" s="26" t="s">
        <v>3928</v>
      </c>
      <c r="K25" s="26" t="s">
        <v>3929</v>
      </c>
      <c r="L25" s="26" t="s">
        <v>3930</v>
      </c>
      <c r="M25" s="26" t="s">
        <v>3931</v>
      </c>
      <c r="N25" s="26" t="s">
        <v>3932</v>
      </c>
      <c r="O25" s="26" t="s">
        <v>3933</v>
      </c>
      <c r="P25" s="26" t="s">
        <v>3934</v>
      </c>
      <c r="Q25" s="26" t="s">
        <v>3935</v>
      </c>
      <c r="R25" s="26" t="s">
        <v>3936</v>
      </c>
      <c r="S25" s="26" t="s">
        <v>3937</v>
      </c>
      <c r="T25" s="26" t="s">
        <v>3938</v>
      </c>
      <c r="U25" s="26" t="s">
        <v>3939</v>
      </c>
      <c r="V25" s="26" t="s">
        <v>3940</v>
      </c>
      <c r="W25" s="26" t="s">
        <v>3941</v>
      </c>
      <c r="X25" s="26" t="s">
        <v>3942</v>
      </c>
      <c r="Y25" s="26" t="s">
        <v>3943</v>
      </c>
      <c r="Z25" s="26" t="s">
        <v>3944</v>
      </c>
      <c r="AA25" s="26" t="s">
        <v>3945</v>
      </c>
      <c r="AB25" s="26" t="s">
        <v>3946</v>
      </c>
      <c r="AC25" s="26" t="s">
        <v>3947</v>
      </c>
      <c r="AD25" s="26" t="s">
        <v>3948</v>
      </c>
      <c r="AE25" s="26" t="s">
        <v>3949</v>
      </c>
      <c r="AF25" s="26" t="s">
        <v>3950</v>
      </c>
      <c r="AG25" s="26" t="s">
        <v>3951</v>
      </c>
      <c r="AH25" s="26" t="s">
        <v>3952</v>
      </c>
      <c r="AI25" s="26" t="s">
        <v>3953</v>
      </c>
      <c r="AJ25" s="26" t="s">
        <v>3954</v>
      </c>
      <c r="AK25" s="26" t="s">
        <v>3955</v>
      </c>
      <c r="AL25" s="26" t="s">
        <v>3956</v>
      </c>
      <c r="AM25" s="26" t="s">
        <v>3957</v>
      </c>
      <c r="AN25" s="26" t="s">
        <v>3958</v>
      </c>
      <c r="AO25" s="26" t="s">
        <v>3959</v>
      </c>
      <c r="AP25" s="26" t="s">
        <v>3960</v>
      </c>
      <c r="AQ25" s="26" t="s">
        <v>3961</v>
      </c>
      <c r="AR25" s="26" t="s">
        <v>3962</v>
      </c>
    </row>
    <row r="26" spans="1:44">
      <c r="A26" s="46" t="s">
        <v>267</v>
      </c>
      <c r="B26" s="26" t="s">
        <v>238</v>
      </c>
      <c r="C26" s="26" t="s">
        <v>378</v>
      </c>
      <c r="D26" s="26" t="s">
        <v>238</v>
      </c>
      <c r="E26" s="26">
        <v>244</v>
      </c>
      <c r="F26" s="26" t="s">
        <v>1939</v>
      </c>
      <c r="G26" s="26" t="s">
        <v>379</v>
      </c>
      <c r="H26" s="26" t="s">
        <v>3963</v>
      </c>
      <c r="I26" s="26" t="s">
        <v>3964</v>
      </c>
      <c r="J26" s="26" t="s">
        <v>3965</v>
      </c>
      <c r="K26" s="26" t="s">
        <v>3966</v>
      </c>
      <c r="L26" s="26" t="s">
        <v>3967</v>
      </c>
      <c r="M26" s="26" t="s">
        <v>3968</v>
      </c>
      <c r="N26" s="26" t="s">
        <v>3969</v>
      </c>
      <c r="O26" s="26" t="s">
        <v>3970</v>
      </c>
      <c r="P26" s="26" t="s">
        <v>3971</v>
      </c>
      <c r="Q26" s="26" t="s">
        <v>3972</v>
      </c>
      <c r="R26" s="26" t="s">
        <v>3973</v>
      </c>
      <c r="S26" s="26" t="s">
        <v>3974</v>
      </c>
      <c r="T26" s="26" t="s">
        <v>3975</v>
      </c>
      <c r="U26" s="26" t="s">
        <v>3976</v>
      </c>
      <c r="V26" s="26" t="s">
        <v>3977</v>
      </c>
      <c r="W26" s="26" t="s">
        <v>3978</v>
      </c>
      <c r="X26" s="26" t="s">
        <v>3979</v>
      </c>
      <c r="Y26" s="26" t="s">
        <v>3980</v>
      </c>
      <c r="Z26" s="26" t="s">
        <v>3981</v>
      </c>
      <c r="AA26" s="26" t="s">
        <v>3982</v>
      </c>
      <c r="AB26" s="26" t="s">
        <v>3983</v>
      </c>
      <c r="AC26" s="26" t="s">
        <v>3984</v>
      </c>
      <c r="AD26" s="26" t="s">
        <v>3985</v>
      </c>
      <c r="AE26" s="26" t="s">
        <v>3986</v>
      </c>
      <c r="AF26" s="26" t="s">
        <v>3987</v>
      </c>
      <c r="AG26" s="26" t="s">
        <v>3988</v>
      </c>
      <c r="AH26" s="26" t="s">
        <v>3989</v>
      </c>
      <c r="AI26" s="26" t="s">
        <v>3990</v>
      </c>
      <c r="AJ26" s="26" t="s">
        <v>3991</v>
      </c>
      <c r="AK26" s="26" t="s">
        <v>3992</v>
      </c>
      <c r="AL26" s="26" t="s">
        <v>3993</v>
      </c>
      <c r="AM26" s="26" t="s">
        <v>3994</v>
      </c>
      <c r="AN26" s="26" t="s">
        <v>3995</v>
      </c>
      <c r="AO26" s="26" t="s">
        <v>3996</v>
      </c>
      <c r="AP26" s="26" t="s">
        <v>3997</v>
      </c>
      <c r="AQ26" s="26" t="s">
        <v>3998</v>
      </c>
      <c r="AR26" s="26" t="s">
        <v>3999</v>
      </c>
    </row>
    <row r="27" spans="1:44">
      <c r="A27" s="46" t="s">
        <v>278</v>
      </c>
      <c r="B27" s="26" t="s">
        <v>238</v>
      </c>
      <c r="C27" s="26" t="s">
        <v>378</v>
      </c>
      <c r="D27" s="26" t="s">
        <v>238</v>
      </c>
      <c r="E27" s="26" t="s">
        <v>563</v>
      </c>
      <c r="F27" s="26" t="s">
        <v>1007</v>
      </c>
      <c r="G27" s="26" t="s">
        <v>379</v>
      </c>
      <c r="H27" s="26" t="s">
        <v>4000</v>
      </c>
      <c r="I27" s="26" t="s">
        <v>4001</v>
      </c>
      <c r="J27" s="26" t="s">
        <v>4002</v>
      </c>
      <c r="K27" s="26" t="s">
        <v>4003</v>
      </c>
      <c r="L27" s="26" t="s">
        <v>4004</v>
      </c>
      <c r="M27" s="26" t="s">
        <v>4005</v>
      </c>
      <c r="N27" s="26" t="s">
        <v>4006</v>
      </c>
      <c r="O27" s="26" t="s">
        <v>4007</v>
      </c>
      <c r="P27" s="26" t="s">
        <v>4008</v>
      </c>
      <c r="Q27" s="26" t="s">
        <v>4009</v>
      </c>
      <c r="R27" s="26" t="s">
        <v>4010</v>
      </c>
      <c r="S27" s="26" t="s">
        <v>4011</v>
      </c>
      <c r="T27" s="26" t="s">
        <v>4012</v>
      </c>
      <c r="U27" s="26" t="s">
        <v>4013</v>
      </c>
      <c r="V27" s="26" t="s">
        <v>4014</v>
      </c>
      <c r="W27" s="26" t="s">
        <v>4015</v>
      </c>
      <c r="X27" s="26" t="s">
        <v>4016</v>
      </c>
      <c r="Y27" s="26" t="s">
        <v>4017</v>
      </c>
      <c r="Z27" s="26" t="s">
        <v>4018</v>
      </c>
      <c r="AA27" s="26" t="s">
        <v>4019</v>
      </c>
      <c r="AB27" s="26" t="s">
        <v>4020</v>
      </c>
      <c r="AC27" s="26" t="s">
        <v>4021</v>
      </c>
      <c r="AD27" s="26" t="s">
        <v>4022</v>
      </c>
      <c r="AE27" s="26" t="s">
        <v>4023</v>
      </c>
      <c r="AF27" s="26" t="s">
        <v>4024</v>
      </c>
      <c r="AG27" s="26" t="s">
        <v>4025</v>
      </c>
      <c r="AH27" s="26" t="s">
        <v>4026</v>
      </c>
      <c r="AI27" s="26" t="s">
        <v>4027</v>
      </c>
      <c r="AJ27" s="26" t="s">
        <v>4028</v>
      </c>
      <c r="AK27" s="26" t="s">
        <v>4029</v>
      </c>
      <c r="AL27" s="26" t="s">
        <v>4030</v>
      </c>
      <c r="AM27" s="26" t="s">
        <v>4031</v>
      </c>
      <c r="AN27" s="26" t="s">
        <v>4032</v>
      </c>
      <c r="AO27" s="26" t="s">
        <v>4033</v>
      </c>
      <c r="AP27" s="26" t="s">
        <v>4034</v>
      </c>
      <c r="AQ27" s="26" t="s">
        <v>4035</v>
      </c>
      <c r="AR27" s="26" t="s">
        <v>4036</v>
      </c>
    </row>
    <row r="28" spans="1:44">
      <c r="A28" s="46" t="s">
        <v>309</v>
      </c>
      <c r="B28" s="26" t="s">
        <v>306</v>
      </c>
      <c r="C28" s="26" t="s">
        <v>378</v>
      </c>
      <c r="D28" s="26" t="s">
        <v>306</v>
      </c>
      <c r="E28" s="26" t="s">
        <v>908</v>
      </c>
      <c r="F28" s="26">
        <v>237</v>
      </c>
      <c r="G28" s="26" t="s">
        <v>379</v>
      </c>
      <c r="H28" s="26" t="s">
        <v>4037</v>
      </c>
      <c r="I28" s="26" t="s">
        <v>4038</v>
      </c>
      <c r="J28" s="26" t="s">
        <v>4039</v>
      </c>
      <c r="K28" s="26" t="s">
        <v>4040</v>
      </c>
      <c r="L28" s="26" t="s">
        <v>4041</v>
      </c>
      <c r="M28" s="26" t="s">
        <v>4042</v>
      </c>
      <c r="N28" s="26" t="s">
        <v>4043</v>
      </c>
      <c r="O28" s="26" t="s">
        <v>4044</v>
      </c>
      <c r="P28" s="26" t="s">
        <v>4045</v>
      </c>
      <c r="Q28" s="26" t="s">
        <v>4046</v>
      </c>
      <c r="R28" s="26" t="s">
        <v>4047</v>
      </c>
      <c r="S28" s="26" t="s">
        <v>4048</v>
      </c>
      <c r="T28" s="26" t="s">
        <v>4049</v>
      </c>
      <c r="U28" s="26" t="s">
        <v>4050</v>
      </c>
      <c r="V28" s="26" t="s">
        <v>4051</v>
      </c>
      <c r="W28" s="26" t="s">
        <v>4052</v>
      </c>
      <c r="X28" s="26" t="s">
        <v>4053</v>
      </c>
      <c r="Y28" s="26" t="s">
        <v>4054</v>
      </c>
      <c r="Z28" s="26" t="s">
        <v>4055</v>
      </c>
      <c r="AA28" s="26" t="s">
        <v>4056</v>
      </c>
      <c r="AB28" s="26" t="s">
        <v>4057</v>
      </c>
      <c r="AC28" s="26" t="s">
        <v>4058</v>
      </c>
      <c r="AD28" s="26" t="s">
        <v>4059</v>
      </c>
      <c r="AE28" s="26" t="s">
        <v>4060</v>
      </c>
      <c r="AF28" s="26" t="s">
        <v>4061</v>
      </c>
      <c r="AG28" s="26" t="s">
        <v>4062</v>
      </c>
      <c r="AH28" s="26" t="s">
        <v>4063</v>
      </c>
      <c r="AI28" s="26" t="s">
        <v>4064</v>
      </c>
      <c r="AJ28" s="26" t="s">
        <v>4065</v>
      </c>
      <c r="AK28" s="26" t="s">
        <v>4066</v>
      </c>
      <c r="AL28" s="26" t="s">
        <v>4067</v>
      </c>
      <c r="AM28" s="26" t="s">
        <v>4068</v>
      </c>
      <c r="AN28" s="26" t="s">
        <v>4069</v>
      </c>
      <c r="AO28" s="26" t="s">
        <v>4070</v>
      </c>
      <c r="AP28" s="26" t="s">
        <v>4071</v>
      </c>
      <c r="AQ28" s="26" t="s">
        <v>4072</v>
      </c>
      <c r="AR28" s="26" t="s">
        <v>4073</v>
      </c>
    </row>
    <row r="29" spans="1:44">
      <c r="A29" s="46" t="s">
        <v>311</v>
      </c>
      <c r="B29" s="26" t="s">
        <v>306</v>
      </c>
      <c r="C29" s="26" t="s">
        <v>378</v>
      </c>
      <c r="D29" s="26" t="s">
        <v>306</v>
      </c>
      <c r="E29" s="26" t="s">
        <v>908</v>
      </c>
      <c r="F29" s="26">
        <v>237</v>
      </c>
      <c r="G29" s="26" t="s">
        <v>379</v>
      </c>
      <c r="H29" s="26" t="s">
        <v>4074</v>
      </c>
      <c r="I29" s="26" t="s">
        <v>4075</v>
      </c>
      <c r="J29" s="26" t="s">
        <v>4076</v>
      </c>
      <c r="K29" s="26" t="s">
        <v>4077</v>
      </c>
      <c r="L29" s="26" t="s">
        <v>4078</v>
      </c>
      <c r="M29" s="26" t="s">
        <v>4079</v>
      </c>
      <c r="N29" s="26" t="s">
        <v>4080</v>
      </c>
      <c r="O29" s="26" t="s">
        <v>4081</v>
      </c>
      <c r="P29" s="26" t="s">
        <v>4082</v>
      </c>
      <c r="Q29" s="26" t="s">
        <v>4083</v>
      </c>
      <c r="R29" s="26" t="s">
        <v>4084</v>
      </c>
      <c r="S29" s="26" t="s">
        <v>4085</v>
      </c>
      <c r="T29" s="26" t="s">
        <v>4086</v>
      </c>
      <c r="U29" s="26" t="s">
        <v>4087</v>
      </c>
      <c r="V29" s="26" t="s">
        <v>4088</v>
      </c>
      <c r="W29" s="26" t="s">
        <v>4089</v>
      </c>
      <c r="X29" s="26" t="s">
        <v>4090</v>
      </c>
      <c r="Y29" s="26" t="s">
        <v>4091</v>
      </c>
      <c r="Z29" s="26" t="s">
        <v>4092</v>
      </c>
      <c r="AA29" s="26" t="s">
        <v>4093</v>
      </c>
      <c r="AB29" s="26" t="s">
        <v>4094</v>
      </c>
      <c r="AC29" s="26" t="s">
        <v>4095</v>
      </c>
      <c r="AD29" s="26" t="s">
        <v>4096</v>
      </c>
      <c r="AE29" s="26" t="s">
        <v>4097</v>
      </c>
      <c r="AF29" s="26" t="s">
        <v>4098</v>
      </c>
      <c r="AG29" s="26" t="s">
        <v>4099</v>
      </c>
      <c r="AH29" s="26" t="s">
        <v>4100</v>
      </c>
      <c r="AI29" s="26" t="s">
        <v>4101</v>
      </c>
      <c r="AJ29" s="26" t="s">
        <v>4102</v>
      </c>
      <c r="AK29" s="26" t="s">
        <v>4103</v>
      </c>
      <c r="AL29" s="26" t="s">
        <v>4104</v>
      </c>
      <c r="AM29" s="26" t="s">
        <v>4105</v>
      </c>
      <c r="AN29" s="26" t="s">
        <v>4106</v>
      </c>
      <c r="AO29" s="26" t="s">
        <v>4107</v>
      </c>
      <c r="AP29" s="26" t="s">
        <v>4108</v>
      </c>
      <c r="AQ29" s="26" t="s">
        <v>4109</v>
      </c>
      <c r="AR29" s="26" t="s">
        <v>4110</v>
      </c>
    </row>
    <row r="30" spans="1:44">
      <c r="A30" s="46" t="s">
        <v>321</v>
      </c>
      <c r="B30" s="26" t="s">
        <v>388</v>
      </c>
      <c r="C30" s="26" t="s">
        <v>386</v>
      </c>
      <c r="D30" s="26" t="s">
        <v>389</v>
      </c>
      <c r="E30" s="26" t="s">
        <v>2333</v>
      </c>
      <c r="F30" s="26" t="s">
        <v>2383</v>
      </c>
      <c r="G30" s="26" t="s">
        <v>387</v>
      </c>
      <c r="H30" s="26" t="s">
        <v>4111</v>
      </c>
      <c r="I30" s="26" t="s">
        <v>4112</v>
      </c>
      <c r="J30" s="26" t="s">
        <v>4113</v>
      </c>
      <c r="K30" s="26" t="s">
        <v>4114</v>
      </c>
      <c r="L30" s="26" t="s">
        <v>4115</v>
      </c>
      <c r="M30" s="26" t="s">
        <v>4116</v>
      </c>
      <c r="N30" s="26" t="s">
        <v>4117</v>
      </c>
      <c r="O30" s="26" t="s">
        <v>4118</v>
      </c>
      <c r="P30" s="26" t="s">
        <v>4119</v>
      </c>
      <c r="Q30" s="26" t="s">
        <v>4120</v>
      </c>
      <c r="R30" s="26" t="s">
        <v>4121</v>
      </c>
      <c r="S30" s="26" t="s">
        <v>4122</v>
      </c>
      <c r="T30" s="26" t="s">
        <v>4123</v>
      </c>
      <c r="U30" s="26" t="s">
        <v>4124</v>
      </c>
      <c r="V30" s="26" t="s">
        <v>4125</v>
      </c>
      <c r="W30" s="26" t="s">
        <v>4126</v>
      </c>
      <c r="X30" s="26" t="s">
        <v>4127</v>
      </c>
      <c r="Y30" s="26" t="s">
        <v>4128</v>
      </c>
      <c r="Z30" s="26" t="s">
        <v>4129</v>
      </c>
      <c r="AA30" s="26" t="s">
        <v>4130</v>
      </c>
      <c r="AB30" s="26" t="s">
        <v>4131</v>
      </c>
      <c r="AC30" s="26" t="s">
        <v>4132</v>
      </c>
      <c r="AD30" s="26" t="s">
        <v>4133</v>
      </c>
      <c r="AE30" s="26" t="s">
        <v>4134</v>
      </c>
      <c r="AF30" s="26" t="s">
        <v>4135</v>
      </c>
      <c r="AG30" s="26" t="s">
        <v>4136</v>
      </c>
      <c r="AH30" s="26" t="s">
        <v>4137</v>
      </c>
      <c r="AI30" s="26" t="s">
        <v>4138</v>
      </c>
      <c r="AJ30" s="26" t="s">
        <v>4139</v>
      </c>
      <c r="AK30" s="26" t="s">
        <v>4140</v>
      </c>
      <c r="AL30" s="26" t="s">
        <v>4141</v>
      </c>
      <c r="AM30" s="26" t="s">
        <v>4142</v>
      </c>
      <c r="AN30" s="26" t="s">
        <v>4143</v>
      </c>
      <c r="AO30" s="26" t="s">
        <v>4144</v>
      </c>
      <c r="AP30" s="26" t="s">
        <v>4145</v>
      </c>
      <c r="AQ30" s="26" t="s">
        <v>4146</v>
      </c>
      <c r="AR30" s="26" t="s">
        <v>4147</v>
      </c>
    </row>
    <row r="31" spans="1:44">
      <c r="A31" s="46" t="s">
        <v>329</v>
      </c>
      <c r="B31" s="26" t="s">
        <v>328</v>
      </c>
      <c r="C31" s="26" t="s">
        <v>386</v>
      </c>
      <c r="D31" s="26" t="s">
        <v>389</v>
      </c>
      <c r="E31" s="26" t="s">
        <v>2433</v>
      </c>
      <c r="F31" s="26" t="s">
        <v>2434</v>
      </c>
      <c r="G31" s="26" t="s">
        <v>390</v>
      </c>
      <c r="H31" s="26" t="s">
        <v>4148</v>
      </c>
      <c r="I31" s="26" t="s">
        <v>4149</v>
      </c>
      <c r="J31" s="26" t="s">
        <v>4150</v>
      </c>
      <c r="K31" s="26" t="s">
        <v>4151</v>
      </c>
      <c r="L31" s="26" t="s">
        <v>4152</v>
      </c>
      <c r="M31" s="26" t="s">
        <v>4153</v>
      </c>
      <c r="N31" s="26" t="s">
        <v>4154</v>
      </c>
      <c r="O31" s="26" t="s">
        <v>4155</v>
      </c>
      <c r="P31" s="26" t="s">
        <v>4156</v>
      </c>
      <c r="Q31" s="26" t="s">
        <v>4157</v>
      </c>
      <c r="R31" s="26" t="s">
        <v>4158</v>
      </c>
      <c r="S31" s="26" t="s">
        <v>4159</v>
      </c>
      <c r="T31" s="26" t="s">
        <v>4160</v>
      </c>
      <c r="U31" s="26" t="s">
        <v>4161</v>
      </c>
      <c r="V31" s="26" t="s">
        <v>4162</v>
      </c>
      <c r="W31" s="26" t="s">
        <v>4163</v>
      </c>
      <c r="X31" s="26" t="s">
        <v>4164</v>
      </c>
      <c r="Y31" s="26" t="s">
        <v>4165</v>
      </c>
      <c r="Z31" s="26" t="s">
        <v>4166</v>
      </c>
      <c r="AA31" s="26" t="s">
        <v>4167</v>
      </c>
      <c r="AB31" s="26" t="s">
        <v>4168</v>
      </c>
      <c r="AC31" s="26" t="s">
        <v>4169</v>
      </c>
      <c r="AD31" s="26" t="s">
        <v>4170</v>
      </c>
      <c r="AE31" s="26" t="s">
        <v>4171</v>
      </c>
      <c r="AF31" s="26" t="s">
        <v>4172</v>
      </c>
      <c r="AG31" s="26" t="s">
        <v>4173</v>
      </c>
      <c r="AH31" s="26" t="s">
        <v>4174</v>
      </c>
      <c r="AI31" s="26" t="s">
        <v>4175</v>
      </c>
      <c r="AJ31" s="26" t="s">
        <v>4176</v>
      </c>
      <c r="AK31" s="26" t="s">
        <v>4177</v>
      </c>
      <c r="AL31" s="26" t="s">
        <v>4178</v>
      </c>
      <c r="AM31" s="26" t="s">
        <v>4179</v>
      </c>
      <c r="AN31" s="26" t="s">
        <v>4180</v>
      </c>
      <c r="AO31" s="26" t="s">
        <v>4181</v>
      </c>
      <c r="AP31" s="26" t="s">
        <v>4182</v>
      </c>
      <c r="AQ31" s="26" t="s">
        <v>4183</v>
      </c>
      <c r="AR31" s="26" t="s">
        <v>4184</v>
      </c>
    </row>
    <row r="32" spans="1:44">
      <c r="A32" s="46" t="s">
        <v>336</v>
      </c>
      <c r="B32" s="26" t="s">
        <v>328</v>
      </c>
      <c r="C32" s="26" t="s">
        <v>386</v>
      </c>
      <c r="D32" s="26" t="s">
        <v>389</v>
      </c>
      <c r="E32" s="26" t="s">
        <v>2433</v>
      </c>
      <c r="F32" s="26" t="s">
        <v>2434</v>
      </c>
      <c r="G32" s="26" t="s">
        <v>390</v>
      </c>
      <c r="H32" s="26" t="s">
        <v>4185</v>
      </c>
      <c r="I32" s="26" t="s">
        <v>4186</v>
      </c>
      <c r="J32" s="26" t="s">
        <v>4187</v>
      </c>
      <c r="K32" s="26" t="s">
        <v>4188</v>
      </c>
      <c r="L32" s="26" t="s">
        <v>4189</v>
      </c>
      <c r="M32" s="26" t="s">
        <v>4190</v>
      </c>
      <c r="N32" s="26" t="s">
        <v>4191</v>
      </c>
      <c r="O32" s="26" t="s">
        <v>4192</v>
      </c>
      <c r="P32" s="26" t="s">
        <v>4193</v>
      </c>
      <c r="Q32" s="26" t="s">
        <v>4194</v>
      </c>
      <c r="R32" s="26" t="s">
        <v>4195</v>
      </c>
      <c r="S32" s="26" t="s">
        <v>4196</v>
      </c>
      <c r="T32" s="26" t="s">
        <v>4197</v>
      </c>
      <c r="U32" s="26" t="s">
        <v>4198</v>
      </c>
      <c r="V32" s="26" t="s">
        <v>4199</v>
      </c>
      <c r="W32" s="26" t="s">
        <v>4200</v>
      </c>
      <c r="X32" s="26" t="s">
        <v>4201</v>
      </c>
      <c r="Y32" s="26" t="s">
        <v>4202</v>
      </c>
      <c r="Z32" s="26" t="s">
        <v>4203</v>
      </c>
      <c r="AA32" s="26" t="s">
        <v>4204</v>
      </c>
      <c r="AB32" s="26" t="s">
        <v>4205</v>
      </c>
      <c r="AC32" s="26" t="s">
        <v>4206</v>
      </c>
      <c r="AD32" s="26" t="s">
        <v>4207</v>
      </c>
      <c r="AE32" s="26" t="s">
        <v>4208</v>
      </c>
      <c r="AF32" s="26" t="s">
        <v>4209</v>
      </c>
      <c r="AG32" s="26" t="s">
        <v>4210</v>
      </c>
      <c r="AH32" s="26" t="s">
        <v>4211</v>
      </c>
      <c r="AI32" s="26" t="s">
        <v>4212</v>
      </c>
      <c r="AJ32" s="26" t="s">
        <v>4213</v>
      </c>
      <c r="AK32" s="26" t="s">
        <v>4214</v>
      </c>
      <c r="AL32" s="26" t="s">
        <v>4215</v>
      </c>
      <c r="AM32" s="26" t="s">
        <v>4216</v>
      </c>
      <c r="AN32" s="26" t="s">
        <v>4217</v>
      </c>
      <c r="AO32" s="26" t="s">
        <v>4218</v>
      </c>
      <c r="AP32" s="26" t="s">
        <v>4219</v>
      </c>
      <c r="AQ32" s="26" t="s">
        <v>4220</v>
      </c>
      <c r="AR32" s="26" t="s">
        <v>4221</v>
      </c>
    </row>
    <row r="33" spans="1:44">
      <c r="A33" s="46" t="s">
        <v>339</v>
      </c>
      <c r="B33" s="26" t="s">
        <v>338</v>
      </c>
      <c r="C33" s="26" t="s">
        <v>386</v>
      </c>
      <c r="D33" s="26" t="s">
        <v>338</v>
      </c>
      <c r="E33" s="26" t="s">
        <v>2680</v>
      </c>
      <c r="F33" s="26" t="s">
        <v>2681</v>
      </c>
      <c r="G33" s="26" t="s">
        <v>387</v>
      </c>
      <c r="H33" s="26" t="s">
        <v>4222</v>
      </c>
      <c r="I33" s="26" t="s">
        <v>4223</v>
      </c>
      <c r="J33" s="26" t="s">
        <v>4224</v>
      </c>
      <c r="K33" s="26" t="s">
        <v>4225</v>
      </c>
      <c r="L33" s="26" t="s">
        <v>4226</v>
      </c>
      <c r="M33" s="26" t="s">
        <v>4227</v>
      </c>
      <c r="N33" s="26" t="s">
        <v>4228</v>
      </c>
      <c r="O33" s="26" t="s">
        <v>4229</v>
      </c>
      <c r="P33" s="26" t="s">
        <v>4230</v>
      </c>
      <c r="Q33" s="26" t="s">
        <v>4231</v>
      </c>
      <c r="R33" s="26" t="s">
        <v>4232</v>
      </c>
      <c r="S33" s="26" t="s">
        <v>4233</v>
      </c>
      <c r="T33" s="26" t="s">
        <v>4234</v>
      </c>
      <c r="U33" s="26" t="s">
        <v>4235</v>
      </c>
      <c r="V33" s="26" t="s">
        <v>4236</v>
      </c>
      <c r="W33" s="26" t="s">
        <v>4237</v>
      </c>
      <c r="X33" s="26" t="s">
        <v>4238</v>
      </c>
      <c r="Y33" s="26" t="s">
        <v>4239</v>
      </c>
      <c r="Z33" s="26" t="s">
        <v>4240</v>
      </c>
      <c r="AA33" s="26" t="s">
        <v>4241</v>
      </c>
      <c r="AB33" s="26" t="s">
        <v>4242</v>
      </c>
      <c r="AC33" s="26" t="s">
        <v>4243</v>
      </c>
      <c r="AD33" s="26" t="s">
        <v>4244</v>
      </c>
      <c r="AE33" s="26" t="s">
        <v>4245</v>
      </c>
      <c r="AF33" s="26" t="s">
        <v>4246</v>
      </c>
      <c r="AG33" s="26" t="s">
        <v>4247</v>
      </c>
      <c r="AH33" s="26" t="s">
        <v>4248</v>
      </c>
      <c r="AI33" s="26" t="s">
        <v>4249</v>
      </c>
      <c r="AJ33" s="26" t="s">
        <v>4250</v>
      </c>
      <c r="AK33" s="26" t="s">
        <v>4251</v>
      </c>
      <c r="AL33" s="26" t="s">
        <v>4252</v>
      </c>
      <c r="AM33" s="26" t="s">
        <v>4253</v>
      </c>
      <c r="AN33" s="26" t="s">
        <v>4254</v>
      </c>
      <c r="AO33" s="26" t="s">
        <v>4255</v>
      </c>
      <c r="AP33" s="26" t="s">
        <v>4256</v>
      </c>
      <c r="AQ33" s="26" t="s">
        <v>4257</v>
      </c>
      <c r="AR33" s="26" t="s">
        <v>4258</v>
      </c>
    </row>
    <row r="34" spans="1:44">
      <c r="A34" s="46" t="s">
        <v>348</v>
      </c>
      <c r="B34" s="26" t="s">
        <v>338</v>
      </c>
      <c r="C34" s="26" t="s">
        <v>386</v>
      </c>
      <c r="D34" s="26" t="s">
        <v>338</v>
      </c>
      <c r="E34" s="26" t="s">
        <v>2433</v>
      </c>
      <c r="F34" s="26" t="s">
        <v>2434</v>
      </c>
      <c r="G34" s="26" t="s">
        <v>390</v>
      </c>
      <c r="H34" s="26" t="s">
        <v>4259</v>
      </c>
      <c r="I34" s="26" t="s">
        <v>4260</v>
      </c>
      <c r="J34" s="26" t="s">
        <v>4261</v>
      </c>
      <c r="K34" s="26" t="s">
        <v>4262</v>
      </c>
      <c r="L34" s="26" t="s">
        <v>4263</v>
      </c>
      <c r="M34" s="26" t="s">
        <v>4264</v>
      </c>
      <c r="N34" s="26" t="s">
        <v>4265</v>
      </c>
      <c r="O34" s="26" t="s">
        <v>4266</v>
      </c>
      <c r="P34" s="26" t="s">
        <v>4267</v>
      </c>
      <c r="Q34" s="26" t="s">
        <v>4268</v>
      </c>
      <c r="R34" s="26" t="s">
        <v>4269</v>
      </c>
      <c r="S34" s="26" t="s">
        <v>4270</v>
      </c>
      <c r="T34" s="26" t="s">
        <v>4271</v>
      </c>
      <c r="U34" s="26" t="s">
        <v>4272</v>
      </c>
      <c r="V34" s="26" t="s">
        <v>4273</v>
      </c>
      <c r="W34" s="26" t="s">
        <v>4274</v>
      </c>
      <c r="X34" s="26" t="s">
        <v>4275</v>
      </c>
      <c r="Y34" s="26" t="s">
        <v>4276</v>
      </c>
      <c r="Z34" s="26" t="s">
        <v>4277</v>
      </c>
      <c r="AA34" s="26" t="s">
        <v>4278</v>
      </c>
      <c r="AB34" s="26" t="s">
        <v>4279</v>
      </c>
      <c r="AC34" s="26" t="s">
        <v>4280</v>
      </c>
      <c r="AD34" s="26" t="s">
        <v>4281</v>
      </c>
      <c r="AE34" s="26" t="s">
        <v>4282</v>
      </c>
      <c r="AF34" s="26" t="s">
        <v>4283</v>
      </c>
      <c r="AG34" s="26" t="s">
        <v>4284</v>
      </c>
      <c r="AH34" s="26" t="s">
        <v>4285</v>
      </c>
      <c r="AI34" s="26" t="s">
        <v>4286</v>
      </c>
      <c r="AJ34" s="26" t="s">
        <v>4287</v>
      </c>
      <c r="AK34" s="26" t="s">
        <v>4288</v>
      </c>
      <c r="AL34" s="26" t="s">
        <v>4289</v>
      </c>
      <c r="AM34" s="26" t="s">
        <v>4290</v>
      </c>
      <c r="AN34" s="26" t="s">
        <v>4291</v>
      </c>
      <c r="AO34" s="26" t="s">
        <v>4292</v>
      </c>
      <c r="AP34" s="26" t="s">
        <v>4293</v>
      </c>
      <c r="AQ34" s="26" t="s">
        <v>4294</v>
      </c>
      <c r="AR34" s="26" t="s">
        <v>4295</v>
      </c>
    </row>
    <row r="35" spans="1:44">
      <c r="A35" s="46" t="s">
        <v>350</v>
      </c>
      <c r="B35" s="26" t="s">
        <v>338</v>
      </c>
      <c r="C35" s="26" t="s">
        <v>386</v>
      </c>
      <c r="D35" s="26" t="s">
        <v>338</v>
      </c>
      <c r="E35" s="26" t="s">
        <v>2433</v>
      </c>
      <c r="F35" s="26" t="s">
        <v>2434</v>
      </c>
      <c r="G35" s="26" t="s">
        <v>390</v>
      </c>
      <c r="H35" s="26" t="s">
        <v>4296</v>
      </c>
      <c r="I35" s="26" t="s">
        <v>4297</v>
      </c>
      <c r="J35" s="26" t="s">
        <v>4298</v>
      </c>
      <c r="K35" s="26" t="s">
        <v>4299</v>
      </c>
      <c r="L35" s="26" t="s">
        <v>4300</v>
      </c>
      <c r="M35" s="26" t="s">
        <v>4301</v>
      </c>
      <c r="N35" s="26" t="s">
        <v>4302</v>
      </c>
      <c r="O35" s="26" t="s">
        <v>4303</v>
      </c>
      <c r="P35" s="26" t="s">
        <v>4304</v>
      </c>
      <c r="Q35" s="26" t="s">
        <v>4305</v>
      </c>
      <c r="R35" s="26" t="s">
        <v>4306</v>
      </c>
      <c r="S35" s="26" t="s">
        <v>4307</v>
      </c>
      <c r="T35" s="26" t="s">
        <v>4308</v>
      </c>
      <c r="U35" s="26" t="s">
        <v>4309</v>
      </c>
      <c r="V35" s="26" t="s">
        <v>4310</v>
      </c>
      <c r="W35" s="26" t="s">
        <v>4311</v>
      </c>
      <c r="X35" s="26" t="s">
        <v>4312</v>
      </c>
      <c r="Y35" s="26" t="s">
        <v>4313</v>
      </c>
      <c r="Z35" s="26" t="s">
        <v>4314</v>
      </c>
      <c r="AA35" s="26" t="s">
        <v>4315</v>
      </c>
      <c r="AB35" s="26" t="s">
        <v>4316</v>
      </c>
      <c r="AC35" s="26" t="s">
        <v>4317</v>
      </c>
      <c r="AD35" s="26" t="s">
        <v>4318</v>
      </c>
      <c r="AE35" s="26" t="s">
        <v>4319</v>
      </c>
      <c r="AF35" s="26" t="s">
        <v>4320</v>
      </c>
      <c r="AG35" s="26" t="s">
        <v>4321</v>
      </c>
      <c r="AH35" s="26" t="s">
        <v>4322</v>
      </c>
      <c r="AI35" s="26" t="s">
        <v>4323</v>
      </c>
      <c r="AJ35" s="26" t="s">
        <v>4324</v>
      </c>
      <c r="AK35" s="26" t="s">
        <v>4325</v>
      </c>
      <c r="AL35" s="26" t="s">
        <v>4326</v>
      </c>
      <c r="AM35" s="26" t="s">
        <v>4327</v>
      </c>
      <c r="AN35" s="26" t="s">
        <v>4328</v>
      </c>
      <c r="AO35" s="26" t="s">
        <v>4329</v>
      </c>
      <c r="AP35" s="26" t="s">
        <v>4330</v>
      </c>
      <c r="AQ35" s="26" t="s">
        <v>4331</v>
      </c>
      <c r="AR35" s="26" t="s">
        <v>4332</v>
      </c>
    </row>
    <row r="36" spans="1:44">
      <c r="A36" s="46" t="s">
        <v>353</v>
      </c>
      <c r="B36" s="26" t="s">
        <v>338</v>
      </c>
      <c r="C36" s="26" t="s">
        <v>386</v>
      </c>
      <c r="D36" s="26" t="s">
        <v>338</v>
      </c>
      <c r="E36" s="26" t="s">
        <v>2332</v>
      </c>
      <c r="F36" s="26" t="s">
        <v>2383</v>
      </c>
      <c r="G36" s="26" t="s">
        <v>387</v>
      </c>
      <c r="H36" s="26" t="s">
        <v>4333</v>
      </c>
      <c r="I36" s="26" t="s">
        <v>4334</v>
      </c>
      <c r="J36" s="26" t="s">
        <v>4335</v>
      </c>
      <c r="K36" s="26" t="s">
        <v>4336</v>
      </c>
      <c r="L36" s="26" t="s">
        <v>4337</v>
      </c>
      <c r="M36" s="26" t="s">
        <v>4338</v>
      </c>
      <c r="N36" s="26" t="s">
        <v>4339</v>
      </c>
      <c r="O36" s="26" t="s">
        <v>4340</v>
      </c>
      <c r="P36" s="26" t="s">
        <v>4341</v>
      </c>
      <c r="Q36" s="26" t="s">
        <v>4342</v>
      </c>
      <c r="R36" s="26" t="s">
        <v>4343</v>
      </c>
      <c r="S36" s="26" t="s">
        <v>4344</v>
      </c>
      <c r="T36" s="26" t="s">
        <v>4345</v>
      </c>
      <c r="U36" s="26" t="s">
        <v>4346</v>
      </c>
      <c r="V36" s="26" t="s">
        <v>4347</v>
      </c>
      <c r="W36" s="26" t="s">
        <v>4348</v>
      </c>
      <c r="X36" s="26" t="s">
        <v>4349</v>
      </c>
      <c r="Y36" s="26" t="s">
        <v>4350</v>
      </c>
      <c r="Z36" s="26" t="s">
        <v>4351</v>
      </c>
      <c r="AA36" s="26" t="s">
        <v>4352</v>
      </c>
      <c r="AB36" s="26" t="s">
        <v>4353</v>
      </c>
      <c r="AC36" s="26" t="s">
        <v>4354</v>
      </c>
      <c r="AD36" s="26" t="s">
        <v>4355</v>
      </c>
      <c r="AE36" s="26" t="s">
        <v>4356</v>
      </c>
      <c r="AF36" s="26" t="s">
        <v>4357</v>
      </c>
      <c r="AG36" s="26" t="s">
        <v>4358</v>
      </c>
      <c r="AH36" s="26" t="s">
        <v>4359</v>
      </c>
      <c r="AI36" s="26" t="s">
        <v>4360</v>
      </c>
      <c r="AJ36" s="26" t="s">
        <v>4361</v>
      </c>
      <c r="AK36" s="26" t="s">
        <v>4362</v>
      </c>
      <c r="AL36" s="26" t="s">
        <v>4363</v>
      </c>
      <c r="AM36" s="26" t="s">
        <v>4364</v>
      </c>
      <c r="AN36" s="26" t="s">
        <v>4365</v>
      </c>
      <c r="AO36" s="26" t="s">
        <v>4366</v>
      </c>
      <c r="AP36" s="26" t="s">
        <v>4367</v>
      </c>
      <c r="AQ36" s="26" t="s">
        <v>4368</v>
      </c>
      <c r="AR36" s="26" t="s">
        <v>4369</v>
      </c>
    </row>
    <row r="37" spans="1:44">
      <c r="A37" s="46" t="s">
        <v>356</v>
      </c>
      <c r="B37" s="26" t="s">
        <v>338</v>
      </c>
      <c r="C37" s="26" t="s">
        <v>386</v>
      </c>
      <c r="D37" s="26" t="s">
        <v>338</v>
      </c>
      <c r="E37" s="26" t="s">
        <v>2433</v>
      </c>
      <c r="F37" s="26" t="s">
        <v>2434</v>
      </c>
      <c r="G37" s="26" t="s">
        <v>390</v>
      </c>
      <c r="H37" s="26" t="s">
        <v>4370</v>
      </c>
      <c r="I37" s="26" t="s">
        <v>4371</v>
      </c>
      <c r="J37" s="26" t="s">
        <v>4372</v>
      </c>
      <c r="K37" s="26" t="s">
        <v>4373</v>
      </c>
      <c r="L37" s="26" t="s">
        <v>4374</v>
      </c>
      <c r="M37" s="26" t="s">
        <v>4375</v>
      </c>
      <c r="N37" s="26" t="s">
        <v>4376</v>
      </c>
      <c r="O37" s="26" t="s">
        <v>4377</v>
      </c>
      <c r="P37" s="26" t="s">
        <v>4378</v>
      </c>
      <c r="Q37" s="26" t="s">
        <v>4379</v>
      </c>
      <c r="R37" s="26" t="s">
        <v>4380</v>
      </c>
      <c r="S37" s="26" t="s">
        <v>4381</v>
      </c>
      <c r="T37" s="26" t="s">
        <v>4382</v>
      </c>
      <c r="U37" s="26" t="s">
        <v>4383</v>
      </c>
      <c r="V37" s="26" t="s">
        <v>4384</v>
      </c>
      <c r="W37" s="26" t="s">
        <v>4385</v>
      </c>
      <c r="X37" s="26" t="s">
        <v>4386</v>
      </c>
      <c r="Y37" s="26" t="s">
        <v>4387</v>
      </c>
      <c r="Z37" s="26" t="s">
        <v>4388</v>
      </c>
      <c r="AA37" s="26" t="s">
        <v>4389</v>
      </c>
      <c r="AB37" s="26" t="s">
        <v>4390</v>
      </c>
      <c r="AC37" s="26" t="s">
        <v>4391</v>
      </c>
      <c r="AD37" s="26" t="s">
        <v>4392</v>
      </c>
      <c r="AE37" s="26" t="s">
        <v>4393</v>
      </c>
      <c r="AF37" s="26" t="s">
        <v>4394</v>
      </c>
      <c r="AG37" s="26" t="s">
        <v>4395</v>
      </c>
      <c r="AH37" s="26" t="s">
        <v>4396</v>
      </c>
      <c r="AI37" s="26" t="s">
        <v>4397</v>
      </c>
      <c r="AJ37" s="26" t="s">
        <v>4398</v>
      </c>
      <c r="AK37" s="26" t="s">
        <v>4399</v>
      </c>
      <c r="AL37" s="26" t="s">
        <v>4400</v>
      </c>
      <c r="AM37" s="26" t="s">
        <v>4401</v>
      </c>
      <c r="AN37" s="26" t="s">
        <v>4402</v>
      </c>
      <c r="AO37" s="26" t="s">
        <v>4403</v>
      </c>
      <c r="AP37" s="26" t="s">
        <v>4404</v>
      </c>
      <c r="AQ37" s="26" t="s">
        <v>4405</v>
      </c>
      <c r="AR37" s="26" t="s">
        <v>4406</v>
      </c>
    </row>
    <row r="38" spans="1:44">
      <c r="A38" s="46" t="s">
        <v>363</v>
      </c>
      <c r="B38" s="26" t="s">
        <v>358</v>
      </c>
      <c r="C38" s="26" t="s">
        <v>386</v>
      </c>
      <c r="D38" s="26" t="s">
        <v>358</v>
      </c>
      <c r="E38" s="26" t="s">
        <v>2433</v>
      </c>
      <c r="F38" s="26" t="s">
        <v>2434</v>
      </c>
      <c r="G38" s="26" t="s">
        <v>390</v>
      </c>
      <c r="H38" s="26" t="s">
        <v>4407</v>
      </c>
      <c r="I38" s="26" t="s">
        <v>4408</v>
      </c>
      <c r="J38" s="26" t="s">
        <v>4409</v>
      </c>
      <c r="K38" s="26" t="s">
        <v>4410</v>
      </c>
      <c r="L38" s="26" t="s">
        <v>4411</v>
      </c>
      <c r="M38" s="26" t="s">
        <v>4412</v>
      </c>
      <c r="N38" s="26" t="s">
        <v>4413</v>
      </c>
      <c r="O38" s="26" t="s">
        <v>4414</v>
      </c>
      <c r="P38" s="26" t="s">
        <v>4415</v>
      </c>
      <c r="Q38" s="26" t="s">
        <v>4416</v>
      </c>
      <c r="R38" s="26" t="s">
        <v>4417</v>
      </c>
      <c r="S38" s="26" t="s">
        <v>4418</v>
      </c>
      <c r="T38" s="26" t="s">
        <v>4419</v>
      </c>
      <c r="U38" s="26" t="s">
        <v>4420</v>
      </c>
      <c r="V38" s="26" t="s">
        <v>4421</v>
      </c>
      <c r="W38" s="26" t="s">
        <v>4422</v>
      </c>
      <c r="X38" s="26" t="s">
        <v>4423</v>
      </c>
      <c r="Y38" s="26" t="s">
        <v>4424</v>
      </c>
      <c r="Z38" s="26" t="s">
        <v>4425</v>
      </c>
      <c r="AA38" s="26" t="s">
        <v>4426</v>
      </c>
      <c r="AB38" s="26" t="s">
        <v>4427</v>
      </c>
      <c r="AC38" s="26" t="s">
        <v>4428</v>
      </c>
      <c r="AD38" s="26" t="s">
        <v>4429</v>
      </c>
      <c r="AE38" s="26" t="s">
        <v>4430</v>
      </c>
      <c r="AF38" s="26" t="s">
        <v>4431</v>
      </c>
      <c r="AG38" s="26" t="s">
        <v>4432</v>
      </c>
      <c r="AH38" s="26" t="s">
        <v>4433</v>
      </c>
      <c r="AI38" s="26" t="s">
        <v>4434</v>
      </c>
      <c r="AJ38" s="26" t="s">
        <v>4435</v>
      </c>
      <c r="AK38" s="26" t="s">
        <v>4436</v>
      </c>
      <c r="AL38" s="26" t="s">
        <v>4437</v>
      </c>
      <c r="AM38" s="26" t="s">
        <v>4438</v>
      </c>
      <c r="AN38" s="26" t="s">
        <v>4439</v>
      </c>
      <c r="AO38" s="26" t="s">
        <v>4440</v>
      </c>
      <c r="AP38" s="26" t="s">
        <v>4441</v>
      </c>
      <c r="AQ38" s="26" t="s">
        <v>4442</v>
      </c>
      <c r="AR38" s="26" t="s">
        <v>4443</v>
      </c>
    </row>
    <row r="39" spans="1:44">
      <c r="A39" s="46" t="s">
        <v>364</v>
      </c>
      <c r="B39" s="26" t="s">
        <v>358</v>
      </c>
      <c r="C39" s="26" t="s">
        <v>386</v>
      </c>
      <c r="D39" s="26" t="s">
        <v>358</v>
      </c>
      <c r="E39" s="26" t="s">
        <v>2332</v>
      </c>
      <c r="F39" s="26" t="s">
        <v>2333</v>
      </c>
      <c r="G39" s="26" t="s">
        <v>387</v>
      </c>
      <c r="H39" s="26" t="s">
        <v>4444</v>
      </c>
      <c r="I39" s="26" t="s">
        <v>4445</v>
      </c>
      <c r="J39" s="26" t="s">
        <v>4446</v>
      </c>
      <c r="K39" s="26" t="s">
        <v>4447</v>
      </c>
      <c r="L39" s="26" t="s">
        <v>4448</v>
      </c>
      <c r="M39" s="26" t="s">
        <v>4449</v>
      </c>
      <c r="N39" s="26" t="s">
        <v>4450</v>
      </c>
      <c r="O39" s="26" t="s">
        <v>4451</v>
      </c>
      <c r="P39" s="26" t="s">
        <v>4452</v>
      </c>
      <c r="Q39" s="26" t="s">
        <v>4453</v>
      </c>
      <c r="R39" s="26" t="s">
        <v>4454</v>
      </c>
      <c r="S39" s="26" t="s">
        <v>4455</v>
      </c>
      <c r="T39" s="26" t="s">
        <v>4456</v>
      </c>
      <c r="U39" s="26" t="s">
        <v>4457</v>
      </c>
      <c r="V39" s="26" t="s">
        <v>4458</v>
      </c>
      <c r="W39" s="26" t="s">
        <v>4459</v>
      </c>
      <c r="X39" s="26" t="s">
        <v>4460</v>
      </c>
      <c r="Y39" s="26" t="s">
        <v>4461</v>
      </c>
      <c r="Z39" s="26" t="s">
        <v>4462</v>
      </c>
      <c r="AA39" s="26" t="s">
        <v>4463</v>
      </c>
      <c r="AB39" s="26" t="s">
        <v>4464</v>
      </c>
      <c r="AC39" s="26" t="s">
        <v>4465</v>
      </c>
      <c r="AD39" s="26" t="s">
        <v>4466</v>
      </c>
      <c r="AE39" s="26" t="s">
        <v>4467</v>
      </c>
      <c r="AF39" s="26" t="s">
        <v>4468</v>
      </c>
      <c r="AG39" s="26" t="s">
        <v>4469</v>
      </c>
      <c r="AH39" s="26" t="s">
        <v>4470</v>
      </c>
      <c r="AI39" s="26" t="s">
        <v>4471</v>
      </c>
      <c r="AJ39" s="26" t="s">
        <v>4472</v>
      </c>
      <c r="AK39" s="26" t="s">
        <v>4473</v>
      </c>
      <c r="AL39" s="26" t="s">
        <v>4474</v>
      </c>
      <c r="AM39" s="26" t="s">
        <v>4475</v>
      </c>
      <c r="AN39" s="26" t="s">
        <v>4476</v>
      </c>
      <c r="AO39" s="26" t="s">
        <v>4477</v>
      </c>
      <c r="AP39" s="26" t="s">
        <v>4478</v>
      </c>
      <c r="AQ39" s="26" t="s">
        <v>4479</v>
      </c>
      <c r="AR39" s="26" t="s">
        <v>4480</v>
      </c>
    </row>
    <row r="40" spans="1:44">
      <c r="A40" s="46" t="s">
        <v>359</v>
      </c>
      <c r="B40" s="26" t="s">
        <v>358</v>
      </c>
      <c r="C40" s="26" t="s">
        <v>386</v>
      </c>
      <c r="D40" s="26" t="s">
        <v>358</v>
      </c>
      <c r="E40" s="26" t="s">
        <v>3025</v>
      </c>
      <c r="F40" s="26" t="s">
        <v>2383</v>
      </c>
      <c r="G40" s="26" t="s">
        <v>387</v>
      </c>
      <c r="H40" s="26" t="s">
        <v>4481</v>
      </c>
      <c r="I40" s="26" t="s">
        <v>4482</v>
      </c>
      <c r="J40" s="26" t="s">
        <v>4483</v>
      </c>
      <c r="K40" s="26" t="s">
        <v>4484</v>
      </c>
      <c r="L40" s="26" t="s">
        <v>4485</v>
      </c>
      <c r="M40" s="26" t="s">
        <v>4486</v>
      </c>
      <c r="N40" s="26" t="s">
        <v>4487</v>
      </c>
      <c r="O40" s="26" t="s">
        <v>4488</v>
      </c>
      <c r="P40" s="26" t="s">
        <v>4489</v>
      </c>
      <c r="Q40" s="26" t="s">
        <v>4490</v>
      </c>
      <c r="R40" s="26" t="s">
        <v>4491</v>
      </c>
      <c r="S40" s="26" t="s">
        <v>4492</v>
      </c>
      <c r="T40" s="26" t="s">
        <v>4493</v>
      </c>
      <c r="U40" s="26" t="s">
        <v>4494</v>
      </c>
      <c r="V40" s="26" t="s">
        <v>4495</v>
      </c>
      <c r="W40" s="26" t="s">
        <v>4496</v>
      </c>
      <c r="X40" s="26" t="s">
        <v>4497</v>
      </c>
      <c r="Y40" s="26" t="s">
        <v>4498</v>
      </c>
      <c r="Z40" s="26" t="s">
        <v>4499</v>
      </c>
      <c r="AA40" s="26" t="s">
        <v>4500</v>
      </c>
      <c r="AB40" s="26" t="s">
        <v>4501</v>
      </c>
      <c r="AC40" s="26" t="s">
        <v>4502</v>
      </c>
      <c r="AD40" s="26" t="s">
        <v>4503</v>
      </c>
      <c r="AE40" s="26" t="s">
        <v>4504</v>
      </c>
      <c r="AF40" s="26" t="s">
        <v>4505</v>
      </c>
      <c r="AG40" s="26" t="s">
        <v>4506</v>
      </c>
      <c r="AH40" s="26" t="s">
        <v>4507</v>
      </c>
      <c r="AI40" s="26" t="s">
        <v>4508</v>
      </c>
      <c r="AJ40" s="26" t="s">
        <v>4509</v>
      </c>
      <c r="AK40" s="26" t="s">
        <v>4510</v>
      </c>
      <c r="AL40" s="26" t="s">
        <v>4511</v>
      </c>
      <c r="AM40" s="26" t="s">
        <v>4512</v>
      </c>
      <c r="AN40" s="26" t="s">
        <v>4513</v>
      </c>
      <c r="AO40" s="26" t="s">
        <v>4514</v>
      </c>
      <c r="AP40" s="26" t="s">
        <v>4515</v>
      </c>
      <c r="AQ40" s="26" t="s">
        <v>4516</v>
      </c>
      <c r="AR40" s="26" t="s">
        <v>4517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10</vt:i4>
      </vt:variant>
    </vt:vector>
  </HeadingPairs>
  <TitlesOfParts>
    <vt:vector size="10" baseType="lpstr">
      <vt:lpstr>Eosauropt_specimen_traits</vt:lpstr>
      <vt:lpstr>Eosauropterygian_traits</vt:lpstr>
      <vt:lpstr>Eosauropterygian_sizes</vt:lpstr>
      <vt:lpstr>brachial_crural_index</vt:lpstr>
      <vt:lpstr>Eosauropt_dorsal_centra</vt:lpstr>
      <vt:lpstr>Taxa_ages_Hu_et_al_2024</vt:lpstr>
      <vt:lpstr>Taxa_ages_Xu_et_al_2022</vt:lpstr>
      <vt:lpstr>Craniodental_PCoA_scores</vt:lpstr>
      <vt:lpstr>Postcranial_PCoA_scores</vt:lpstr>
      <vt:lpstr>Whole_body_PCoA_scores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Laboury Antoine</dc:creator>
  <cp:lastModifiedBy>Laboury Antoine</cp:lastModifiedBy>
  <dcterms:created xsi:type="dcterms:W3CDTF">2024-01-17T08:36:04Z</dcterms:created>
  <dcterms:modified xsi:type="dcterms:W3CDTF">2024-09-12T12:34:18Z</dcterms:modified>
</cp:coreProperties>
</file>